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hartEx3.xml" ContentType="application/vnd.ms-office.chartex+xml"/>
  <Override PartName="/xl/charts/chartEx4.xml" ContentType="application/vnd.ms-office.chartex+xml"/>
  <Override PartName="/xl/persons/person.xml" ContentType="application/vnd.ms-excel.person+xml"/>
  <Override PartName="/xl/charts/colors40.xml" ContentType="application/vnd.ms-office.chartcolorstyle+xml"/>
  <Override PartName="/xl/charts/style40.xml" ContentType="application/vnd.ms-office.chartstyle+xml"/>
  <Override PartName="/xl/charts/colors60.xml" ContentType="application/vnd.ms-office.chartcolorstyle+xml"/>
  <Override PartName="/xl/charts/style60.xml" ContentType="application/vnd.ms-office.chartstyle+xml"/>
  <Override PartName="/xl/charts/colors12.xml" ContentType="application/vnd.ms-office.chartcolorstyle+xml"/>
  <Override PartName="/xl/charts/style12.xml" ContentType="application/vnd.ms-office.chartstyle+xml"/>
  <Override PartName="/xl/charts/colors14.xml" ContentType="application/vnd.ms-office.chartcolorstyle+xml"/>
  <Override PartName="/xl/charts/style1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91829\Downloads\"/>
    </mc:Choice>
  </mc:AlternateContent>
  <bookViews>
    <workbookView xWindow="0" yWindow="0" windowWidth="23040" windowHeight="10524"/>
  </bookViews>
  <sheets>
    <sheet name="dashboard" sheetId="7" r:id="rId1"/>
    <sheet name="actual" sheetId="1" r:id="rId2"/>
    <sheet name="kpi" sheetId="6" r:id="rId3"/>
    <sheet name="misc" sheetId="5" r:id="rId4"/>
  </sheets>
  <definedNames>
    <definedName name="_xlnm._FilterDatabase" localSheetId="1" hidden="1">actual!$A$1:$L$993</definedName>
    <definedName name="_xlchart.v1.4" hidden="1">kpi!$P$26:$P$36</definedName>
    <definedName name="_xlchart.v1.5" hidden="1">kpi!$Q$25</definedName>
    <definedName name="_xlchart.v1.6" hidden="1">kpi!$Q$26:$Q$36</definedName>
    <definedName name="_xlchart.v1.7" hidden="1">kpi!$P$26:$P$36</definedName>
    <definedName name="_xlchart.v1.8" hidden="1">kpi!$Q$25</definedName>
    <definedName name="_xlchart.v1.9" hidden="1">kpi!$Q$26:$Q$36</definedName>
    <definedName name="_xlchart.v5.0" hidden="1">kpi!$W$10</definedName>
    <definedName name="_xlchart.v5.1" hidden="1">kpi!$W$11:$W$30</definedName>
    <definedName name="_xlchart.v5.10" hidden="1">kpi!$W$10</definedName>
    <definedName name="_xlchart.v5.11" hidden="1">kpi!$W$11:$W$30</definedName>
    <definedName name="_xlchart.v5.12" hidden="1">kpi!$X$10</definedName>
    <definedName name="_xlchart.v5.13" hidden="1">kpi!$X$11:$X$30</definedName>
    <definedName name="_xlchart.v5.2" hidden="1">kpi!$X$10</definedName>
    <definedName name="_xlchart.v5.3" hidden="1">kpi!$X$11:$X$30</definedName>
    <definedName name="Slicer_Category">#N/A</definedName>
  </definedNames>
  <calcPr calcId="152511"/>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93" i="1" l="1"/>
  <c r="J993" i="1"/>
  <c r="K992" i="1"/>
  <c r="L992" i="1" s="1"/>
  <c r="J992" i="1"/>
  <c r="L991" i="1"/>
  <c r="K991" i="1"/>
  <c r="J991" i="1"/>
  <c r="K990" i="1"/>
  <c r="L990" i="1" s="1"/>
  <c r="J990" i="1"/>
  <c r="L989" i="1"/>
  <c r="K989" i="1"/>
  <c r="J989" i="1"/>
  <c r="K988" i="1"/>
  <c r="J988" i="1"/>
  <c r="K987" i="1"/>
  <c r="J987" i="1"/>
  <c r="L987" i="1" s="1"/>
  <c r="K986" i="1"/>
  <c r="L986" i="1" s="1"/>
  <c r="J986" i="1"/>
  <c r="K985" i="1"/>
  <c r="L985" i="1" s="1"/>
  <c r="J985" i="1"/>
  <c r="K984" i="1"/>
  <c r="L984" i="1" s="1"/>
  <c r="J984" i="1"/>
  <c r="L983" i="1"/>
  <c r="K983" i="1"/>
  <c r="J983" i="1"/>
  <c r="K982" i="1"/>
  <c r="L982" i="1" s="1"/>
  <c r="J982" i="1"/>
  <c r="L981" i="1"/>
  <c r="K981" i="1"/>
  <c r="J981" i="1"/>
  <c r="L980" i="1"/>
  <c r="K980" i="1"/>
  <c r="J980" i="1"/>
  <c r="K979" i="1"/>
  <c r="J979" i="1"/>
  <c r="K978" i="1"/>
  <c r="J978" i="1"/>
  <c r="L977" i="1"/>
  <c r="K977" i="1"/>
  <c r="J977" i="1"/>
  <c r="L976" i="1"/>
  <c r="K976" i="1"/>
  <c r="J976" i="1"/>
  <c r="K975" i="1"/>
  <c r="J975" i="1"/>
  <c r="K974" i="1"/>
  <c r="J974" i="1"/>
  <c r="K973" i="1"/>
  <c r="L973" i="1" s="1"/>
  <c r="J973" i="1"/>
  <c r="L972" i="1"/>
  <c r="K972" i="1"/>
  <c r="J972" i="1"/>
  <c r="K971" i="1"/>
  <c r="L971" i="1" s="1"/>
  <c r="J971" i="1"/>
  <c r="K970" i="1"/>
  <c r="J970" i="1"/>
  <c r="K969" i="1"/>
  <c r="L969" i="1" s="1"/>
  <c r="J969" i="1"/>
  <c r="L968" i="1"/>
  <c r="K968" i="1"/>
  <c r="J968" i="1"/>
  <c r="L967" i="1"/>
  <c r="K967" i="1"/>
  <c r="J967" i="1"/>
  <c r="K966" i="1"/>
  <c r="J966" i="1"/>
  <c r="K965" i="1"/>
  <c r="L965" i="1" s="1"/>
  <c r="J965" i="1"/>
  <c r="L964" i="1"/>
  <c r="K964" i="1"/>
  <c r="J964" i="1"/>
  <c r="L963" i="1"/>
  <c r="K963" i="1"/>
  <c r="J963" i="1"/>
  <c r="K962" i="1"/>
  <c r="J962" i="1"/>
  <c r="K961" i="1"/>
  <c r="L961" i="1" s="1"/>
  <c r="J961" i="1"/>
  <c r="L960" i="1"/>
  <c r="K960" i="1"/>
  <c r="J960" i="1"/>
  <c r="L959" i="1"/>
  <c r="K959" i="1"/>
  <c r="J959" i="1"/>
  <c r="K958" i="1"/>
  <c r="J958" i="1"/>
  <c r="K957" i="1"/>
  <c r="J957" i="1"/>
  <c r="K956" i="1"/>
  <c r="L956" i="1" s="1"/>
  <c r="J956" i="1"/>
  <c r="L955" i="1"/>
  <c r="K955" i="1"/>
  <c r="J955" i="1"/>
  <c r="K954" i="1"/>
  <c r="L954" i="1" s="1"/>
  <c r="J954" i="1"/>
  <c r="K953" i="1"/>
  <c r="L953" i="1" s="1"/>
  <c r="J953" i="1"/>
  <c r="K952" i="1"/>
  <c r="L952" i="1" s="1"/>
  <c r="J952" i="1"/>
  <c r="L951" i="1"/>
  <c r="K951" i="1"/>
  <c r="J951" i="1"/>
  <c r="K950" i="1"/>
  <c r="L950" i="1" s="1"/>
  <c r="J950" i="1"/>
  <c r="K949" i="1"/>
  <c r="L949" i="1" s="1"/>
  <c r="J949" i="1"/>
  <c r="K948" i="1"/>
  <c r="J948" i="1"/>
  <c r="L948" i="1" s="1"/>
  <c r="K947" i="1"/>
  <c r="L947" i="1" s="1"/>
  <c r="J947" i="1"/>
  <c r="K946" i="1"/>
  <c r="L946" i="1" s="1"/>
  <c r="J946" i="1"/>
  <c r="L945" i="1"/>
  <c r="K945" i="1"/>
  <c r="J945" i="1"/>
  <c r="K944" i="1"/>
  <c r="L944" i="1" s="1"/>
  <c r="J944" i="1"/>
  <c r="K943" i="1"/>
  <c r="L943" i="1" s="1"/>
  <c r="J943" i="1"/>
  <c r="K942" i="1"/>
  <c r="L942" i="1" s="1"/>
  <c r="J942" i="1"/>
  <c r="L941" i="1"/>
  <c r="K941" i="1"/>
  <c r="J941" i="1"/>
  <c r="K940" i="1"/>
  <c r="L940" i="1" s="1"/>
  <c r="J940" i="1"/>
  <c r="L939" i="1"/>
  <c r="K939" i="1"/>
  <c r="J939" i="1"/>
  <c r="K938" i="1"/>
  <c r="L938" i="1" s="1"/>
  <c r="J938" i="1"/>
  <c r="L937" i="1"/>
  <c r="K937" i="1"/>
  <c r="J937" i="1"/>
  <c r="K936" i="1"/>
  <c r="L936" i="1" s="1"/>
  <c r="J936" i="1"/>
  <c r="K935" i="1"/>
  <c r="J935" i="1"/>
  <c r="L935" i="1" s="1"/>
  <c r="K934" i="1"/>
  <c r="L934" i="1" s="1"/>
  <c r="J934" i="1"/>
  <c r="L933" i="1"/>
  <c r="K933" i="1"/>
  <c r="J933" i="1"/>
  <c r="L932" i="1"/>
  <c r="K932" i="1"/>
  <c r="J932" i="1"/>
  <c r="K931" i="1"/>
  <c r="J931" i="1"/>
  <c r="K930" i="1"/>
  <c r="J930" i="1"/>
  <c r="L929" i="1"/>
  <c r="K929" i="1"/>
  <c r="J929" i="1"/>
  <c r="L928" i="1"/>
  <c r="K928" i="1"/>
  <c r="J928" i="1"/>
  <c r="K927" i="1"/>
  <c r="L927" i="1" s="1"/>
  <c r="J927" i="1"/>
  <c r="K926" i="1"/>
  <c r="J926" i="1"/>
  <c r="K925" i="1"/>
  <c r="L925" i="1" s="1"/>
  <c r="J925" i="1"/>
  <c r="K924" i="1"/>
  <c r="L924" i="1" s="1"/>
  <c r="J924" i="1"/>
  <c r="K923" i="1"/>
  <c r="L923" i="1" s="1"/>
  <c r="J923" i="1"/>
  <c r="K922" i="1"/>
  <c r="J922" i="1"/>
  <c r="K921" i="1"/>
  <c r="L921" i="1" s="1"/>
  <c r="J921" i="1"/>
  <c r="L920" i="1"/>
  <c r="K920" i="1"/>
  <c r="J920" i="1"/>
  <c r="L919" i="1"/>
  <c r="K919" i="1"/>
  <c r="J919" i="1"/>
  <c r="K918" i="1"/>
  <c r="J918" i="1"/>
  <c r="L917" i="1"/>
  <c r="K917" i="1"/>
  <c r="J917" i="1"/>
  <c r="L916" i="1"/>
  <c r="K916" i="1"/>
  <c r="J916" i="1"/>
  <c r="L915" i="1"/>
  <c r="K915" i="1"/>
  <c r="J915" i="1"/>
  <c r="K914" i="1"/>
  <c r="J914" i="1"/>
  <c r="K913" i="1"/>
  <c r="L913" i="1" s="1"/>
  <c r="J913" i="1"/>
  <c r="K912" i="1"/>
  <c r="L912" i="1" s="1"/>
  <c r="J912" i="1"/>
  <c r="L911" i="1"/>
  <c r="K911" i="1"/>
  <c r="J911" i="1"/>
  <c r="K910" i="1"/>
  <c r="J910" i="1"/>
  <c r="K909" i="1"/>
  <c r="J909" i="1"/>
  <c r="L908" i="1"/>
  <c r="K908" i="1"/>
  <c r="J908" i="1"/>
  <c r="L907" i="1"/>
  <c r="K907" i="1"/>
  <c r="J907" i="1"/>
  <c r="K906" i="1"/>
  <c r="L906" i="1" s="1"/>
  <c r="J906" i="1"/>
  <c r="K905" i="1"/>
  <c r="J905" i="1"/>
  <c r="K904" i="1"/>
  <c r="L904" i="1" s="1"/>
  <c r="J904" i="1"/>
  <c r="L903" i="1"/>
  <c r="K903" i="1"/>
  <c r="J903" i="1"/>
  <c r="K902" i="1"/>
  <c r="L902" i="1" s="1"/>
  <c r="J902" i="1"/>
  <c r="K901" i="1"/>
  <c r="L901" i="1" s="1"/>
  <c r="J901" i="1"/>
  <c r="K900" i="1"/>
  <c r="L900" i="1" s="1"/>
  <c r="J900" i="1"/>
  <c r="K899" i="1"/>
  <c r="L899" i="1" s="1"/>
  <c r="J899" i="1"/>
  <c r="K898" i="1"/>
  <c r="L898" i="1" s="1"/>
  <c r="J898" i="1"/>
  <c r="L897" i="1"/>
  <c r="K897" i="1"/>
  <c r="J897" i="1"/>
  <c r="K896" i="1"/>
  <c r="J896" i="1"/>
  <c r="K895" i="1"/>
  <c r="L895" i="1" s="1"/>
  <c r="J895" i="1"/>
  <c r="K894" i="1"/>
  <c r="L894" i="1" s="1"/>
  <c r="J894" i="1"/>
  <c r="L893" i="1"/>
  <c r="K893" i="1"/>
  <c r="J893" i="1"/>
  <c r="K892" i="1"/>
  <c r="L892" i="1" s="1"/>
  <c r="J892" i="1"/>
  <c r="K891" i="1"/>
  <c r="L891" i="1" s="1"/>
  <c r="J891" i="1"/>
  <c r="K890" i="1"/>
  <c r="L890" i="1" s="1"/>
  <c r="J890" i="1"/>
  <c r="K889" i="1"/>
  <c r="L889" i="1" s="1"/>
  <c r="J889" i="1"/>
  <c r="K888" i="1"/>
  <c r="L888" i="1" s="1"/>
  <c r="J888" i="1"/>
  <c r="K887" i="1"/>
  <c r="L887" i="1" s="1"/>
  <c r="J887" i="1"/>
  <c r="K886" i="1"/>
  <c r="J886" i="1"/>
  <c r="L885" i="1"/>
  <c r="K885" i="1"/>
  <c r="J885" i="1"/>
  <c r="L884" i="1"/>
  <c r="K884" i="1"/>
  <c r="J884" i="1"/>
  <c r="K883" i="1"/>
  <c r="L883" i="1" s="1"/>
  <c r="J883" i="1"/>
  <c r="K882" i="1"/>
  <c r="L882" i="1" s="1"/>
  <c r="J882" i="1"/>
  <c r="L881" i="1"/>
  <c r="K881" i="1"/>
  <c r="J881" i="1"/>
  <c r="L880" i="1"/>
  <c r="K880" i="1"/>
  <c r="J880" i="1"/>
  <c r="K879" i="1"/>
  <c r="J879" i="1"/>
  <c r="K878" i="1"/>
  <c r="L878" i="1" s="1"/>
  <c r="J878" i="1"/>
  <c r="L877" i="1"/>
  <c r="K877" i="1"/>
  <c r="J877" i="1"/>
  <c r="K876" i="1"/>
  <c r="L876" i="1" s="1"/>
  <c r="J876" i="1"/>
  <c r="K875" i="1"/>
  <c r="L875" i="1" s="1"/>
  <c r="J875" i="1"/>
  <c r="K874" i="1"/>
  <c r="L874" i="1" s="1"/>
  <c r="J874" i="1"/>
  <c r="K873" i="1"/>
  <c r="L873" i="1" s="1"/>
  <c r="J873" i="1"/>
  <c r="L872" i="1"/>
  <c r="K872" i="1"/>
  <c r="J872" i="1"/>
  <c r="L871" i="1"/>
  <c r="K871" i="1"/>
  <c r="J871" i="1"/>
  <c r="K870" i="1"/>
  <c r="J870" i="1"/>
  <c r="K869" i="1"/>
  <c r="L869" i="1" s="1"/>
  <c r="J869" i="1"/>
  <c r="L868" i="1"/>
  <c r="K868" i="1"/>
  <c r="J868" i="1"/>
  <c r="L867" i="1"/>
  <c r="K867" i="1"/>
  <c r="J867" i="1"/>
  <c r="K866" i="1"/>
  <c r="J866" i="1"/>
  <c r="L865" i="1"/>
  <c r="K865" i="1"/>
  <c r="J865" i="1"/>
  <c r="L864" i="1"/>
  <c r="K864" i="1"/>
  <c r="J864" i="1"/>
  <c r="K863" i="1"/>
  <c r="L863" i="1" s="1"/>
  <c r="J863" i="1"/>
  <c r="K862" i="1"/>
  <c r="L862" i="1" s="1"/>
  <c r="J862" i="1"/>
  <c r="K861" i="1"/>
  <c r="J861" i="1"/>
  <c r="L860" i="1"/>
  <c r="K860" i="1"/>
  <c r="J860" i="1"/>
  <c r="L859" i="1"/>
  <c r="K859" i="1"/>
  <c r="J859" i="1"/>
  <c r="K858" i="1"/>
  <c r="L858" i="1" s="1"/>
  <c r="J858" i="1"/>
  <c r="K857" i="1"/>
  <c r="J857" i="1"/>
  <c r="K856" i="1"/>
  <c r="L856" i="1" s="1"/>
  <c r="J856" i="1"/>
  <c r="L855" i="1"/>
  <c r="K855" i="1"/>
  <c r="J855" i="1"/>
  <c r="K854" i="1"/>
  <c r="L854" i="1" s="1"/>
  <c r="J854" i="1"/>
  <c r="K853" i="1"/>
  <c r="L853" i="1" s="1"/>
  <c r="J853" i="1"/>
  <c r="K852" i="1"/>
  <c r="L852" i="1" s="1"/>
  <c r="J852" i="1"/>
  <c r="K851" i="1"/>
  <c r="L851" i="1" s="1"/>
  <c r="J851" i="1"/>
  <c r="K850" i="1"/>
  <c r="J850" i="1"/>
  <c r="L849" i="1"/>
  <c r="K849" i="1"/>
  <c r="J849" i="1"/>
  <c r="K848" i="1"/>
  <c r="J848" i="1"/>
  <c r="K847" i="1"/>
  <c r="L847" i="1" s="1"/>
  <c r="J847" i="1"/>
  <c r="K846" i="1"/>
  <c r="L846" i="1" s="1"/>
  <c r="J846" i="1"/>
  <c r="L845" i="1"/>
  <c r="K845" i="1"/>
  <c r="J845" i="1"/>
  <c r="K844" i="1"/>
  <c r="L844" i="1" s="1"/>
  <c r="J844" i="1"/>
  <c r="K843" i="1"/>
  <c r="L843" i="1" s="1"/>
  <c r="J843" i="1"/>
  <c r="K842" i="1"/>
  <c r="L842" i="1" s="1"/>
  <c r="J842" i="1"/>
  <c r="L841" i="1"/>
  <c r="K841" i="1"/>
  <c r="J841" i="1"/>
  <c r="K840" i="1"/>
  <c r="L840" i="1" s="1"/>
  <c r="J840" i="1"/>
  <c r="L839" i="1"/>
  <c r="K839" i="1"/>
  <c r="J839" i="1"/>
  <c r="K838" i="1"/>
  <c r="J838" i="1"/>
  <c r="L837" i="1"/>
  <c r="K837" i="1"/>
  <c r="J837" i="1"/>
  <c r="L836" i="1"/>
  <c r="K836" i="1"/>
  <c r="J836" i="1"/>
  <c r="K835" i="1"/>
  <c r="J835" i="1"/>
  <c r="K834" i="1"/>
  <c r="L834" i="1" s="1"/>
  <c r="J834" i="1"/>
  <c r="L833" i="1"/>
  <c r="K833" i="1"/>
  <c r="J833" i="1"/>
  <c r="L832" i="1"/>
  <c r="K832" i="1"/>
  <c r="J832" i="1"/>
  <c r="K831" i="1"/>
  <c r="J831" i="1"/>
  <c r="K830" i="1"/>
  <c r="J830" i="1"/>
  <c r="L829" i="1"/>
  <c r="K829" i="1"/>
  <c r="J829" i="1"/>
  <c r="K828" i="1"/>
  <c r="L828" i="1" s="1"/>
  <c r="J828" i="1"/>
  <c r="K827" i="1"/>
  <c r="L827" i="1" s="1"/>
  <c r="J827" i="1"/>
  <c r="K826" i="1"/>
  <c r="J826" i="1"/>
  <c r="K825" i="1"/>
  <c r="J825" i="1"/>
  <c r="L825" i="1" s="1"/>
  <c r="L824" i="1"/>
  <c r="K824" i="1"/>
  <c r="J824" i="1"/>
  <c r="L823" i="1"/>
  <c r="K823" i="1"/>
  <c r="J823" i="1"/>
  <c r="K822" i="1"/>
  <c r="J822" i="1"/>
  <c r="L821" i="1"/>
  <c r="K821" i="1"/>
  <c r="J821" i="1"/>
  <c r="L820" i="1"/>
  <c r="K820" i="1"/>
  <c r="J820" i="1"/>
  <c r="L819" i="1"/>
  <c r="K819" i="1"/>
  <c r="J819" i="1"/>
  <c r="K818" i="1"/>
  <c r="J818" i="1"/>
  <c r="K817" i="1"/>
  <c r="L817" i="1" s="1"/>
  <c r="J817" i="1"/>
  <c r="K816" i="1"/>
  <c r="L816" i="1" s="1"/>
  <c r="J816" i="1"/>
  <c r="K815" i="1"/>
  <c r="L815" i="1" s="1"/>
  <c r="J815" i="1"/>
  <c r="K814" i="1"/>
  <c r="L814" i="1" s="1"/>
  <c r="J814" i="1"/>
  <c r="K813" i="1"/>
  <c r="J813" i="1"/>
  <c r="K812" i="1"/>
  <c r="L812" i="1" s="1"/>
  <c r="J812" i="1"/>
  <c r="L811" i="1"/>
  <c r="K811" i="1"/>
  <c r="J811" i="1"/>
  <c r="K810" i="1"/>
  <c r="L810" i="1" s="1"/>
  <c r="J810" i="1"/>
  <c r="K809" i="1"/>
  <c r="J809" i="1"/>
  <c r="K808" i="1"/>
  <c r="L808" i="1" s="1"/>
  <c r="J808" i="1"/>
  <c r="L807" i="1"/>
  <c r="K807" i="1"/>
  <c r="J807" i="1"/>
  <c r="K806" i="1"/>
  <c r="L806" i="1" s="1"/>
  <c r="J806" i="1"/>
  <c r="K805" i="1"/>
  <c r="J805" i="1"/>
  <c r="L805" i="1" s="1"/>
  <c r="K804" i="1"/>
  <c r="L804" i="1" s="1"/>
  <c r="J804" i="1"/>
  <c r="L803" i="1"/>
  <c r="K803" i="1"/>
  <c r="J803" i="1"/>
  <c r="K802" i="1"/>
  <c r="J802" i="1"/>
  <c r="L801" i="1"/>
  <c r="K801" i="1"/>
  <c r="J801" i="1"/>
  <c r="K800" i="1"/>
  <c r="J800" i="1"/>
  <c r="K799" i="1"/>
  <c r="L799" i="1" s="1"/>
  <c r="J799" i="1"/>
  <c r="K798" i="1"/>
  <c r="L798" i="1" s="1"/>
  <c r="J798" i="1"/>
  <c r="L797" i="1"/>
  <c r="K797" i="1"/>
  <c r="J797" i="1"/>
  <c r="K796" i="1"/>
  <c r="L796" i="1" s="1"/>
  <c r="J796" i="1"/>
  <c r="K795" i="1"/>
  <c r="L795" i="1" s="1"/>
  <c r="J795" i="1"/>
  <c r="K794" i="1"/>
  <c r="L794" i="1" s="1"/>
  <c r="J794" i="1"/>
  <c r="K793" i="1"/>
  <c r="L793" i="1" s="1"/>
  <c r="J793" i="1"/>
  <c r="K792" i="1"/>
  <c r="L792" i="1" s="1"/>
  <c r="J792" i="1"/>
  <c r="L791" i="1"/>
  <c r="K791" i="1"/>
  <c r="J791" i="1"/>
  <c r="K790" i="1"/>
  <c r="J790" i="1"/>
  <c r="L789" i="1"/>
  <c r="K789" i="1"/>
  <c r="J789" i="1"/>
  <c r="L788" i="1"/>
  <c r="K788" i="1"/>
  <c r="J788" i="1"/>
  <c r="K787" i="1"/>
  <c r="L787" i="1" s="1"/>
  <c r="J787" i="1"/>
  <c r="K786" i="1"/>
  <c r="J786" i="1"/>
  <c r="K785" i="1"/>
  <c r="L785" i="1" s="1"/>
  <c r="J785" i="1"/>
  <c r="L784" i="1"/>
  <c r="K784" i="1"/>
  <c r="J784" i="1"/>
  <c r="K783" i="1"/>
  <c r="L783" i="1" s="1"/>
  <c r="J783" i="1"/>
  <c r="K782" i="1"/>
  <c r="L782" i="1" s="1"/>
  <c r="J782" i="1"/>
  <c r="K781" i="1"/>
  <c r="L781" i="1" s="1"/>
  <c r="J781" i="1"/>
  <c r="K780" i="1"/>
  <c r="L780" i="1" s="1"/>
  <c r="J780" i="1"/>
  <c r="K779" i="1"/>
  <c r="L779" i="1" s="1"/>
  <c r="J779" i="1"/>
  <c r="K778" i="1"/>
  <c r="L778" i="1" s="1"/>
  <c r="J778" i="1"/>
  <c r="K777" i="1"/>
  <c r="L777" i="1" s="1"/>
  <c r="J777" i="1"/>
  <c r="L776" i="1"/>
  <c r="K776" i="1"/>
  <c r="J776" i="1"/>
  <c r="L775" i="1"/>
  <c r="K775" i="1"/>
  <c r="J775" i="1"/>
  <c r="K774" i="1"/>
  <c r="J774" i="1"/>
  <c r="K773" i="1"/>
  <c r="J773" i="1"/>
  <c r="L773" i="1" s="1"/>
  <c r="L772" i="1"/>
  <c r="K772" i="1"/>
  <c r="J772" i="1"/>
  <c r="L771" i="1"/>
  <c r="K771" i="1"/>
  <c r="J771" i="1"/>
  <c r="K770" i="1"/>
  <c r="J770" i="1"/>
  <c r="L769" i="1"/>
  <c r="K769" i="1"/>
  <c r="J769" i="1"/>
  <c r="L768" i="1"/>
  <c r="K768" i="1"/>
  <c r="J768" i="1"/>
  <c r="K767" i="1"/>
  <c r="L767" i="1" s="1"/>
  <c r="J767" i="1"/>
  <c r="K766" i="1"/>
  <c r="J766" i="1"/>
  <c r="L765" i="1"/>
  <c r="K765" i="1"/>
  <c r="J765" i="1"/>
  <c r="K764" i="1"/>
  <c r="J764" i="1"/>
  <c r="L764" i="1" s="1"/>
  <c r="L763" i="1"/>
  <c r="K763" i="1"/>
  <c r="J763" i="1"/>
  <c r="K762" i="1"/>
  <c r="L762" i="1" s="1"/>
  <c r="J762" i="1"/>
  <c r="K761" i="1"/>
  <c r="J761" i="1"/>
  <c r="K760" i="1"/>
  <c r="L760" i="1" s="1"/>
  <c r="J760" i="1"/>
  <c r="K759" i="1"/>
  <c r="L759" i="1" s="1"/>
  <c r="J759" i="1"/>
  <c r="K758" i="1"/>
  <c r="L758" i="1" s="1"/>
  <c r="J758" i="1"/>
  <c r="K757" i="1"/>
  <c r="J757" i="1"/>
  <c r="K756" i="1"/>
  <c r="L756" i="1" s="1"/>
  <c r="J756" i="1"/>
  <c r="L755" i="1"/>
  <c r="K755" i="1"/>
  <c r="J755" i="1"/>
  <c r="K754" i="1"/>
  <c r="L754" i="1" s="1"/>
  <c r="J754" i="1"/>
  <c r="L753" i="1"/>
  <c r="K753" i="1"/>
  <c r="J753" i="1"/>
  <c r="K752" i="1"/>
  <c r="L752" i="1" s="1"/>
  <c r="J752" i="1"/>
  <c r="K751" i="1"/>
  <c r="L751" i="1" s="1"/>
  <c r="J751" i="1"/>
  <c r="K750" i="1"/>
  <c r="L750" i="1" s="1"/>
  <c r="J750" i="1"/>
  <c r="L749" i="1"/>
  <c r="K749" i="1"/>
  <c r="J749" i="1"/>
  <c r="K748" i="1"/>
  <c r="J748" i="1"/>
  <c r="K747" i="1"/>
  <c r="L747" i="1" s="1"/>
  <c r="J747" i="1"/>
  <c r="K746" i="1"/>
  <c r="L746" i="1" s="1"/>
  <c r="J746" i="1"/>
  <c r="L745" i="1"/>
  <c r="K745" i="1"/>
  <c r="J745" i="1"/>
  <c r="K744" i="1"/>
  <c r="J744" i="1"/>
  <c r="K743" i="1"/>
  <c r="L743" i="1" s="1"/>
  <c r="J743" i="1"/>
  <c r="K742" i="1"/>
  <c r="L742" i="1" s="1"/>
  <c r="J742" i="1"/>
  <c r="L741" i="1"/>
  <c r="K741" i="1"/>
  <c r="J741" i="1"/>
  <c r="L740" i="1"/>
  <c r="K740" i="1"/>
  <c r="J740" i="1"/>
  <c r="K739" i="1"/>
  <c r="L739" i="1" s="1"/>
  <c r="J739" i="1"/>
  <c r="K738" i="1"/>
  <c r="J738" i="1"/>
  <c r="K737" i="1"/>
  <c r="L737" i="1" s="1"/>
  <c r="J737" i="1"/>
  <c r="L736" i="1"/>
  <c r="K736" i="1"/>
  <c r="J736" i="1"/>
  <c r="K735" i="1"/>
  <c r="J735" i="1"/>
  <c r="K734" i="1"/>
  <c r="J734" i="1"/>
  <c r="K733" i="1"/>
  <c r="L733" i="1" s="1"/>
  <c r="J733" i="1"/>
  <c r="L732" i="1"/>
  <c r="K732" i="1"/>
  <c r="J732" i="1"/>
  <c r="K731" i="1"/>
  <c r="L731" i="1" s="1"/>
  <c r="J731" i="1"/>
  <c r="K730" i="1"/>
  <c r="J730" i="1"/>
  <c r="K729" i="1"/>
  <c r="L729" i="1" s="1"/>
  <c r="J729" i="1"/>
  <c r="L728" i="1"/>
  <c r="K728" i="1"/>
  <c r="J728" i="1"/>
  <c r="L727" i="1"/>
  <c r="K727" i="1"/>
  <c r="J727" i="1"/>
  <c r="K726" i="1"/>
  <c r="L726" i="1" s="1"/>
  <c r="J726" i="1"/>
  <c r="K725" i="1"/>
  <c r="L725" i="1" s="1"/>
  <c r="J725" i="1"/>
  <c r="K724" i="1"/>
  <c r="L724" i="1" s="1"/>
  <c r="J724" i="1"/>
  <c r="L723" i="1"/>
  <c r="K723" i="1"/>
  <c r="J723" i="1"/>
  <c r="K722" i="1"/>
  <c r="J722" i="1"/>
  <c r="K721" i="1"/>
  <c r="L721" i="1" s="1"/>
  <c r="J721" i="1"/>
  <c r="K720" i="1"/>
  <c r="L720" i="1" s="1"/>
  <c r="J720" i="1"/>
  <c r="K719" i="1"/>
  <c r="L719" i="1" s="1"/>
  <c r="J719" i="1"/>
  <c r="K718" i="1"/>
  <c r="J718" i="1"/>
  <c r="L717" i="1"/>
  <c r="K717" i="1"/>
  <c r="J717" i="1"/>
  <c r="K716" i="1"/>
  <c r="L716" i="1" s="1"/>
  <c r="J716" i="1"/>
  <c r="L715" i="1"/>
  <c r="K715" i="1"/>
  <c r="J715" i="1"/>
  <c r="K714" i="1"/>
  <c r="L714" i="1" s="1"/>
  <c r="J714" i="1"/>
  <c r="K713" i="1"/>
  <c r="J713" i="1"/>
  <c r="K712" i="1"/>
  <c r="J712" i="1"/>
  <c r="L712" i="1" s="1"/>
  <c r="K711" i="1"/>
  <c r="L711" i="1" s="1"/>
  <c r="J711" i="1"/>
  <c r="K710" i="1"/>
  <c r="L710" i="1" s="1"/>
  <c r="J710" i="1"/>
  <c r="K709" i="1"/>
  <c r="L709" i="1" s="1"/>
  <c r="J709" i="1"/>
  <c r="K708" i="1"/>
  <c r="L708" i="1" s="1"/>
  <c r="J708" i="1"/>
  <c r="K707" i="1"/>
  <c r="L707" i="1" s="1"/>
  <c r="J707" i="1"/>
  <c r="K706" i="1"/>
  <c r="L706" i="1" s="1"/>
  <c r="J706" i="1"/>
  <c r="L705" i="1"/>
  <c r="K705" i="1"/>
  <c r="J705" i="1"/>
  <c r="K704" i="1"/>
  <c r="J704" i="1"/>
  <c r="L704" i="1" s="1"/>
  <c r="K703" i="1"/>
  <c r="J703" i="1"/>
  <c r="L703" i="1" s="1"/>
  <c r="K702" i="1"/>
  <c r="L702" i="1" s="1"/>
  <c r="J702" i="1"/>
  <c r="L701" i="1"/>
  <c r="K701" i="1"/>
  <c r="J701" i="1"/>
  <c r="K700" i="1"/>
  <c r="L700" i="1" s="1"/>
  <c r="J700" i="1"/>
  <c r="K699" i="1"/>
  <c r="L699" i="1" s="1"/>
  <c r="J699" i="1"/>
  <c r="K698" i="1"/>
  <c r="J698" i="1"/>
  <c r="L697" i="1"/>
  <c r="K697" i="1"/>
  <c r="J697" i="1"/>
  <c r="K696" i="1"/>
  <c r="L696" i="1" s="1"/>
  <c r="J696" i="1"/>
  <c r="L695" i="1"/>
  <c r="K695" i="1"/>
  <c r="J695" i="1"/>
  <c r="K694" i="1"/>
  <c r="L694" i="1" s="1"/>
  <c r="J694" i="1"/>
  <c r="L693" i="1"/>
  <c r="K693" i="1"/>
  <c r="J693" i="1"/>
  <c r="L692" i="1"/>
  <c r="K692" i="1"/>
  <c r="J692" i="1"/>
  <c r="K691" i="1"/>
  <c r="L691" i="1" s="1"/>
  <c r="J691" i="1"/>
  <c r="K690" i="1"/>
  <c r="J690" i="1"/>
  <c r="L689" i="1"/>
  <c r="K689" i="1"/>
  <c r="J689" i="1"/>
  <c r="L688" i="1"/>
  <c r="K688" i="1"/>
  <c r="J688" i="1"/>
  <c r="K687" i="1"/>
  <c r="L687" i="1" s="1"/>
  <c r="J687" i="1"/>
  <c r="K686" i="1"/>
  <c r="L686" i="1" s="1"/>
  <c r="J686" i="1"/>
  <c r="K685" i="1"/>
  <c r="L685" i="1" s="1"/>
  <c r="J685" i="1"/>
  <c r="K684" i="1"/>
  <c r="L684" i="1" s="1"/>
  <c r="J684" i="1"/>
  <c r="K683" i="1"/>
  <c r="J683" i="1"/>
  <c r="K682" i="1"/>
  <c r="J682" i="1"/>
  <c r="K681" i="1"/>
  <c r="L681" i="1" s="1"/>
  <c r="J681" i="1"/>
  <c r="L680" i="1"/>
  <c r="K680" i="1"/>
  <c r="J680" i="1"/>
  <c r="L679" i="1"/>
  <c r="K679" i="1"/>
  <c r="J679" i="1"/>
  <c r="K678" i="1"/>
  <c r="J678" i="1"/>
  <c r="L677" i="1"/>
  <c r="K677" i="1"/>
  <c r="J677" i="1"/>
  <c r="L676" i="1"/>
  <c r="K676" i="1"/>
  <c r="J676" i="1"/>
  <c r="L675" i="1"/>
  <c r="K675" i="1"/>
  <c r="J675" i="1"/>
  <c r="K674" i="1"/>
  <c r="J674" i="1"/>
  <c r="K673" i="1"/>
  <c r="L673" i="1" s="1"/>
  <c r="J673" i="1"/>
  <c r="L672" i="1"/>
  <c r="K672" i="1"/>
  <c r="J672" i="1"/>
  <c r="K671" i="1"/>
  <c r="L671" i="1" s="1"/>
  <c r="J671" i="1"/>
  <c r="K670" i="1"/>
  <c r="L670" i="1" s="1"/>
  <c r="J670" i="1"/>
  <c r="K669" i="1"/>
  <c r="L669" i="1" s="1"/>
  <c r="J669" i="1"/>
  <c r="L668" i="1"/>
  <c r="K668" i="1"/>
  <c r="J668" i="1"/>
  <c r="L667" i="1"/>
  <c r="K667" i="1"/>
  <c r="J667" i="1"/>
  <c r="K666" i="1"/>
  <c r="L666" i="1" s="1"/>
  <c r="J666" i="1"/>
  <c r="K665" i="1"/>
  <c r="J665" i="1"/>
  <c r="K664" i="1"/>
  <c r="L664" i="1" s="1"/>
  <c r="J664" i="1"/>
  <c r="K663" i="1"/>
  <c r="L663" i="1" s="1"/>
  <c r="J663" i="1"/>
  <c r="K662" i="1"/>
  <c r="L662" i="1" s="1"/>
  <c r="J662" i="1"/>
  <c r="K661" i="1"/>
  <c r="L661" i="1" s="1"/>
  <c r="J661" i="1"/>
  <c r="K660" i="1"/>
  <c r="L660" i="1" s="1"/>
  <c r="J660" i="1"/>
  <c r="K659" i="1"/>
  <c r="L659" i="1" s="1"/>
  <c r="J659" i="1"/>
  <c r="K658" i="1"/>
  <c r="J658" i="1"/>
  <c r="L657" i="1"/>
  <c r="K657" i="1"/>
  <c r="J657" i="1"/>
  <c r="K656" i="1"/>
  <c r="L656" i="1" s="1"/>
  <c r="J656" i="1"/>
  <c r="K655" i="1"/>
  <c r="L655" i="1" s="1"/>
  <c r="J655" i="1"/>
  <c r="K654" i="1"/>
  <c r="L654" i="1" s="1"/>
  <c r="J654" i="1"/>
  <c r="L653" i="1"/>
  <c r="K653" i="1"/>
  <c r="J653" i="1"/>
  <c r="K652" i="1"/>
  <c r="L652" i="1" s="1"/>
  <c r="J652" i="1"/>
  <c r="K651" i="1"/>
  <c r="L651" i="1" s="1"/>
  <c r="J651" i="1"/>
  <c r="K650" i="1"/>
  <c r="J650" i="1"/>
  <c r="K649" i="1"/>
  <c r="L649" i="1" s="1"/>
  <c r="J649" i="1"/>
  <c r="K648" i="1"/>
  <c r="L648" i="1" s="1"/>
  <c r="J648" i="1"/>
  <c r="L647" i="1"/>
  <c r="K647" i="1"/>
  <c r="J647" i="1"/>
  <c r="K646" i="1"/>
  <c r="J646" i="1"/>
  <c r="L645" i="1"/>
  <c r="K645" i="1"/>
  <c r="J645" i="1"/>
  <c r="L644" i="1"/>
  <c r="K644" i="1"/>
  <c r="J644" i="1"/>
  <c r="K643" i="1"/>
  <c r="L643" i="1" s="1"/>
  <c r="J643" i="1"/>
  <c r="K642" i="1"/>
  <c r="J642" i="1"/>
  <c r="K641" i="1"/>
  <c r="L641" i="1" s="1"/>
  <c r="J641" i="1"/>
  <c r="L640" i="1"/>
  <c r="K640" i="1"/>
  <c r="J640" i="1"/>
  <c r="K639" i="1"/>
  <c r="L639" i="1" s="1"/>
  <c r="J639" i="1"/>
  <c r="K638" i="1"/>
  <c r="L638" i="1" s="1"/>
  <c r="J638" i="1"/>
  <c r="K637" i="1"/>
  <c r="L637" i="1" s="1"/>
  <c r="J637" i="1"/>
  <c r="K636" i="1"/>
  <c r="L636" i="1" s="1"/>
  <c r="J636" i="1"/>
  <c r="K635" i="1"/>
  <c r="L635" i="1" s="1"/>
  <c r="J635" i="1"/>
  <c r="K634" i="1"/>
  <c r="L634" i="1" s="1"/>
  <c r="J634" i="1"/>
  <c r="K633" i="1"/>
  <c r="L633" i="1" s="1"/>
  <c r="J633" i="1"/>
  <c r="L632" i="1"/>
  <c r="K632" i="1"/>
  <c r="J632" i="1"/>
  <c r="K631" i="1"/>
  <c r="L631" i="1" s="1"/>
  <c r="J631" i="1"/>
  <c r="K630" i="1"/>
  <c r="L630" i="1" s="1"/>
  <c r="J630" i="1"/>
  <c r="L629" i="1"/>
  <c r="K629" i="1"/>
  <c r="J629" i="1"/>
  <c r="L628" i="1"/>
  <c r="K628" i="1"/>
  <c r="J628" i="1"/>
  <c r="L627" i="1"/>
  <c r="K627" i="1"/>
  <c r="J627" i="1"/>
  <c r="K626" i="1"/>
  <c r="J626" i="1"/>
  <c r="K625" i="1"/>
  <c r="L625" i="1" s="1"/>
  <c r="J625" i="1"/>
  <c r="K624" i="1"/>
  <c r="L624" i="1" s="1"/>
  <c r="J624" i="1"/>
  <c r="K623" i="1"/>
  <c r="L623" i="1" s="1"/>
  <c r="J623" i="1"/>
  <c r="K622" i="1"/>
  <c r="L622" i="1" s="1"/>
  <c r="J622" i="1"/>
  <c r="K621" i="1"/>
  <c r="L621" i="1" s="1"/>
  <c r="J621" i="1"/>
  <c r="L620" i="1"/>
  <c r="K620" i="1"/>
  <c r="J620" i="1"/>
  <c r="L619" i="1"/>
  <c r="K619" i="1"/>
  <c r="J619" i="1"/>
  <c r="K618" i="1"/>
  <c r="L618" i="1" s="1"/>
  <c r="J618" i="1"/>
  <c r="K617" i="1"/>
  <c r="J617" i="1"/>
  <c r="L616" i="1"/>
  <c r="K616" i="1"/>
  <c r="J616" i="1"/>
  <c r="L615" i="1"/>
  <c r="K615" i="1"/>
  <c r="J615" i="1"/>
  <c r="K614" i="1"/>
  <c r="L614" i="1" s="1"/>
  <c r="J614" i="1"/>
  <c r="K613" i="1"/>
  <c r="J613" i="1"/>
  <c r="K612" i="1"/>
  <c r="L612" i="1" s="1"/>
  <c r="J612" i="1"/>
  <c r="K611" i="1"/>
  <c r="L611" i="1" s="1"/>
  <c r="J611" i="1"/>
  <c r="K610" i="1"/>
  <c r="L610" i="1" s="1"/>
  <c r="J610" i="1"/>
  <c r="K609" i="1"/>
  <c r="L609" i="1" s="1"/>
  <c r="J609" i="1"/>
  <c r="K608" i="1"/>
  <c r="L608" i="1" s="1"/>
  <c r="J608" i="1"/>
  <c r="K607" i="1"/>
  <c r="L607" i="1" s="1"/>
  <c r="J607" i="1"/>
  <c r="K606" i="1"/>
  <c r="L606" i="1" s="1"/>
  <c r="J606" i="1"/>
  <c r="L605" i="1"/>
  <c r="K605" i="1"/>
  <c r="J605" i="1"/>
  <c r="K604" i="1"/>
  <c r="J604" i="1"/>
  <c r="K603" i="1"/>
  <c r="L603" i="1" s="1"/>
  <c r="J603" i="1"/>
  <c r="K602" i="1"/>
  <c r="L602" i="1" s="1"/>
  <c r="J602" i="1"/>
  <c r="K601" i="1"/>
  <c r="L601" i="1" s="1"/>
  <c r="J601" i="1"/>
  <c r="K600" i="1"/>
  <c r="J600" i="1"/>
  <c r="K599" i="1"/>
  <c r="J599" i="1"/>
  <c r="L599" i="1" s="1"/>
  <c r="K598" i="1"/>
  <c r="J598" i="1"/>
  <c r="L597" i="1"/>
  <c r="K597" i="1"/>
  <c r="J597" i="1"/>
  <c r="L596" i="1"/>
  <c r="K596" i="1"/>
  <c r="J596" i="1"/>
  <c r="L595" i="1"/>
  <c r="K595" i="1"/>
  <c r="J595" i="1"/>
  <c r="K594" i="1"/>
  <c r="J594" i="1"/>
  <c r="K593" i="1"/>
  <c r="L593" i="1" s="1"/>
  <c r="J593" i="1"/>
  <c r="L592" i="1"/>
  <c r="K592" i="1"/>
  <c r="J592" i="1"/>
  <c r="K591" i="1"/>
  <c r="J591" i="1"/>
  <c r="K590" i="1"/>
  <c r="L590" i="1" s="1"/>
  <c r="J590" i="1"/>
  <c r="K589" i="1"/>
  <c r="L589" i="1" s="1"/>
  <c r="J589" i="1"/>
  <c r="L588" i="1"/>
  <c r="K588" i="1"/>
  <c r="J588" i="1"/>
  <c r="K587" i="1"/>
  <c r="L587" i="1" s="1"/>
  <c r="J587" i="1"/>
  <c r="K586" i="1"/>
  <c r="J586" i="1"/>
  <c r="K585" i="1"/>
  <c r="J585" i="1"/>
  <c r="L585" i="1" s="1"/>
  <c r="L584" i="1"/>
  <c r="K584" i="1"/>
  <c r="J584" i="1"/>
  <c r="K583" i="1"/>
  <c r="L583" i="1" s="1"/>
  <c r="J583" i="1"/>
  <c r="K582" i="1"/>
  <c r="L582" i="1" s="1"/>
  <c r="J582" i="1"/>
  <c r="K581" i="1"/>
  <c r="L581" i="1" s="1"/>
  <c r="J581" i="1"/>
  <c r="K580" i="1"/>
  <c r="L580" i="1" s="1"/>
  <c r="J580" i="1"/>
  <c r="L579" i="1"/>
  <c r="K579" i="1"/>
  <c r="J579" i="1"/>
  <c r="K578" i="1"/>
  <c r="J578" i="1"/>
  <c r="K577" i="1"/>
  <c r="J577" i="1"/>
  <c r="L577" i="1" s="1"/>
  <c r="K576" i="1"/>
  <c r="J576" i="1"/>
  <c r="L576" i="1" s="1"/>
  <c r="K575" i="1"/>
  <c r="L575" i="1" s="1"/>
  <c r="J575" i="1"/>
  <c r="K574" i="1"/>
  <c r="J574" i="1"/>
  <c r="K573" i="1"/>
  <c r="L573" i="1" s="1"/>
  <c r="J573" i="1"/>
  <c r="K572" i="1"/>
  <c r="L572" i="1" s="1"/>
  <c r="J572" i="1"/>
  <c r="L571" i="1"/>
  <c r="K571" i="1"/>
  <c r="J571" i="1"/>
  <c r="K570" i="1"/>
  <c r="L570" i="1" s="1"/>
  <c r="J570" i="1"/>
  <c r="K569" i="1"/>
  <c r="L569" i="1" s="1"/>
  <c r="J569" i="1"/>
  <c r="L568" i="1"/>
  <c r="K568" i="1"/>
  <c r="J568" i="1"/>
  <c r="L567" i="1"/>
  <c r="K567" i="1"/>
  <c r="J567" i="1"/>
  <c r="K566" i="1"/>
  <c r="L566" i="1" s="1"/>
  <c r="J566" i="1"/>
  <c r="K565" i="1"/>
  <c r="J565" i="1"/>
  <c r="L564" i="1"/>
  <c r="K564" i="1"/>
  <c r="J564" i="1"/>
  <c r="K563" i="1"/>
  <c r="J563" i="1"/>
  <c r="L563" i="1" s="1"/>
  <c r="K562" i="1"/>
  <c r="L562" i="1" s="1"/>
  <c r="J562" i="1"/>
  <c r="K561" i="1"/>
  <c r="L561" i="1" s="1"/>
  <c r="J561" i="1"/>
  <c r="K560" i="1"/>
  <c r="L560" i="1" s="1"/>
  <c r="J560" i="1"/>
  <c r="K559" i="1"/>
  <c r="L559" i="1" s="1"/>
  <c r="J559" i="1"/>
  <c r="K558" i="1"/>
  <c r="L558" i="1" s="1"/>
  <c r="J558" i="1"/>
  <c r="L557" i="1"/>
  <c r="K557" i="1"/>
  <c r="J557" i="1"/>
  <c r="K556" i="1"/>
  <c r="J556" i="1"/>
  <c r="K555" i="1"/>
  <c r="L555" i="1" s="1"/>
  <c r="J555" i="1"/>
  <c r="K554" i="1"/>
  <c r="L554" i="1" s="1"/>
  <c r="J554" i="1"/>
  <c r="K553" i="1"/>
  <c r="L553" i="1" s="1"/>
  <c r="J553" i="1"/>
  <c r="K552" i="1"/>
  <c r="L552" i="1" s="1"/>
  <c r="J552" i="1"/>
  <c r="K551" i="1"/>
  <c r="L551" i="1" s="1"/>
  <c r="J551" i="1"/>
  <c r="K550" i="1"/>
  <c r="J550" i="1"/>
  <c r="L549" i="1"/>
  <c r="K549" i="1"/>
  <c r="J549" i="1"/>
  <c r="K548" i="1"/>
  <c r="L548" i="1" s="1"/>
  <c r="J548" i="1"/>
  <c r="K547" i="1"/>
  <c r="J547" i="1"/>
  <c r="L547" i="1" s="1"/>
  <c r="K546" i="1"/>
  <c r="J546" i="1"/>
  <c r="K545" i="1"/>
  <c r="L545" i="1" s="1"/>
  <c r="J545" i="1"/>
  <c r="L544" i="1"/>
  <c r="K544" i="1"/>
  <c r="J544" i="1"/>
  <c r="K543" i="1"/>
  <c r="L543" i="1" s="1"/>
  <c r="J543" i="1"/>
  <c r="K542" i="1"/>
  <c r="J542" i="1"/>
  <c r="K541" i="1"/>
  <c r="L541" i="1" s="1"/>
  <c r="J541" i="1"/>
  <c r="K540" i="1"/>
  <c r="L540" i="1" s="1"/>
  <c r="J540" i="1"/>
  <c r="K539" i="1"/>
  <c r="L539" i="1" s="1"/>
  <c r="J539" i="1"/>
  <c r="K538" i="1"/>
  <c r="J538" i="1"/>
  <c r="K537" i="1"/>
  <c r="J537" i="1"/>
  <c r="L537" i="1" s="1"/>
  <c r="L536" i="1"/>
  <c r="K536" i="1"/>
  <c r="J536" i="1"/>
  <c r="K535" i="1"/>
  <c r="L535" i="1" s="1"/>
  <c r="J535" i="1"/>
  <c r="K534" i="1"/>
  <c r="L534" i="1" s="1"/>
  <c r="J534" i="1"/>
  <c r="K533" i="1"/>
  <c r="L533" i="1" s="1"/>
  <c r="J533" i="1"/>
  <c r="K532" i="1"/>
  <c r="L532" i="1" s="1"/>
  <c r="J532" i="1"/>
  <c r="L531" i="1"/>
  <c r="K531" i="1"/>
  <c r="J531" i="1"/>
  <c r="K530" i="1"/>
  <c r="J530" i="1"/>
  <c r="K529" i="1"/>
  <c r="J529" i="1"/>
  <c r="L529" i="1" s="1"/>
  <c r="K528" i="1"/>
  <c r="J528" i="1"/>
  <c r="L528" i="1" s="1"/>
  <c r="K527" i="1"/>
  <c r="L527" i="1" s="1"/>
  <c r="J527" i="1"/>
  <c r="K526" i="1"/>
  <c r="L526" i="1" s="1"/>
  <c r="J526" i="1"/>
  <c r="K525" i="1"/>
  <c r="L525" i="1" s="1"/>
  <c r="J525" i="1"/>
  <c r="K524" i="1"/>
  <c r="L524" i="1" s="1"/>
  <c r="J524" i="1"/>
  <c r="L523" i="1"/>
  <c r="K523" i="1"/>
  <c r="J523" i="1"/>
  <c r="K522" i="1"/>
  <c r="J522" i="1"/>
  <c r="K521" i="1"/>
  <c r="L521" i="1" s="1"/>
  <c r="J521" i="1"/>
  <c r="L520" i="1"/>
  <c r="K520" i="1"/>
  <c r="J520" i="1"/>
  <c r="L519" i="1"/>
  <c r="K519" i="1"/>
  <c r="J519" i="1"/>
  <c r="K518" i="1"/>
  <c r="L518" i="1" s="1"/>
  <c r="J518" i="1"/>
  <c r="K517" i="1"/>
  <c r="J517" i="1"/>
  <c r="L516" i="1"/>
  <c r="K516" i="1"/>
  <c r="J516" i="1"/>
  <c r="K515" i="1"/>
  <c r="J515" i="1"/>
  <c r="L515" i="1" s="1"/>
  <c r="K514" i="1"/>
  <c r="L514" i="1" s="1"/>
  <c r="J514" i="1"/>
  <c r="K513" i="1"/>
  <c r="L513" i="1" s="1"/>
  <c r="J513" i="1"/>
  <c r="K512" i="1"/>
  <c r="L512" i="1" s="1"/>
  <c r="J512" i="1"/>
  <c r="K511" i="1"/>
  <c r="L511" i="1" s="1"/>
  <c r="J511" i="1"/>
  <c r="K510" i="1"/>
  <c r="L510" i="1" s="1"/>
  <c r="J510" i="1"/>
  <c r="L509" i="1"/>
  <c r="K509" i="1"/>
  <c r="J509" i="1"/>
  <c r="K508" i="1"/>
  <c r="J508" i="1"/>
  <c r="K507" i="1"/>
  <c r="L507" i="1" s="1"/>
  <c r="J507" i="1"/>
  <c r="K506" i="1"/>
  <c r="L506" i="1" s="1"/>
  <c r="J506" i="1"/>
  <c r="L505" i="1"/>
  <c r="K505" i="1"/>
  <c r="J505" i="1"/>
  <c r="K504" i="1"/>
  <c r="J504" i="1"/>
  <c r="K503" i="1"/>
  <c r="L503" i="1" s="1"/>
  <c r="J503" i="1"/>
  <c r="K502" i="1"/>
  <c r="L502" i="1" s="1"/>
  <c r="J502" i="1"/>
  <c r="L501" i="1"/>
  <c r="K501" i="1"/>
  <c r="J501" i="1"/>
  <c r="K500" i="1"/>
  <c r="L500" i="1" s="1"/>
  <c r="J500" i="1"/>
  <c r="K499" i="1"/>
  <c r="L499" i="1" s="1"/>
  <c r="J499" i="1"/>
  <c r="K498" i="1"/>
  <c r="J498" i="1"/>
  <c r="L497" i="1"/>
  <c r="K497" i="1"/>
  <c r="J497" i="1"/>
  <c r="L496" i="1"/>
  <c r="K496" i="1"/>
  <c r="J496" i="1"/>
  <c r="K495" i="1"/>
  <c r="L495" i="1" s="1"/>
  <c r="J495" i="1"/>
  <c r="K494" i="1"/>
  <c r="J494" i="1"/>
  <c r="K493" i="1"/>
  <c r="L493" i="1" s="1"/>
  <c r="J493" i="1"/>
  <c r="L492" i="1"/>
  <c r="K492" i="1"/>
  <c r="J492" i="1"/>
  <c r="K491" i="1"/>
  <c r="J491" i="1"/>
  <c r="K490" i="1"/>
  <c r="L490" i="1" s="1"/>
  <c r="J490" i="1"/>
  <c r="K489" i="1"/>
  <c r="L489" i="1" s="1"/>
  <c r="J489" i="1"/>
  <c r="L488" i="1"/>
  <c r="K488" i="1"/>
  <c r="J488" i="1"/>
  <c r="K487" i="1"/>
  <c r="L487" i="1" s="1"/>
  <c r="J487" i="1"/>
  <c r="K486" i="1"/>
  <c r="J486" i="1"/>
  <c r="K485" i="1"/>
  <c r="J485" i="1"/>
  <c r="L485" i="1" s="1"/>
  <c r="K484" i="1"/>
  <c r="L484" i="1" s="1"/>
  <c r="J484" i="1"/>
  <c r="L483" i="1"/>
  <c r="K483" i="1"/>
  <c r="J483" i="1"/>
  <c r="K482" i="1"/>
  <c r="J482" i="1"/>
  <c r="L481" i="1"/>
  <c r="K481" i="1"/>
  <c r="J481" i="1"/>
  <c r="K480" i="1"/>
  <c r="L480" i="1" s="1"/>
  <c r="J480" i="1"/>
  <c r="K479" i="1"/>
  <c r="L479" i="1" s="1"/>
  <c r="J479" i="1"/>
  <c r="K478" i="1"/>
  <c r="L478" i="1" s="1"/>
  <c r="J478" i="1"/>
  <c r="K477" i="1"/>
  <c r="J477" i="1"/>
  <c r="L477" i="1" s="1"/>
  <c r="K476" i="1"/>
  <c r="J476" i="1"/>
  <c r="L476" i="1" s="1"/>
  <c r="L475" i="1"/>
  <c r="K475" i="1"/>
  <c r="J475" i="1"/>
  <c r="K474" i="1"/>
  <c r="L474" i="1" s="1"/>
  <c r="J474" i="1"/>
  <c r="K473" i="1"/>
  <c r="J473" i="1"/>
  <c r="K472" i="1"/>
  <c r="L472" i="1" s="1"/>
  <c r="J472" i="1"/>
  <c r="K471" i="1"/>
  <c r="L471" i="1" s="1"/>
  <c r="J471" i="1"/>
  <c r="K470" i="1"/>
  <c r="L470" i="1" s="1"/>
  <c r="J470" i="1"/>
  <c r="K469" i="1"/>
  <c r="L469" i="1" s="1"/>
  <c r="J469" i="1"/>
  <c r="K468" i="1"/>
  <c r="L468" i="1" s="1"/>
  <c r="J468" i="1"/>
  <c r="L467" i="1"/>
  <c r="K467" i="1"/>
  <c r="J467" i="1"/>
  <c r="K466" i="1"/>
  <c r="J466" i="1"/>
  <c r="K465" i="1"/>
  <c r="L465" i="1" s="1"/>
  <c r="J465" i="1"/>
  <c r="L464" i="1"/>
  <c r="K464" i="1"/>
  <c r="J464" i="1"/>
  <c r="K463" i="1"/>
  <c r="J463" i="1"/>
  <c r="L463" i="1" s="1"/>
  <c r="K462" i="1"/>
  <c r="L462" i="1" s="1"/>
  <c r="J462" i="1"/>
  <c r="L461" i="1"/>
  <c r="K461" i="1"/>
  <c r="J461" i="1"/>
  <c r="K460" i="1"/>
  <c r="J460" i="1"/>
  <c r="K459" i="1"/>
  <c r="L459" i="1" s="1"/>
  <c r="J459" i="1"/>
  <c r="K458" i="1"/>
  <c r="J458" i="1"/>
  <c r="L457" i="1"/>
  <c r="K457" i="1"/>
  <c r="J457" i="1"/>
  <c r="K456" i="1"/>
  <c r="J456" i="1"/>
  <c r="K455" i="1"/>
  <c r="L455" i="1" s="1"/>
  <c r="J455" i="1"/>
  <c r="K454" i="1"/>
  <c r="L454" i="1" s="1"/>
  <c r="J454" i="1"/>
  <c r="L453" i="1"/>
  <c r="K453" i="1"/>
  <c r="J453" i="1"/>
  <c r="K452" i="1"/>
  <c r="L452" i="1" s="1"/>
  <c r="J452" i="1"/>
  <c r="K451" i="1"/>
  <c r="L451" i="1" s="1"/>
  <c r="J451" i="1"/>
  <c r="K450" i="1"/>
  <c r="L450" i="1" s="1"/>
  <c r="J450" i="1"/>
  <c r="K449" i="1"/>
  <c r="L449" i="1" s="1"/>
  <c r="J449" i="1"/>
  <c r="L448" i="1"/>
  <c r="K448" i="1"/>
  <c r="J448" i="1"/>
  <c r="K447" i="1"/>
  <c r="J447" i="1"/>
  <c r="K446" i="1"/>
  <c r="J446" i="1"/>
  <c r="L445" i="1"/>
  <c r="K445" i="1"/>
  <c r="J445" i="1"/>
  <c r="K444" i="1"/>
  <c r="L444" i="1" s="1"/>
  <c r="J444" i="1"/>
  <c r="K443" i="1"/>
  <c r="L443" i="1" s="1"/>
  <c r="J443" i="1"/>
  <c r="K442" i="1"/>
  <c r="J442" i="1"/>
  <c r="K441" i="1"/>
  <c r="L441" i="1" s="1"/>
  <c r="J441" i="1"/>
  <c r="L440" i="1"/>
  <c r="K440" i="1"/>
  <c r="J440" i="1"/>
  <c r="L439" i="1"/>
  <c r="K439" i="1"/>
  <c r="J439" i="1"/>
  <c r="K438" i="1"/>
  <c r="L438" i="1" s="1"/>
  <c r="J438" i="1"/>
  <c r="K437" i="1"/>
  <c r="L437" i="1" s="1"/>
  <c r="J437" i="1"/>
  <c r="K436" i="1"/>
  <c r="L436" i="1" s="1"/>
  <c r="J436" i="1"/>
  <c r="L435" i="1"/>
  <c r="K435" i="1"/>
  <c r="J435" i="1"/>
  <c r="K434" i="1"/>
  <c r="J434" i="1"/>
  <c r="K433" i="1"/>
  <c r="L433" i="1" s="1"/>
  <c r="J433" i="1"/>
  <c r="K432" i="1"/>
  <c r="L432" i="1" s="1"/>
  <c r="J432" i="1"/>
  <c r="K431" i="1"/>
  <c r="L431" i="1" s="1"/>
  <c r="J431" i="1"/>
  <c r="K430" i="1"/>
  <c r="L430" i="1" s="1"/>
  <c r="J430" i="1"/>
  <c r="L429" i="1"/>
  <c r="K429" i="1"/>
  <c r="J429" i="1"/>
  <c r="K428" i="1"/>
  <c r="L428" i="1" s="1"/>
  <c r="J428" i="1"/>
  <c r="L427" i="1"/>
  <c r="K427" i="1"/>
  <c r="J427" i="1"/>
  <c r="K426" i="1"/>
  <c r="L426" i="1" s="1"/>
  <c r="J426" i="1"/>
  <c r="K425" i="1"/>
  <c r="J425" i="1"/>
  <c r="K424" i="1"/>
  <c r="J424" i="1"/>
  <c r="L424" i="1" s="1"/>
  <c r="K423" i="1"/>
  <c r="L423" i="1" s="1"/>
  <c r="J423" i="1"/>
  <c r="K422" i="1"/>
  <c r="L422" i="1" s="1"/>
  <c r="J422" i="1"/>
  <c r="K421" i="1"/>
  <c r="J421" i="1"/>
  <c r="K420" i="1"/>
  <c r="L420" i="1" s="1"/>
  <c r="J420" i="1"/>
  <c r="K419" i="1"/>
  <c r="L419" i="1" s="1"/>
  <c r="J419" i="1"/>
  <c r="K418" i="1"/>
  <c r="L418" i="1" s="1"/>
  <c r="J418" i="1"/>
  <c r="L417" i="1"/>
  <c r="K417" i="1"/>
  <c r="J417" i="1"/>
  <c r="K416" i="1"/>
  <c r="J416" i="1"/>
  <c r="L416" i="1" s="1"/>
  <c r="K415" i="1"/>
  <c r="J415" i="1"/>
  <c r="L415" i="1" s="1"/>
  <c r="K414" i="1"/>
  <c r="L414" i="1" s="1"/>
  <c r="J414" i="1"/>
  <c r="L413" i="1"/>
  <c r="K413" i="1"/>
  <c r="J413" i="1"/>
  <c r="K412" i="1"/>
  <c r="L412" i="1" s="1"/>
  <c r="J412" i="1"/>
  <c r="K411" i="1"/>
  <c r="L411" i="1" s="1"/>
  <c r="J411" i="1"/>
  <c r="K410" i="1"/>
  <c r="J410" i="1"/>
  <c r="K409" i="1"/>
  <c r="L409" i="1" s="1"/>
  <c r="J409" i="1"/>
  <c r="K408" i="1"/>
  <c r="J408" i="1"/>
  <c r="L408" i="1" s="1"/>
  <c r="K407" i="1"/>
  <c r="L407" i="1" s="1"/>
  <c r="J407" i="1"/>
  <c r="K406" i="1"/>
  <c r="J406" i="1"/>
  <c r="L405" i="1"/>
  <c r="K405" i="1"/>
  <c r="J405" i="1"/>
  <c r="L404" i="1"/>
  <c r="K404" i="1"/>
  <c r="J404" i="1"/>
  <c r="K403" i="1"/>
  <c r="L403" i="1" s="1"/>
  <c r="J403" i="1"/>
  <c r="K402" i="1"/>
  <c r="L402" i="1" s="1"/>
  <c r="J402" i="1"/>
  <c r="K401" i="1"/>
  <c r="J401" i="1"/>
  <c r="K400" i="1"/>
  <c r="L400" i="1" s="1"/>
  <c r="J400" i="1"/>
  <c r="K399" i="1"/>
  <c r="L399" i="1" s="1"/>
  <c r="J399" i="1"/>
  <c r="K398" i="1"/>
  <c r="L398" i="1" s="1"/>
  <c r="J398" i="1"/>
  <c r="L397" i="1"/>
  <c r="K397" i="1"/>
  <c r="J397" i="1"/>
  <c r="K396" i="1"/>
  <c r="L396" i="1" s="1"/>
  <c r="J396" i="1"/>
  <c r="K395" i="1"/>
  <c r="L395" i="1" s="1"/>
  <c r="J395" i="1"/>
  <c r="K394" i="1"/>
  <c r="L394" i="1" s="1"/>
  <c r="J394" i="1"/>
  <c r="K393" i="1"/>
  <c r="L393" i="1" s="1"/>
  <c r="J393" i="1"/>
  <c r="K392" i="1"/>
  <c r="J392" i="1"/>
  <c r="K391" i="1"/>
  <c r="J391" i="1"/>
  <c r="K390" i="1"/>
  <c r="J390" i="1"/>
  <c r="L390" i="1" s="1"/>
  <c r="K389" i="1"/>
  <c r="L389" i="1" s="1"/>
  <c r="J389" i="1"/>
  <c r="K388" i="1"/>
  <c r="L388" i="1" s="1"/>
  <c r="J388" i="1"/>
  <c r="K387" i="1"/>
  <c r="J387" i="1"/>
  <c r="L386" i="1"/>
  <c r="K386" i="1"/>
  <c r="J386" i="1"/>
  <c r="K385" i="1"/>
  <c r="L385" i="1" s="1"/>
  <c r="J385" i="1"/>
  <c r="L384" i="1"/>
  <c r="K384" i="1"/>
  <c r="J384" i="1"/>
  <c r="K383" i="1"/>
  <c r="L383" i="1" s="1"/>
  <c r="J383" i="1"/>
  <c r="K382" i="1"/>
  <c r="J382" i="1"/>
  <c r="K381" i="1"/>
  <c r="L381" i="1" s="1"/>
  <c r="J381" i="1"/>
  <c r="K380" i="1"/>
  <c r="J380" i="1"/>
  <c r="K379" i="1"/>
  <c r="L379" i="1" s="1"/>
  <c r="J379" i="1"/>
  <c r="K378" i="1"/>
  <c r="L378" i="1" s="1"/>
  <c r="J378" i="1"/>
  <c r="K377" i="1"/>
  <c r="J377" i="1"/>
  <c r="K376" i="1"/>
  <c r="J376" i="1"/>
  <c r="K375" i="1"/>
  <c r="L375" i="1" s="1"/>
  <c r="J375" i="1"/>
  <c r="K374" i="1"/>
  <c r="L374" i="1" s="1"/>
  <c r="J374" i="1"/>
  <c r="K373" i="1"/>
  <c r="L373" i="1" s="1"/>
  <c r="J373" i="1"/>
  <c r="K372" i="1"/>
  <c r="L372" i="1" s="1"/>
  <c r="J372" i="1"/>
  <c r="K371" i="1"/>
  <c r="J371" i="1"/>
  <c r="K370" i="1"/>
  <c r="L370" i="1" s="1"/>
  <c r="J370" i="1"/>
  <c r="K369" i="1"/>
  <c r="L369" i="1" s="1"/>
  <c r="J369" i="1"/>
  <c r="K368" i="1"/>
  <c r="L368" i="1" s="1"/>
  <c r="J368" i="1"/>
  <c r="K367" i="1"/>
  <c r="L367" i="1" s="1"/>
  <c r="J367" i="1"/>
  <c r="K366" i="1"/>
  <c r="J366" i="1"/>
  <c r="K365" i="1"/>
  <c r="J365" i="1"/>
  <c r="L364" i="1"/>
  <c r="K364" i="1"/>
  <c r="J364" i="1"/>
  <c r="K363" i="1"/>
  <c r="J363" i="1"/>
  <c r="L362" i="1"/>
  <c r="K362" i="1"/>
  <c r="J362" i="1"/>
  <c r="K361" i="1"/>
  <c r="J361" i="1"/>
  <c r="K360" i="1"/>
  <c r="L360" i="1" s="1"/>
  <c r="J360" i="1"/>
  <c r="K359" i="1"/>
  <c r="J359" i="1"/>
  <c r="K358" i="1"/>
  <c r="L358" i="1" s="1"/>
  <c r="J358" i="1"/>
  <c r="L357" i="1"/>
  <c r="K357" i="1"/>
  <c r="J357" i="1"/>
  <c r="K356" i="1"/>
  <c r="L356" i="1" s="1"/>
  <c r="J356" i="1"/>
  <c r="K355" i="1"/>
  <c r="J355" i="1"/>
  <c r="K354" i="1"/>
  <c r="J354" i="1"/>
  <c r="K353" i="1"/>
  <c r="L353" i="1" s="1"/>
  <c r="J353" i="1"/>
  <c r="K352" i="1"/>
  <c r="L352" i="1" s="1"/>
  <c r="J352" i="1"/>
  <c r="K351" i="1"/>
  <c r="J351" i="1"/>
  <c r="K350" i="1"/>
  <c r="J350" i="1"/>
  <c r="K349" i="1"/>
  <c r="L349" i="1" s="1"/>
  <c r="J349" i="1"/>
  <c r="K348" i="1"/>
  <c r="L348" i="1" s="1"/>
  <c r="J348" i="1"/>
  <c r="K347" i="1"/>
  <c r="L347" i="1" s="1"/>
  <c r="J347" i="1"/>
  <c r="K346" i="1"/>
  <c r="L346" i="1" s="1"/>
  <c r="J346" i="1"/>
  <c r="K345" i="1"/>
  <c r="J345" i="1"/>
  <c r="K344" i="1"/>
  <c r="L344" i="1" s="1"/>
  <c r="J344" i="1"/>
  <c r="K343" i="1"/>
  <c r="J343" i="1"/>
  <c r="L342" i="1"/>
  <c r="K342" i="1"/>
  <c r="J342" i="1"/>
  <c r="K341" i="1"/>
  <c r="L341" i="1" s="1"/>
  <c r="J341" i="1"/>
  <c r="K340" i="1"/>
  <c r="J340" i="1"/>
  <c r="K339" i="1"/>
  <c r="J339" i="1"/>
  <c r="L338" i="1"/>
  <c r="K338" i="1"/>
  <c r="J338" i="1"/>
  <c r="K337" i="1"/>
  <c r="L337" i="1" s="1"/>
  <c r="J337" i="1"/>
  <c r="L336" i="1"/>
  <c r="K336" i="1"/>
  <c r="J336" i="1"/>
  <c r="K335" i="1"/>
  <c r="J335" i="1"/>
  <c r="K334" i="1"/>
  <c r="L334" i="1" s="1"/>
  <c r="J334" i="1"/>
  <c r="K333" i="1"/>
  <c r="J333" i="1"/>
  <c r="K332" i="1"/>
  <c r="L332" i="1" s="1"/>
  <c r="J332" i="1"/>
  <c r="K331" i="1"/>
  <c r="L331" i="1" s="1"/>
  <c r="J331" i="1"/>
  <c r="K330" i="1"/>
  <c r="J330" i="1"/>
  <c r="K329" i="1"/>
  <c r="L329" i="1" s="1"/>
  <c r="J329" i="1"/>
  <c r="K328" i="1"/>
  <c r="L328" i="1" s="1"/>
  <c r="J328" i="1"/>
  <c r="K327" i="1"/>
  <c r="L327" i="1" s="1"/>
  <c r="J327" i="1"/>
  <c r="K326" i="1"/>
  <c r="L326" i="1" s="1"/>
  <c r="J326" i="1"/>
  <c r="K325" i="1"/>
  <c r="L325" i="1" s="1"/>
  <c r="J325" i="1"/>
  <c r="K324" i="1"/>
  <c r="J324" i="1"/>
  <c r="K323" i="1"/>
  <c r="J323" i="1"/>
  <c r="L322" i="1"/>
  <c r="K322" i="1"/>
  <c r="J322" i="1"/>
  <c r="L321" i="1"/>
  <c r="K321" i="1"/>
  <c r="J321" i="1"/>
  <c r="K320" i="1"/>
  <c r="J320" i="1"/>
  <c r="K319" i="1"/>
  <c r="J319" i="1"/>
  <c r="K318" i="1"/>
  <c r="J318" i="1"/>
  <c r="K317" i="1"/>
  <c r="L317" i="1" s="1"/>
  <c r="J317" i="1"/>
  <c r="K316" i="1"/>
  <c r="L316" i="1" s="1"/>
  <c r="J316" i="1"/>
  <c r="K315" i="1"/>
  <c r="L315" i="1" s="1"/>
  <c r="J315" i="1"/>
  <c r="K314" i="1"/>
  <c r="J314" i="1"/>
  <c r="L314" i="1" s="1"/>
  <c r="K313" i="1"/>
  <c r="J313" i="1"/>
  <c r="K312" i="1"/>
  <c r="L312" i="1" s="1"/>
  <c r="J312" i="1"/>
  <c r="K311" i="1"/>
  <c r="L311" i="1" s="1"/>
  <c r="J311" i="1"/>
  <c r="K310" i="1"/>
  <c r="L310" i="1" s="1"/>
  <c r="J310" i="1"/>
  <c r="K309" i="1"/>
  <c r="J309" i="1"/>
  <c r="L309" i="1" s="1"/>
  <c r="K308" i="1"/>
  <c r="L308" i="1" s="1"/>
  <c r="J308" i="1"/>
  <c r="K307" i="1"/>
  <c r="L307" i="1" s="1"/>
  <c r="J307" i="1"/>
  <c r="K306" i="1"/>
  <c r="L306" i="1" s="1"/>
  <c r="J306" i="1"/>
  <c r="K305" i="1"/>
  <c r="L305" i="1" s="1"/>
  <c r="J305" i="1"/>
  <c r="K304" i="1"/>
  <c r="L304" i="1" s="1"/>
  <c r="J304" i="1"/>
  <c r="K303" i="1"/>
  <c r="J303" i="1"/>
  <c r="K302" i="1"/>
  <c r="J302" i="1"/>
  <c r="L301" i="1"/>
  <c r="K301" i="1"/>
  <c r="J301" i="1"/>
  <c r="K300" i="1"/>
  <c r="L300" i="1" s="1"/>
  <c r="J300" i="1"/>
  <c r="K299" i="1"/>
  <c r="J299" i="1"/>
  <c r="K298" i="1"/>
  <c r="J298" i="1"/>
  <c r="K297" i="1"/>
  <c r="J297" i="1"/>
  <c r="K296" i="1"/>
  <c r="L296" i="1" s="1"/>
  <c r="J296" i="1"/>
  <c r="K295" i="1"/>
  <c r="L295" i="1" s="1"/>
  <c r="J295" i="1"/>
  <c r="K294" i="1"/>
  <c r="J294" i="1"/>
  <c r="K293" i="1"/>
  <c r="L293" i="1" s="1"/>
  <c r="J293" i="1"/>
  <c r="K292" i="1"/>
  <c r="J292" i="1"/>
  <c r="K291" i="1"/>
  <c r="J291" i="1"/>
  <c r="K290" i="1"/>
  <c r="L290" i="1" s="1"/>
  <c r="J290" i="1"/>
  <c r="K289" i="1"/>
  <c r="L289" i="1" s="1"/>
  <c r="J289" i="1"/>
  <c r="K288" i="1"/>
  <c r="L288" i="1" s="1"/>
  <c r="J288" i="1"/>
  <c r="K287" i="1"/>
  <c r="J287" i="1"/>
  <c r="K286" i="1"/>
  <c r="L286" i="1" s="1"/>
  <c r="J286" i="1"/>
  <c r="K285" i="1"/>
  <c r="L285" i="1" s="1"/>
  <c r="J285" i="1"/>
  <c r="K284" i="1"/>
  <c r="L284" i="1" s="1"/>
  <c r="J284" i="1"/>
  <c r="K283" i="1"/>
  <c r="J283" i="1"/>
  <c r="K282" i="1"/>
  <c r="L282" i="1" s="1"/>
  <c r="J282" i="1"/>
  <c r="K281" i="1"/>
  <c r="L281" i="1" s="1"/>
  <c r="J281" i="1"/>
  <c r="K280" i="1"/>
  <c r="L280" i="1" s="1"/>
  <c r="J280" i="1"/>
  <c r="K279" i="1"/>
  <c r="L279" i="1" s="1"/>
  <c r="J279" i="1"/>
  <c r="K278" i="1"/>
  <c r="J278" i="1"/>
  <c r="L277" i="1"/>
  <c r="K277" i="1"/>
  <c r="J277" i="1"/>
  <c r="K276" i="1"/>
  <c r="J276" i="1"/>
  <c r="K275" i="1"/>
  <c r="L275" i="1" s="1"/>
  <c r="J275" i="1"/>
  <c r="L274" i="1"/>
  <c r="K274" i="1"/>
  <c r="J274" i="1"/>
  <c r="K273" i="1"/>
  <c r="L273" i="1" s="1"/>
  <c r="J273" i="1"/>
  <c r="K272" i="1"/>
  <c r="L272" i="1" s="1"/>
  <c r="J272" i="1"/>
  <c r="K271" i="1"/>
  <c r="J271" i="1"/>
  <c r="K270" i="1"/>
  <c r="L270" i="1" s="1"/>
  <c r="J270" i="1"/>
  <c r="K269" i="1"/>
  <c r="L269" i="1" s="1"/>
  <c r="J269" i="1"/>
  <c r="K268" i="1"/>
  <c r="J268" i="1"/>
  <c r="K267" i="1"/>
  <c r="L267" i="1" s="1"/>
  <c r="J267" i="1"/>
  <c r="L266" i="1"/>
  <c r="K266" i="1"/>
  <c r="J266" i="1"/>
  <c r="K265" i="1"/>
  <c r="L265" i="1" s="1"/>
  <c r="J265" i="1"/>
  <c r="L264" i="1"/>
  <c r="K264" i="1"/>
  <c r="J264" i="1"/>
  <c r="K263" i="1"/>
  <c r="J263" i="1"/>
  <c r="K262" i="1"/>
  <c r="L262" i="1" s="1"/>
  <c r="J262" i="1"/>
  <c r="L261" i="1"/>
  <c r="K261" i="1"/>
  <c r="J261" i="1"/>
  <c r="L260" i="1"/>
  <c r="K260" i="1"/>
  <c r="J260" i="1"/>
  <c r="K259" i="1"/>
  <c r="L259" i="1" s="1"/>
  <c r="J259" i="1"/>
  <c r="K258" i="1"/>
  <c r="J258" i="1"/>
  <c r="K257" i="1"/>
  <c r="L257" i="1" s="1"/>
  <c r="J257" i="1"/>
  <c r="K256" i="1"/>
  <c r="L256" i="1" s="1"/>
  <c r="J256" i="1"/>
  <c r="K255" i="1"/>
  <c r="J255" i="1"/>
  <c r="K254" i="1"/>
  <c r="L254" i="1" s="1"/>
  <c r="J254" i="1"/>
  <c r="L253" i="1"/>
  <c r="K253" i="1"/>
  <c r="J253" i="1"/>
  <c r="K252" i="1"/>
  <c r="J252" i="1"/>
  <c r="K251" i="1"/>
  <c r="J251" i="1"/>
  <c r="K250" i="1"/>
  <c r="L250" i="1" s="1"/>
  <c r="J250" i="1"/>
  <c r="K249" i="1"/>
  <c r="L249" i="1" s="1"/>
  <c r="J249" i="1"/>
  <c r="L248" i="1"/>
  <c r="K248" i="1"/>
  <c r="J248" i="1"/>
  <c r="K247" i="1"/>
  <c r="J247" i="1"/>
  <c r="K246" i="1"/>
  <c r="J246" i="1"/>
  <c r="L246" i="1" s="1"/>
  <c r="K245" i="1"/>
  <c r="L245" i="1" s="1"/>
  <c r="J245" i="1"/>
  <c r="K244" i="1"/>
  <c r="L244" i="1" s="1"/>
  <c r="J244" i="1"/>
  <c r="K243" i="1"/>
  <c r="L243" i="1" s="1"/>
  <c r="J243" i="1"/>
  <c r="K242" i="1"/>
  <c r="L242" i="1" s="1"/>
  <c r="J242" i="1"/>
  <c r="K241" i="1"/>
  <c r="L241" i="1" s="1"/>
  <c r="J241" i="1"/>
  <c r="K240" i="1"/>
  <c r="L240" i="1" s="1"/>
  <c r="J240" i="1"/>
  <c r="K239" i="1"/>
  <c r="L239" i="1" s="1"/>
  <c r="J239" i="1"/>
  <c r="L238" i="1"/>
  <c r="K238" i="1"/>
  <c r="J238" i="1"/>
  <c r="K237" i="1"/>
  <c r="J237" i="1"/>
  <c r="K236" i="1"/>
  <c r="L236" i="1" s="1"/>
  <c r="J236" i="1"/>
  <c r="K235" i="1"/>
  <c r="J235" i="1"/>
  <c r="K234" i="1"/>
  <c r="L234" i="1" s="1"/>
  <c r="J234" i="1"/>
  <c r="K233" i="1"/>
  <c r="L233" i="1" s="1"/>
  <c r="J233" i="1"/>
  <c r="K232" i="1"/>
  <c r="L232" i="1" s="1"/>
  <c r="J232" i="1"/>
  <c r="K231" i="1"/>
  <c r="L231" i="1" s="1"/>
  <c r="J231" i="1"/>
  <c r="K230" i="1"/>
  <c r="L230" i="1" s="1"/>
  <c r="J230" i="1"/>
  <c r="K229" i="1"/>
  <c r="L229" i="1" s="1"/>
  <c r="J229" i="1"/>
  <c r="K228" i="1"/>
  <c r="L228" i="1" s="1"/>
  <c r="J228" i="1"/>
  <c r="K227" i="1"/>
  <c r="L227" i="1" s="1"/>
  <c r="J227" i="1"/>
  <c r="K226" i="1"/>
  <c r="J226" i="1"/>
  <c r="K225" i="1"/>
  <c r="L225" i="1" s="1"/>
  <c r="J225" i="1"/>
  <c r="K224" i="1"/>
  <c r="J224" i="1"/>
  <c r="K223" i="1"/>
  <c r="L223" i="1" s="1"/>
  <c r="J223" i="1"/>
  <c r="K222" i="1"/>
  <c r="L222" i="1" s="1"/>
  <c r="J222" i="1"/>
  <c r="K221" i="1"/>
  <c r="J221" i="1"/>
  <c r="L220" i="1"/>
  <c r="K220" i="1"/>
  <c r="J220" i="1"/>
  <c r="K219" i="1"/>
  <c r="L219" i="1" s="1"/>
  <c r="J219" i="1"/>
  <c r="L218" i="1"/>
  <c r="K218" i="1"/>
  <c r="J218" i="1"/>
  <c r="K217" i="1"/>
  <c r="L217" i="1" s="1"/>
  <c r="J217" i="1"/>
  <c r="K216" i="1"/>
  <c r="J216" i="1"/>
  <c r="K215" i="1"/>
  <c r="L215" i="1" s="1"/>
  <c r="J215" i="1"/>
  <c r="K214" i="1"/>
  <c r="J214" i="1"/>
  <c r="L213" i="1"/>
  <c r="K213" i="1"/>
  <c r="J213" i="1"/>
  <c r="L212" i="1"/>
  <c r="K212" i="1"/>
  <c r="J212" i="1"/>
  <c r="K211" i="1"/>
  <c r="J211" i="1"/>
  <c r="K210" i="1"/>
  <c r="L210" i="1" s="1"/>
  <c r="J210" i="1"/>
  <c r="K209" i="1"/>
  <c r="L209" i="1" s="1"/>
  <c r="J209" i="1"/>
  <c r="K208" i="1"/>
  <c r="L208" i="1" s="1"/>
  <c r="J208" i="1"/>
  <c r="K207" i="1"/>
  <c r="L207" i="1" s="1"/>
  <c r="J207" i="1"/>
  <c r="K206" i="1"/>
  <c r="L206" i="1" s="1"/>
  <c r="J206" i="1"/>
  <c r="K205" i="1"/>
  <c r="L205" i="1" s="1"/>
  <c r="J205" i="1"/>
  <c r="K204" i="1"/>
  <c r="J204" i="1"/>
  <c r="K203" i="1"/>
  <c r="L203" i="1" s="1"/>
  <c r="J203" i="1"/>
  <c r="K202" i="1"/>
  <c r="L202" i="1" s="1"/>
  <c r="J202" i="1"/>
  <c r="K201" i="1"/>
  <c r="L201" i="1" s="1"/>
  <c r="J201" i="1"/>
  <c r="K200" i="1"/>
  <c r="J200" i="1"/>
  <c r="K199" i="1"/>
  <c r="J199" i="1"/>
  <c r="K198" i="1"/>
  <c r="L198" i="1" s="1"/>
  <c r="J198" i="1"/>
  <c r="K197" i="1"/>
  <c r="L197" i="1" s="1"/>
  <c r="J197" i="1"/>
  <c r="K196" i="1"/>
  <c r="L196" i="1" s="1"/>
  <c r="J196" i="1"/>
  <c r="K195" i="1"/>
  <c r="J195" i="1"/>
  <c r="K194" i="1"/>
  <c r="L194" i="1" s="1"/>
  <c r="J194" i="1"/>
  <c r="K193" i="1"/>
  <c r="J193" i="1"/>
  <c r="L192" i="1"/>
  <c r="K192" i="1"/>
  <c r="J192" i="1"/>
  <c r="K191" i="1"/>
  <c r="L191" i="1" s="1"/>
  <c r="J191" i="1"/>
  <c r="K190" i="1"/>
  <c r="J190" i="1"/>
  <c r="K189" i="1"/>
  <c r="J189" i="1"/>
  <c r="K188" i="1"/>
  <c r="L188" i="1" s="1"/>
  <c r="J188" i="1"/>
  <c r="K187" i="1"/>
  <c r="L187" i="1" s="1"/>
  <c r="J187" i="1"/>
  <c r="K186" i="1"/>
  <c r="L186" i="1" s="1"/>
  <c r="J186" i="1"/>
  <c r="K185" i="1"/>
  <c r="L185" i="1" s="1"/>
  <c r="J185" i="1"/>
  <c r="K184" i="1"/>
  <c r="J184" i="1"/>
  <c r="K183" i="1"/>
  <c r="J183" i="1"/>
  <c r="K182" i="1"/>
  <c r="L182" i="1" s="1"/>
  <c r="J182" i="1"/>
  <c r="K181" i="1"/>
  <c r="L181" i="1" s="1"/>
  <c r="J181" i="1"/>
  <c r="K180" i="1"/>
  <c r="L180" i="1" s="1"/>
  <c r="J180" i="1"/>
  <c r="K179" i="1"/>
  <c r="L179" i="1" s="1"/>
  <c r="J179" i="1"/>
  <c r="K178" i="1"/>
  <c r="L178" i="1" s="1"/>
  <c r="J178" i="1"/>
  <c r="K177" i="1"/>
  <c r="L177" i="1" s="1"/>
  <c r="J177" i="1"/>
  <c r="K176" i="1"/>
  <c r="L176" i="1" s="1"/>
  <c r="J176" i="1"/>
  <c r="K175" i="1"/>
  <c r="L175" i="1" s="1"/>
  <c r="J175" i="1"/>
  <c r="K174" i="1"/>
  <c r="L174" i="1" s="1"/>
  <c r="J174" i="1"/>
  <c r="K173" i="1"/>
  <c r="J173" i="1"/>
  <c r="K172" i="1"/>
  <c r="L172" i="1" s="1"/>
  <c r="J172" i="1"/>
  <c r="K171" i="1"/>
  <c r="L171" i="1" s="1"/>
  <c r="J171" i="1"/>
  <c r="L170" i="1"/>
  <c r="K170" i="1"/>
  <c r="J170" i="1"/>
  <c r="K169" i="1"/>
  <c r="L169" i="1" s="1"/>
  <c r="J169" i="1"/>
  <c r="K168" i="1"/>
  <c r="L168" i="1" s="1"/>
  <c r="J168" i="1"/>
  <c r="K167" i="1"/>
  <c r="J167" i="1"/>
  <c r="K166" i="1"/>
  <c r="L166" i="1" s="1"/>
  <c r="J166" i="1"/>
  <c r="L165" i="1"/>
  <c r="K165" i="1"/>
  <c r="J165" i="1"/>
  <c r="K164" i="1"/>
  <c r="J164" i="1"/>
  <c r="L164" i="1" s="1"/>
  <c r="K163" i="1"/>
  <c r="J163" i="1"/>
  <c r="K162" i="1"/>
  <c r="J162" i="1"/>
  <c r="K161" i="1"/>
  <c r="L161" i="1" s="1"/>
  <c r="J161" i="1"/>
  <c r="K160" i="1"/>
  <c r="L160" i="1" s="1"/>
  <c r="J160" i="1"/>
  <c r="K159" i="1"/>
  <c r="J159" i="1"/>
  <c r="K158" i="1"/>
  <c r="J158" i="1"/>
  <c r="K157" i="1"/>
  <c r="L157" i="1" s="1"/>
  <c r="J157" i="1"/>
  <c r="K156" i="1"/>
  <c r="L156" i="1" s="1"/>
  <c r="J156" i="1"/>
  <c r="K155" i="1"/>
  <c r="L155" i="1" s="1"/>
  <c r="J155" i="1"/>
  <c r="K154" i="1"/>
  <c r="L154" i="1" s="1"/>
  <c r="J154" i="1"/>
  <c r="K153" i="1"/>
  <c r="L153" i="1" s="1"/>
  <c r="J153" i="1"/>
  <c r="K152" i="1"/>
  <c r="L152" i="1" s="1"/>
  <c r="J152" i="1"/>
  <c r="K151" i="1"/>
  <c r="J151" i="1"/>
  <c r="K150" i="1"/>
  <c r="L150" i="1" s="1"/>
  <c r="J150" i="1"/>
  <c r="K149" i="1"/>
  <c r="L149" i="1" s="1"/>
  <c r="J149" i="1"/>
  <c r="K148" i="1"/>
  <c r="L148" i="1" s="1"/>
  <c r="J148" i="1"/>
  <c r="K147" i="1"/>
  <c r="J147" i="1"/>
  <c r="K146" i="1"/>
  <c r="L146" i="1" s="1"/>
  <c r="J146" i="1"/>
  <c r="K145" i="1"/>
  <c r="L145" i="1" s="1"/>
  <c r="J145" i="1"/>
  <c r="L144" i="1"/>
  <c r="K144" i="1"/>
  <c r="J144" i="1"/>
  <c r="K143" i="1"/>
  <c r="L143" i="1" s="1"/>
  <c r="J143" i="1"/>
  <c r="K142" i="1"/>
  <c r="L142" i="1" s="1"/>
  <c r="J142" i="1"/>
  <c r="K141" i="1"/>
  <c r="J141" i="1"/>
  <c r="K140" i="1"/>
  <c r="L140" i="1" s="1"/>
  <c r="J140" i="1"/>
  <c r="K139" i="1"/>
  <c r="L139" i="1" s="1"/>
  <c r="J139" i="1"/>
  <c r="K138" i="1"/>
  <c r="J138" i="1"/>
  <c r="K137" i="1"/>
  <c r="J137" i="1"/>
  <c r="L137" i="1" s="1"/>
  <c r="K136" i="1"/>
  <c r="J136" i="1"/>
  <c r="K135" i="1"/>
  <c r="L135" i="1" s="1"/>
  <c r="J135" i="1"/>
  <c r="K134" i="1"/>
  <c r="L134" i="1" s="1"/>
  <c r="J134" i="1"/>
  <c r="K133" i="1"/>
  <c r="L133" i="1" s="1"/>
  <c r="J133" i="1"/>
  <c r="K132" i="1"/>
  <c r="L132" i="1" s="1"/>
  <c r="J132" i="1"/>
  <c r="K131" i="1"/>
  <c r="J131" i="1"/>
  <c r="K130" i="1"/>
  <c r="L130" i="1" s="1"/>
  <c r="J130" i="1"/>
  <c r="L129" i="1"/>
  <c r="K129" i="1"/>
  <c r="J129" i="1"/>
  <c r="K128" i="1"/>
  <c r="J128" i="1"/>
  <c r="K127" i="1"/>
  <c r="L127" i="1" s="1"/>
  <c r="J127" i="1"/>
  <c r="K126" i="1"/>
  <c r="J126" i="1"/>
  <c r="K125" i="1"/>
  <c r="J125" i="1"/>
  <c r="K124" i="1"/>
  <c r="L124" i="1" s="1"/>
  <c r="J124" i="1"/>
  <c r="K123" i="1"/>
  <c r="L123" i="1" s="1"/>
  <c r="J123" i="1"/>
  <c r="K122" i="1"/>
  <c r="J122" i="1"/>
  <c r="L122" i="1" s="1"/>
  <c r="K121" i="1"/>
  <c r="L121" i="1" s="1"/>
  <c r="J121" i="1"/>
  <c r="K120" i="1"/>
  <c r="L120" i="1" s="1"/>
  <c r="J120" i="1"/>
  <c r="K119" i="1"/>
  <c r="L119" i="1" s="1"/>
  <c r="J119" i="1"/>
  <c r="K118" i="1"/>
  <c r="L118" i="1" s="1"/>
  <c r="J118" i="1"/>
  <c r="K117" i="1"/>
  <c r="J117" i="1"/>
  <c r="L117" i="1" s="1"/>
  <c r="K116" i="1"/>
  <c r="J116" i="1"/>
  <c r="L116" i="1" s="1"/>
  <c r="K115" i="1"/>
  <c r="L115" i="1" s="1"/>
  <c r="J115" i="1"/>
  <c r="K114" i="1"/>
  <c r="L114" i="1" s="1"/>
  <c r="J114" i="1"/>
  <c r="K113" i="1"/>
  <c r="L113" i="1" s="1"/>
  <c r="J113" i="1"/>
  <c r="K112" i="1"/>
  <c r="L112" i="1" s="1"/>
  <c r="J112" i="1"/>
  <c r="K111" i="1"/>
  <c r="L111" i="1" s="1"/>
  <c r="J111" i="1"/>
  <c r="K110" i="1"/>
  <c r="J110" i="1"/>
  <c r="L109" i="1"/>
  <c r="K109" i="1"/>
  <c r="J109" i="1"/>
  <c r="K108" i="1"/>
  <c r="L108" i="1" s="1"/>
  <c r="J108" i="1"/>
  <c r="K107" i="1"/>
  <c r="J107" i="1"/>
  <c r="K106" i="1"/>
  <c r="J106" i="1"/>
  <c r="K105" i="1"/>
  <c r="L105" i="1" s="1"/>
  <c r="J105" i="1"/>
  <c r="K104" i="1"/>
  <c r="L104" i="1" s="1"/>
  <c r="J104" i="1"/>
  <c r="K103" i="1"/>
  <c r="L103" i="1" s="1"/>
  <c r="J103" i="1"/>
  <c r="K102" i="1"/>
  <c r="J102" i="1"/>
  <c r="K101" i="1"/>
  <c r="L101" i="1" s="1"/>
  <c r="J101" i="1"/>
  <c r="K100" i="1"/>
  <c r="L100" i="1" s="1"/>
  <c r="J100" i="1"/>
  <c r="K99" i="1"/>
  <c r="J99" i="1"/>
  <c r="K98" i="1"/>
  <c r="L98" i="1" s="1"/>
  <c r="J98" i="1"/>
  <c r="K97" i="1"/>
  <c r="L97" i="1" s="1"/>
  <c r="J97" i="1"/>
  <c r="K96" i="1"/>
  <c r="L96" i="1" s="1"/>
  <c r="J96" i="1"/>
  <c r="K95" i="1"/>
  <c r="J95" i="1"/>
  <c r="L94" i="1"/>
  <c r="K94" i="1"/>
  <c r="J94" i="1"/>
  <c r="K93" i="1"/>
  <c r="L93" i="1" s="1"/>
  <c r="J93" i="1"/>
  <c r="K92" i="1"/>
  <c r="L92" i="1" s="1"/>
  <c r="J92" i="1"/>
  <c r="K91" i="1"/>
  <c r="J91" i="1"/>
  <c r="K90" i="1"/>
  <c r="L90" i="1" s="1"/>
  <c r="J90" i="1"/>
  <c r="L89" i="1"/>
  <c r="K89" i="1"/>
  <c r="J89" i="1"/>
  <c r="K88" i="1"/>
  <c r="L88" i="1" s="1"/>
  <c r="J88" i="1"/>
  <c r="K87" i="1"/>
  <c r="L87" i="1" s="1"/>
  <c r="J87" i="1"/>
  <c r="K86" i="1"/>
  <c r="J86" i="1"/>
  <c r="K85" i="1"/>
  <c r="L85" i="1" s="1"/>
  <c r="J85" i="1"/>
  <c r="K84" i="1"/>
  <c r="L84" i="1" s="1"/>
  <c r="J84" i="1"/>
  <c r="K83" i="1"/>
  <c r="L83" i="1" s="1"/>
  <c r="J83" i="1"/>
  <c r="K82" i="1"/>
  <c r="J82" i="1"/>
  <c r="K81" i="1"/>
  <c r="J81" i="1"/>
  <c r="K80" i="1"/>
  <c r="J80" i="1"/>
  <c r="K79" i="1"/>
  <c r="L79" i="1" s="1"/>
  <c r="J79" i="1"/>
  <c r="K78" i="1"/>
  <c r="L78" i="1" s="1"/>
  <c r="J78" i="1"/>
  <c r="K77" i="1"/>
  <c r="L77" i="1" s="1"/>
  <c r="J77" i="1"/>
  <c r="L76" i="1"/>
  <c r="K76" i="1"/>
  <c r="J76" i="1"/>
  <c r="K75" i="1"/>
  <c r="L75" i="1" s="1"/>
  <c r="J75" i="1"/>
  <c r="K74" i="1"/>
  <c r="L74" i="1" s="1"/>
  <c r="J74" i="1"/>
  <c r="K73" i="1"/>
  <c r="L73" i="1" s="1"/>
  <c r="J73" i="1"/>
  <c r="K72" i="1"/>
  <c r="L72" i="1" s="1"/>
  <c r="J72" i="1"/>
  <c r="K71" i="1"/>
  <c r="L71" i="1" s="1"/>
  <c r="J71" i="1"/>
  <c r="K70" i="1"/>
  <c r="J70" i="1"/>
  <c r="K69" i="1"/>
  <c r="L69" i="1" s="1"/>
  <c r="J69" i="1"/>
  <c r="K68" i="1"/>
  <c r="L68" i="1" s="1"/>
  <c r="J68" i="1"/>
  <c r="K67" i="1"/>
  <c r="L67" i="1" s="1"/>
  <c r="J67" i="1"/>
  <c r="K66" i="1"/>
  <c r="L66" i="1" s="1"/>
  <c r="J66" i="1"/>
  <c r="K65" i="1"/>
  <c r="J65" i="1"/>
  <c r="K64" i="1"/>
  <c r="J64" i="1"/>
  <c r="K63" i="1"/>
  <c r="J63" i="1"/>
  <c r="L63" i="1" s="1"/>
  <c r="K62" i="1"/>
  <c r="L62" i="1" s="1"/>
  <c r="J62" i="1"/>
  <c r="K61" i="1"/>
  <c r="L61" i="1" s="1"/>
  <c r="J61" i="1"/>
  <c r="K60" i="1"/>
  <c r="J60" i="1"/>
  <c r="L59" i="1"/>
  <c r="K59" i="1"/>
  <c r="J59" i="1"/>
  <c r="K58" i="1"/>
  <c r="L58" i="1" s="1"/>
  <c r="J58" i="1"/>
  <c r="K57" i="1"/>
  <c r="L57" i="1" s="1"/>
  <c r="J57" i="1"/>
  <c r="K56" i="1"/>
  <c r="L56" i="1" s="1"/>
  <c r="J56" i="1"/>
  <c r="K55" i="1"/>
  <c r="J55" i="1"/>
  <c r="K54" i="1"/>
  <c r="J54" i="1"/>
  <c r="K53" i="1"/>
  <c r="J53" i="1"/>
  <c r="K52" i="1"/>
  <c r="L52" i="1" s="1"/>
  <c r="J52" i="1"/>
  <c r="K51" i="1"/>
  <c r="L51" i="1" s="1"/>
  <c r="J51" i="1"/>
  <c r="K50" i="1"/>
  <c r="L50" i="1" s="1"/>
  <c r="J50" i="1"/>
  <c r="K49" i="1"/>
  <c r="J49" i="1"/>
  <c r="K48" i="1"/>
  <c r="J48" i="1"/>
  <c r="K47" i="1"/>
  <c r="L47" i="1" s="1"/>
  <c r="J47" i="1"/>
  <c r="K46" i="1"/>
  <c r="L46" i="1" s="1"/>
  <c r="J46" i="1"/>
  <c r="K45" i="1"/>
  <c r="L45" i="1" s="1"/>
  <c r="J45" i="1"/>
  <c r="K44" i="1"/>
  <c r="J44" i="1"/>
  <c r="K43" i="1"/>
  <c r="L43" i="1" s="1"/>
  <c r="J43" i="1"/>
  <c r="K42" i="1"/>
  <c r="J42" i="1"/>
  <c r="K41" i="1"/>
  <c r="L41" i="1" s="1"/>
  <c r="J41" i="1"/>
  <c r="K40" i="1"/>
  <c r="L40" i="1" s="1"/>
  <c r="J40" i="1"/>
  <c r="K39" i="1"/>
  <c r="J39" i="1"/>
  <c r="K38" i="1"/>
  <c r="J38" i="1"/>
  <c r="K37" i="1"/>
  <c r="J37" i="1"/>
  <c r="K36" i="1"/>
  <c r="J36" i="1"/>
  <c r="K35" i="1"/>
  <c r="L35" i="1" s="1"/>
  <c r="J35" i="1"/>
  <c r="K34" i="1"/>
  <c r="L34" i="1" s="1"/>
  <c r="J34" i="1"/>
  <c r="K33" i="1"/>
  <c r="J33" i="1"/>
  <c r="K32" i="1"/>
  <c r="J32" i="1"/>
  <c r="K31" i="1"/>
  <c r="L31" i="1" s="1"/>
  <c r="J31" i="1"/>
  <c r="K30" i="1"/>
  <c r="L30" i="1" s="1"/>
  <c r="J30" i="1"/>
  <c r="K29" i="1"/>
  <c r="L29" i="1" s="1"/>
  <c r="J29" i="1"/>
  <c r="K28" i="1"/>
  <c r="J28" i="1"/>
  <c r="K27" i="1"/>
  <c r="L27" i="1" s="1"/>
  <c r="J27" i="1"/>
  <c r="K26" i="1"/>
  <c r="J26" i="1"/>
  <c r="K25" i="1"/>
  <c r="L25" i="1" s="1"/>
  <c r="J25" i="1"/>
  <c r="K24" i="1"/>
  <c r="L24" i="1" s="1"/>
  <c r="J24" i="1"/>
  <c r="K23" i="1"/>
  <c r="L23" i="1" s="1"/>
  <c r="J23" i="1"/>
  <c r="K22" i="1"/>
  <c r="J22" i="1"/>
  <c r="K21" i="1"/>
  <c r="J21" i="1"/>
  <c r="K20" i="1"/>
  <c r="J20" i="1"/>
  <c r="L19" i="1"/>
  <c r="K19" i="1"/>
  <c r="J19" i="1"/>
  <c r="K18" i="1"/>
  <c r="L18" i="1" s="1"/>
  <c r="J18" i="1"/>
  <c r="K17" i="1"/>
  <c r="L17" i="1" s="1"/>
  <c r="J17" i="1"/>
  <c r="K16" i="1"/>
  <c r="J16" i="1"/>
  <c r="K15" i="1"/>
  <c r="L15" i="1" s="1"/>
  <c r="J15" i="1"/>
  <c r="K14" i="1"/>
  <c r="L14" i="1" s="1"/>
  <c r="J14" i="1"/>
  <c r="K13" i="1"/>
  <c r="L13" i="1" s="1"/>
  <c r="J13" i="1"/>
  <c r="K12" i="1"/>
  <c r="J12" i="1"/>
  <c r="K11" i="1"/>
  <c r="L11" i="1" s="1"/>
  <c r="J11" i="1"/>
  <c r="K10" i="1"/>
  <c r="J10" i="1"/>
  <c r="L9" i="1"/>
  <c r="K9" i="1"/>
  <c r="J9" i="1"/>
  <c r="K8" i="1"/>
  <c r="L8" i="1" s="1"/>
  <c r="J8" i="1"/>
  <c r="K7" i="1"/>
  <c r="L7" i="1" s="1"/>
  <c r="J7" i="1"/>
  <c r="K6" i="1"/>
  <c r="J6" i="1"/>
  <c r="K5" i="1"/>
  <c r="L5" i="1" s="1"/>
  <c r="J5" i="1"/>
  <c r="K4" i="1"/>
  <c r="L4" i="1" s="1"/>
  <c r="J4" i="1"/>
  <c r="L3" i="1"/>
  <c r="K3" i="1"/>
  <c r="J3" i="1"/>
  <c r="K2" i="1"/>
  <c r="J2" i="1"/>
  <c r="R27" i="6"/>
  <c r="Q28" i="6"/>
  <c r="R29" i="6"/>
  <c r="X24" i="6"/>
  <c r="R26" i="6"/>
  <c r="X22" i="6"/>
  <c r="Q31" i="6"/>
  <c r="X18" i="6"/>
  <c r="X14" i="6"/>
  <c r="X13" i="6"/>
  <c r="Q34" i="6"/>
  <c r="R33" i="6"/>
  <c r="R35" i="6"/>
  <c r="R36" i="6"/>
  <c r="X19" i="6"/>
  <c r="Q29" i="6"/>
  <c r="Q32" i="6"/>
  <c r="Q35" i="6"/>
  <c r="Q27" i="6"/>
  <c r="X27" i="6"/>
  <c r="X20" i="6"/>
  <c r="R31" i="6"/>
  <c r="X26" i="6"/>
  <c r="X17" i="6"/>
  <c r="B8" i="6"/>
  <c r="Q36" i="6"/>
  <c r="X21" i="6"/>
  <c r="R28" i="6"/>
  <c r="R30" i="6"/>
  <c r="X15" i="6"/>
  <c r="Q30" i="6"/>
  <c r="Q33" i="6"/>
  <c r="X30" i="6"/>
  <c r="X11" i="6"/>
  <c r="X16" i="6"/>
  <c r="R34" i="6"/>
  <c r="X25" i="6"/>
  <c r="I8" i="6"/>
  <c r="X23" i="6"/>
  <c r="X28" i="6"/>
  <c r="X12" i="6"/>
  <c r="R32" i="6"/>
  <c r="E8" i="6"/>
  <c r="X29" i="6"/>
  <c r="Q26" i="6"/>
  <c r="L37" i="1" l="1"/>
  <c r="L162" i="1"/>
  <c r="L355" i="1"/>
  <c r="L813" i="1"/>
  <c r="L979" i="1"/>
  <c r="L291" i="1"/>
  <c r="L318" i="1"/>
  <c r="L382" i="1"/>
  <c r="L617" i="1"/>
  <c r="L125" i="1"/>
  <c r="L16" i="1"/>
  <c r="L173" i="1"/>
  <c r="L184" i="1"/>
  <c r="L190" i="1"/>
  <c r="L276" i="1"/>
  <c r="L292" i="1"/>
  <c r="L303" i="1"/>
  <c r="L319" i="1"/>
  <c r="L324" i="1"/>
  <c r="L335" i="1"/>
  <c r="L340" i="1"/>
  <c r="L345" i="1"/>
  <c r="L361" i="1"/>
  <c r="L366" i="1"/>
  <c r="L371" i="1"/>
  <c r="L377" i="1"/>
  <c r="L447" i="1"/>
  <c r="L494" i="1"/>
  <c r="L594" i="1"/>
  <c r="L613" i="1"/>
  <c r="L646" i="1"/>
  <c r="L665" i="1"/>
  <c r="L790" i="1"/>
  <c r="L800" i="1"/>
  <c r="L838" i="1"/>
  <c r="L857" i="1"/>
  <c r="L905" i="1"/>
  <c r="L957" i="1"/>
  <c r="L26" i="1"/>
  <c r="L392" i="1"/>
  <c r="L974" i="1"/>
  <c r="L183" i="1"/>
  <c r="L55" i="1"/>
  <c r="L350" i="1"/>
  <c r="L546" i="1"/>
  <c r="L734" i="1"/>
  <c r="L809" i="1"/>
  <c r="L6" i="1"/>
  <c r="L22" i="1"/>
  <c r="L33" i="1"/>
  <c r="L39" i="1"/>
  <c r="L99" i="1"/>
  <c r="L110" i="1"/>
  <c r="L126" i="1"/>
  <c r="L131" i="1"/>
  <c r="L147" i="1"/>
  <c r="L158" i="1"/>
  <c r="L255" i="1"/>
  <c r="L271" i="1"/>
  <c r="L287" i="1"/>
  <c r="L298" i="1"/>
  <c r="L410" i="1"/>
  <c r="L442" i="1"/>
  <c r="L504" i="1"/>
  <c r="L542" i="1"/>
  <c r="L604" i="1"/>
  <c r="L642" i="1"/>
  <c r="L698" i="1"/>
  <c r="L730" i="1"/>
  <c r="L735" i="1"/>
  <c r="L744" i="1"/>
  <c r="L786" i="1"/>
  <c r="L848" i="1"/>
  <c r="L886" i="1"/>
  <c r="L896" i="1"/>
  <c r="L48" i="1"/>
  <c r="L151" i="1"/>
  <c r="L460" i="1"/>
  <c r="L10" i="1"/>
  <c r="L446" i="1"/>
  <c r="L678" i="1"/>
  <c r="L970" i="1"/>
  <c r="L81" i="1"/>
  <c r="L738" i="1"/>
  <c r="L21" i="1"/>
  <c r="L38" i="1"/>
  <c r="L313" i="1"/>
  <c r="L456" i="1"/>
  <c r="L556" i="1"/>
  <c r="L598" i="1"/>
  <c r="L20" i="1"/>
  <c r="L65" i="1"/>
  <c r="L682" i="1"/>
  <c r="L216" i="1"/>
  <c r="L565" i="1"/>
  <c r="L861" i="1"/>
  <c r="L909" i="1"/>
  <c r="L32" i="1"/>
  <c r="L136" i="1"/>
  <c r="L163" i="1"/>
  <c r="L297" i="1"/>
  <c r="L748" i="1"/>
  <c r="L95" i="1"/>
  <c r="L106" i="1"/>
  <c r="L224" i="1"/>
  <c r="L235" i="1"/>
  <c r="L251" i="1"/>
  <c r="L283" i="1"/>
  <c r="L294" i="1"/>
  <c r="L401" i="1"/>
  <c r="L406" i="1"/>
  <c r="L425" i="1"/>
  <c r="L458" i="1"/>
  <c r="L486" i="1"/>
  <c r="L491" i="1"/>
  <c r="L538" i="1"/>
  <c r="L586" i="1"/>
  <c r="L591" i="1"/>
  <c r="L600" i="1"/>
  <c r="L690" i="1"/>
  <c r="L713" i="1"/>
  <c r="L830" i="1"/>
  <c r="L835" i="1"/>
  <c r="L930" i="1"/>
  <c r="L54" i="1"/>
  <c r="L226" i="1"/>
  <c r="L550" i="1"/>
  <c r="L141" i="1"/>
  <c r="L211" i="1"/>
  <c r="L302" i="1"/>
  <c r="L339" i="1"/>
  <c r="L70" i="1"/>
  <c r="L167" i="1"/>
  <c r="L323" i="1"/>
  <c r="L365" i="1"/>
  <c r="L498" i="1"/>
  <c r="L214" i="1"/>
  <c r="L252" i="1"/>
  <c r="L380" i="1"/>
  <c r="L421" i="1"/>
  <c r="L473" i="1"/>
  <c r="L831" i="1"/>
  <c r="L926" i="1"/>
  <c r="L931" i="1"/>
  <c r="L199" i="1"/>
  <c r="L650" i="1"/>
  <c r="L761" i="1"/>
  <c r="L922" i="1"/>
  <c r="L189" i="1"/>
  <c r="L376" i="1"/>
  <c r="L517" i="1"/>
  <c r="L49" i="1"/>
  <c r="L200" i="1"/>
  <c r="L508" i="1"/>
  <c r="L683" i="1"/>
  <c r="L757" i="1"/>
  <c r="L975" i="1"/>
  <c r="L36" i="1"/>
  <c r="L42" i="1"/>
  <c r="L53" i="1"/>
  <c r="L64" i="1"/>
  <c r="L80" i="1"/>
  <c r="L91" i="1"/>
  <c r="L102" i="1"/>
  <c r="L193" i="1"/>
  <c r="L204" i="1"/>
  <c r="L268" i="1"/>
  <c r="L333" i="1"/>
  <c r="L343" i="1"/>
  <c r="L354" i="1"/>
  <c r="L359" i="1"/>
  <c r="L391" i="1"/>
  <c r="L774" i="1"/>
  <c r="L826" i="1"/>
  <c r="L879" i="1"/>
  <c r="L978" i="1"/>
  <c r="L988" i="1"/>
  <c r="L870" i="1"/>
  <c r="L574" i="1"/>
  <c r="L718" i="1"/>
  <c r="L766" i="1"/>
  <c r="L910" i="1"/>
  <c r="L958" i="1"/>
  <c r="L822" i="1"/>
  <c r="L918" i="1"/>
  <c r="L82" i="1"/>
  <c r="L522" i="1"/>
  <c r="L363" i="1"/>
  <c r="L466" i="1"/>
  <c r="L658" i="1"/>
  <c r="L802" i="1"/>
  <c r="L850" i="1"/>
  <c r="L966" i="1"/>
  <c r="L12" i="1"/>
  <c r="L28" i="1"/>
  <c r="L44" i="1"/>
  <c r="L60" i="1"/>
  <c r="L86" i="1"/>
  <c r="L107" i="1"/>
  <c r="L128" i="1"/>
  <c r="L138" i="1"/>
  <c r="L159" i="1"/>
  <c r="L195" i="1"/>
  <c r="L221" i="1"/>
  <c r="L237" i="1"/>
  <c r="L247" i="1"/>
  <c r="L258" i="1"/>
  <c r="L263" i="1"/>
  <c r="L278" i="1"/>
  <c r="L299" i="1"/>
  <c r="L320" i="1"/>
  <c r="L330" i="1"/>
  <c r="L351" i="1"/>
  <c r="L387" i="1"/>
  <c r="L434" i="1"/>
  <c r="L482" i="1"/>
  <c r="L530" i="1"/>
  <c r="L578" i="1"/>
  <c r="L626" i="1"/>
  <c r="L674" i="1"/>
  <c r="L722" i="1"/>
  <c r="L770" i="1"/>
  <c r="L818" i="1"/>
  <c r="L866" i="1"/>
  <c r="L914" i="1"/>
  <c r="L962" i="1"/>
  <c r="L993" i="1"/>
  <c r="L2" i="1"/>
  <c r="P987" i="1" s="1"/>
</calcChain>
</file>

<file path=xl/sharedStrings.xml><?xml version="1.0" encoding="utf-8"?>
<sst xmlns="http://schemas.openxmlformats.org/spreadsheetml/2006/main" count="5067" uniqueCount="391">
  <si>
    <t>date</t>
  </si>
  <si>
    <t>Name</t>
  </si>
  <si>
    <t>Category</t>
  </si>
  <si>
    <t>Product Name</t>
  </si>
  <si>
    <t>State</t>
  </si>
  <si>
    <t>Gender</t>
  </si>
  <si>
    <t>Quantity</t>
  </si>
  <si>
    <t>Cost</t>
  </si>
  <si>
    <t>Price</t>
  </si>
  <si>
    <t>Purchase Cost</t>
  </si>
  <si>
    <t>Sale Price</t>
  </si>
  <si>
    <t>Profit</t>
  </si>
  <si>
    <t>Bharat Innovations</t>
  </si>
  <si>
    <t>Electronic</t>
  </si>
  <si>
    <t>Speaker</t>
  </si>
  <si>
    <t>Delhi</t>
  </si>
  <si>
    <t>Male</t>
  </si>
  <si>
    <t>Green Leaf Enterprises</t>
  </si>
  <si>
    <t>Earbuds</t>
  </si>
  <si>
    <t>Maharashtra</t>
  </si>
  <si>
    <t>Urban Pulse Technologies</t>
  </si>
  <si>
    <t>West Bengal</t>
  </si>
  <si>
    <t>Mystic India Exports</t>
  </si>
  <si>
    <t>Tamil Nadu</t>
  </si>
  <si>
    <t>Golden Horizon Ventures</t>
  </si>
  <si>
    <t xml:space="preserve">Fashion </t>
  </si>
  <si>
    <t>Women dress</t>
  </si>
  <si>
    <t>Karnataka</t>
  </si>
  <si>
    <t>Eternal Traditions</t>
  </si>
  <si>
    <t>Telangana</t>
  </si>
  <si>
    <t>Apex Solutions</t>
  </si>
  <si>
    <t>Gujarat</t>
  </si>
  <si>
    <t>Harmony Foods</t>
  </si>
  <si>
    <t>Pure Essence Skincare</t>
  </si>
  <si>
    <t>Rajasthan</t>
  </si>
  <si>
    <t>Female</t>
  </si>
  <si>
    <t>Zenith Construction Co.</t>
  </si>
  <si>
    <t>Radiant Health Systems</t>
  </si>
  <si>
    <t>Uttar Pradesh</t>
  </si>
  <si>
    <t>Divine Creations</t>
  </si>
  <si>
    <t>Metro Tech Solutions</t>
  </si>
  <si>
    <t>True Path Logistics</t>
  </si>
  <si>
    <t>Madhya Pradesh</t>
  </si>
  <si>
    <t>Sacred Roots Apparel</t>
  </si>
  <si>
    <t>Male dress</t>
  </si>
  <si>
    <t>Quantum Finance Services</t>
  </si>
  <si>
    <t>Chandigarh</t>
  </si>
  <si>
    <t>Brilliant Minds Academy</t>
  </si>
  <si>
    <t>Visionary Holdings</t>
  </si>
  <si>
    <t>Andhra Pradesh</t>
  </si>
  <si>
    <t>Stellar Design Studio</t>
  </si>
  <si>
    <t>Bihar</t>
  </si>
  <si>
    <t>Classic Cuisines</t>
  </si>
  <si>
    <t>Bold Ventures</t>
  </si>
  <si>
    <t>Prestige Automobiles</t>
  </si>
  <si>
    <t>TV</t>
  </si>
  <si>
    <t>Elite Marketing Solutions</t>
  </si>
  <si>
    <t>Natural Bliss Beverages</t>
  </si>
  <si>
    <t>Crystal Clear Solutions</t>
  </si>
  <si>
    <t>Modern Trends Fashion</t>
  </si>
  <si>
    <t>Heritage Crafts</t>
  </si>
  <si>
    <t>Jharkhand</t>
  </si>
  <si>
    <t>Future Insights Analytics</t>
  </si>
  <si>
    <t>Kerala</t>
  </si>
  <si>
    <t>Emerald Estate Developers</t>
  </si>
  <si>
    <t>Starlight Media Group</t>
  </si>
  <si>
    <t>Himachal Pradesh</t>
  </si>
  <si>
    <t>Supreme Electronics</t>
  </si>
  <si>
    <t>Uttarakhand</t>
  </si>
  <si>
    <t>Optimum Wellness</t>
  </si>
  <si>
    <t>Assam</t>
  </si>
  <si>
    <t>Zenith Books Publishing</t>
  </si>
  <si>
    <t>Punjab</t>
  </si>
  <si>
    <t>Pinnacle Innovations</t>
  </si>
  <si>
    <t>Chhattisgarh</t>
  </si>
  <si>
    <t>Apex Travel Services</t>
  </si>
  <si>
    <t>Golden Era Realty</t>
  </si>
  <si>
    <t>Radiant Jewelry</t>
  </si>
  <si>
    <t>Laptop</t>
  </si>
  <si>
    <t>Infinity Ventures</t>
  </si>
  <si>
    <t>Royal Taste Foods</t>
  </si>
  <si>
    <t>Harmony Homes</t>
  </si>
  <si>
    <t>Urban Edge Consulting</t>
  </si>
  <si>
    <t>Prime Tech Innovations</t>
  </si>
  <si>
    <t>Legacy Designs</t>
  </si>
  <si>
    <t>Virtue Enterprises</t>
  </si>
  <si>
    <t>Radiant Health Club</t>
  </si>
  <si>
    <t>Bright Horizon Ventures</t>
  </si>
  <si>
    <t>Modern Lifestyle Products</t>
  </si>
  <si>
    <t>Nexus Trading Co.</t>
  </si>
  <si>
    <t>Radiance Spa</t>
  </si>
  <si>
    <t>Saree</t>
  </si>
  <si>
    <t>Absolute Solutions</t>
  </si>
  <si>
    <t>Verve Fitness Studio</t>
  </si>
  <si>
    <t>Sparkle Cleaners</t>
  </si>
  <si>
    <t>Global Reach Logistics</t>
  </si>
  <si>
    <t>Noble Path Finance</t>
  </si>
  <si>
    <t>Dynamic Events Management</t>
  </si>
  <si>
    <t>Crystal Waters Resort</t>
  </si>
  <si>
    <t>Excellence Tutors</t>
  </si>
  <si>
    <t>Horizon Builders</t>
  </si>
  <si>
    <t>Synergy Tech Solutions</t>
  </si>
  <si>
    <t>Classic Heritage Crafts</t>
  </si>
  <si>
    <t>Prime Focus Media</t>
  </si>
  <si>
    <t>Suit</t>
  </si>
  <si>
    <t>Noble Nutraceuticals</t>
  </si>
  <si>
    <t>Supreme Travel Agency</t>
  </si>
  <si>
    <t>Future Vision Tech</t>
  </si>
  <si>
    <t>Urban Groove Apparel</t>
  </si>
  <si>
    <t>Echo Real Estate</t>
  </si>
  <si>
    <t>Pinnacle Health Products</t>
  </si>
  <si>
    <t>Apex Auto Care</t>
  </si>
  <si>
    <t>Royal Glow Cosmetics</t>
  </si>
  <si>
    <t>Zenith Culinary Arts</t>
  </si>
  <si>
    <t>Visionary Tours</t>
  </si>
  <si>
    <t>Horizon Wellness</t>
  </si>
  <si>
    <t>Decor</t>
  </si>
  <si>
    <t>Car accessories</t>
  </si>
  <si>
    <t>True Value Electronics</t>
  </si>
  <si>
    <t>Harmony Homes Realty</t>
  </si>
  <si>
    <t>Stellar Advertising</t>
  </si>
  <si>
    <t>Radiant Enterprise Solutions</t>
  </si>
  <si>
    <t>Modern Trends Retail</t>
  </si>
  <si>
    <t>Global Spectrum Consulting</t>
  </si>
  <si>
    <t>Elite Essence Products</t>
  </si>
  <si>
    <t>Dynamic Creations</t>
  </si>
  <si>
    <t>Quantum Design Studio</t>
  </si>
  <si>
    <t>Infinite Solutions</t>
  </si>
  <si>
    <t>Apex Construction</t>
  </si>
  <si>
    <t>Legacy Innovations</t>
  </si>
  <si>
    <t>Pure Harmony Foods</t>
  </si>
  <si>
    <t>Zenith Security Systems</t>
  </si>
  <si>
    <t>Crystal Clear Beverages</t>
  </si>
  <si>
    <t>Metro Line Tech</t>
  </si>
  <si>
    <t>Urban Pulse Consulting</t>
  </si>
  <si>
    <t>Radiant Vision Studios</t>
  </si>
  <si>
    <t>Home décor</t>
  </si>
  <si>
    <t>Noble Travel Services</t>
  </si>
  <si>
    <t>Bright Future Academy</t>
  </si>
  <si>
    <t>Synergy Solutions Group</t>
  </si>
  <si>
    <t>Visionary Health Systems</t>
  </si>
  <si>
    <t>Apex Retailers</t>
  </si>
  <si>
    <t>Prestige Property Developers</t>
  </si>
  <si>
    <t>Classic Trends Fashion</t>
  </si>
  <si>
    <t>Harmony Ventures</t>
  </si>
  <si>
    <t>Stellar Realty</t>
  </si>
  <si>
    <t>Future Path Technologies</t>
  </si>
  <si>
    <t>Elite Edge Services</t>
  </si>
  <si>
    <t>Radiance Health and Wellness</t>
  </si>
  <si>
    <t>Legacy Auto Works</t>
  </si>
  <si>
    <t>Prime Essence Creations</t>
  </si>
  <si>
    <t>Quantum Ventures</t>
  </si>
  <si>
    <t>Horizon Tech Solutions</t>
  </si>
  <si>
    <t>Urban Legends Apparel</t>
  </si>
  <si>
    <t>Pure Bliss Beverages</t>
  </si>
  <si>
    <t>Noble Heights Builders</t>
  </si>
  <si>
    <t>Radiant Foods</t>
  </si>
  <si>
    <t>Zenith Financial Services</t>
  </si>
  <si>
    <t>Apex Travel Ventures</t>
  </si>
  <si>
    <t>Legacy Design Group</t>
  </si>
  <si>
    <t>Supreme Wellness</t>
  </si>
  <si>
    <t>Harmony Tech Innovations</t>
  </si>
  <si>
    <t>Stellar Education Services</t>
  </si>
  <si>
    <t>Visionary Health Products</t>
  </si>
  <si>
    <t>Crystal Innovations</t>
  </si>
  <si>
    <t>Future Trends Retail</t>
  </si>
  <si>
    <t>Radiant Horizon Ventures</t>
  </si>
  <si>
    <t>Urban Edge Realty</t>
  </si>
  <si>
    <t>Prime Focus Innovations</t>
  </si>
  <si>
    <t>Elite Spectrum Consulting</t>
  </si>
  <si>
    <t>Dynamic Design Studio</t>
  </si>
  <si>
    <t>Apex Wellness Solutions</t>
  </si>
  <si>
    <t>Royal Crest Foods</t>
  </si>
  <si>
    <t>Zenith Travels</t>
  </si>
  <si>
    <t>Modern Harmony Products</t>
  </si>
  <si>
    <t>Horizon Builders &amp; Developers</t>
  </si>
  <si>
    <t>Radiance Tech Solutions</t>
  </si>
  <si>
    <t>Legacy Apparel</t>
  </si>
  <si>
    <t>Pinnacle Education Group</t>
  </si>
  <si>
    <t>Noble Innovations</t>
  </si>
  <si>
    <t>Crystal Clear Realty</t>
  </si>
  <si>
    <t>Future Vision Realty</t>
  </si>
  <si>
    <t>Urban Pulse Media</t>
  </si>
  <si>
    <t>True Essence Health</t>
  </si>
  <si>
    <t>Apex Enterprise Solutions</t>
  </si>
  <si>
    <t>Radiant Vision Realty</t>
  </si>
  <si>
    <t>Harmony Consulting Group</t>
  </si>
  <si>
    <t>Zenith Tech Ventures</t>
  </si>
  <si>
    <t>Stellar Health Services</t>
  </si>
  <si>
    <t>Pure Path Foods</t>
  </si>
  <si>
    <t>Prestige Solutions</t>
  </si>
  <si>
    <t>Bright Horizon Realty</t>
  </si>
  <si>
    <t>Quantum Media Group</t>
  </si>
  <si>
    <t>Legacy Builders</t>
  </si>
  <si>
    <t>Apex Spa &amp; Wellness</t>
  </si>
  <si>
    <t>Radiant Travel Services</t>
  </si>
  <si>
    <t>Modern Trends Consulting</t>
  </si>
  <si>
    <t>Global Horizon Ventures</t>
  </si>
  <si>
    <t>Elite Enterprises</t>
  </si>
  <si>
    <t>Urban Wave Solutions</t>
  </si>
  <si>
    <t>Pinnacle Health Innovations</t>
  </si>
  <si>
    <t>Horizon Fashion</t>
  </si>
  <si>
    <t>Crystal Essence Beverages</t>
  </si>
  <si>
    <t>Dynamic Pathways</t>
  </si>
  <si>
    <t>Visionary Realty Solutions</t>
  </si>
  <si>
    <t>Radiance Apparel</t>
  </si>
  <si>
    <t>Zenith Design Group</t>
  </si>
  <si>
    <t>Apex Publishing House</t>
  </si>
  <si>
    <t>True Value Consulting</t>
  </si>
  <si>
    <t>Future Path Ventures</t>
  </si>
  <si>
    <t>Stellar Tech Services</t>
  </si>
  <si>
    <t>Legacy Travel Agency</t>
  </si>
  <si>
    <t>Harmony Innovations</t>
  </si>
  <si>
    <t>Pure Essence Solutions</t>
  </si>
  <si>
    <t>Elite Media Group</t>
  </si>
  <si>
    <t>Radiant Construction</t>
  </si>
  <si>
    <t>Pinnacle Finance</t>
  </si>
  <si>
    <t>Horizon Tech Ventures</t>
  </si>
  <si>
    <t>Crystal Health Solutions</t>
  </si>
  <si>
    <t>Modern Horizons Consulting</t>
  </si>
  <si>
    <t>Apex Realty Services</t>
  </si>
  <si>
    <t>Zenith Educational Group</t>
  </si>
  <si>
    <t>True Path Ventures</t>
  </si>
  <si>
    <t>Radiance Media</t>
  </si>
  <si>
    <t>Legacy Health Systems</t>
  </si>
  <si>
    <t>Urban Focus Products</t>
  </si>
  <si>
    <t>Elite Edge Consulting</t>
  </si>
  <si>
    <t>Stellar Travel Solutions</t>
  </si>
  <si>
    <t>Harmony Tech Ventures</t>
  </si>
  <si>
    <t>Pure Harmony Solutions</t>
  </si>
  <si>
    <t>Radiant Fitness Studio</t>
  </si>
  <si>
    <t>Zenith Finance Co.</t>
  </si>
  <si>
    <t>Apex Events Management</t>
  </si>
  <si>
    <t>Visionary Innovations</t>
  </si>
  <si>
    <t>Horizon Design Studio</t>
  </si>
  <si>
    <t>Modern Spectrum Solutions</t>
  </si>
  <si>
    <t>Legacy Tech Products</t>
  </si>
  <si>
    <t>Pinnacle Wellness Services</t>
  </si>
  <si>
    <t>Urban Insight Consulting</t>
  </si>
  <si>
    <t>Crystal Horizons</t>
  </si>
  <si>
    <t>Radiant Apparel</t>
  </si>
  <si>
    <t>True Value Products</t>
  </si>
  <si>
    <t>Apex Creative Solutions</t>
  </si>
  <si>
    <t>Zenith Health Products</t>
  </si>
  <si>
    <t>Stellar Media Group</t>
  </si>
  <si>
    <t>Harmony Finance Co.</t>
  </si>
  <si>
    <t>Pure Vision Ventures</t>
  </si>
  <si>
    <t>Radiance Solutions Group</t>
  </si>
  <si>
    <t>Legacy Travel Services</t>
  </si>
  <si>
    <t>Elite Spectrum Media</t>
  </si>
  <si>
    <t>Modern Edge Solutions</t>
  </si>
  <si>
    <t>Pinnacle Design Studio</t>
  </si>
  <si>
    <t>Horizon Health Solutions</t>
  </si>
  <si>
    <t>Crystal Clear Consulting</t>
  </si>
  <si>
    <t>Apex Marketing Solutions</t>
  </si>
  <si>
    <t>Zenith Innovations</t>
  </si>
  <si>
    <t>Stellar Wellness Products</t>
  </si>
  <si>
    <t>Radiant Consulting Group</t>
  </si>
  <si>
    <t>Harmony Ventures Co.</t>
  </si>
  <si>
    <t>Urban Path Technologies</t>
  </si>
  <si>
    <t>True Essence Innovations</t>
  </si>
  <si>
    <t>Pinnacle Media Group</t>
  </si>
  <si>
    <t>Legacy Design Co.</t>
  </si>
  <si>
    <t>Apex Health Products</t>
  </si>
  <si>
    <t>Zenith Travel Ventures</t>
  </si>
  <si>
    <t>Pure Path Consulting</t>
  </si>
  <si>
    <t>Radiance Solutions Co.</t>
  </si>
  <si>
    <t>Modern Vision Ventures</t>
  </si>
  <si>
    <t>Elite Travel Services</t>
  </si>
  <si>
    <t>Horizon Creative Solutions</t>
  </si>
  <si>
    <t>Crystal Innovations Group</t>
  </si>
  <si>
    <t>Pinnacle Fitness Studio</t>
  </si>
  <si>
    <t>Stellar Travel Agency</t>
  </si>
  <si>
    <t>Harmony Educational Group</t>
  </si>
  <si>
    <t>Urban Spectrum Solutions</t>
  </si>
  <si>
    <t>Radiant Design Studio</t>
  </si>
  <si>
    <t>Zenith Health Innovations</t>
  </si>
  <si>
    <t>Apex Realty Ventures</t>
  </si>
  <si>
    <t>Legacy Wellness Solutions</t>
  </si>
  <si>
    <t>True Value Ventures</t>
  </si>
  <si>
    <t>Horizon Media Solutions</t>
  </si>
  <si>
    <t>Crystal Clear Designs</t>
  </si>
  <si>
    <t>Pinnacle Innovations Co.</t>
  </si>
  <si>
    <t>Modern Pathways</t>
  </si>
  <si>
    <t>Stellar Finance Co.</t>
  </si>
  <si>
    <t>Radiant Spectrum Group</t>
  </si>
  <si>
    <t>Harmony Design Ventures</t>
  </si>
  <si>
    <t>Elite Edge Products</t>
  </si>
  <si>
    <t>Zenith Consulting Co.</t>
  </si>
  <si>
    <t>Apex Wellness Products</t>
  </si>
  <si>
    <t>Urban Vision Solutions</t>
  </si>
  <si>
    <t>Pure Harmony Innovations</t>
  </si>
  <si>
    <t>Legacy Media Group</t>
  </si>
  <si>
    <t>Pinnacle Travel Solutions</t>
  </si>
  <si>
    <t>Horizon Tech Innovations</t>
  </si>
  <si>
    <t>Crystal Spectrum Consulting</t>
  </si>
  <si>
    <t>Stellar Creative Co.</t>
  </si>
  <si>
    <t>Radiance Media Ventures</t>
  </si>
  <si>
    <t>Harmony Health Solutions</t>
  </si>
  <si>
    <t>Zenith Edge Services</t>
  </si>
  <si>
    <t>Modern Vision Solutions</t>
  </si>
  <si>
    <t>True Path Consulting</t>
  </si>
  <si>
    <t>Legacy Finance Group</t>
  </si>
  <si>
    <t>Pinnacle Design Ventures</t>
  </si>
  <si>
    <t>Stellar Innovations Co.</t>
  </si>
  <si>
    <t>Radiant Educational Solutions</t>
  </si>
  <si>
    <t>Harmony Marketing Co.</t>
  </si>
  <si>
    <t>Urban Tech Innovations</t>
  </si>
  <si>
    <t>Crystal Wellness Group</t>
  </si>
  <si>
    <t>Zenith Creative Solutions</t>
  </si>
  <si>
    <t>Apex Media Co.</t>
  </si>
  <si>
    <t>Pure Vision Solutions</t>
  </si>
  <si>
    <t>Legacy Health Ventures</t>
  </si>
  <si>
    <t>Pinnacle Spectrum Co.</t>
  </si>
  <si>
    <t>Stellar Travel Products</t>
  </si>
  <si>
    <t>Radiance Finance Services</t>
  </si>
  <si>
    <t>Harmony Edge Solutions</t>
  </si>
  <si>
    <t>Modern Travel Agency</t>
  </si>
  <si>
    <t>Crystal Path Consulting</t>
  </si>
  <si>
    <t>Zenith Educational Services</t>
  </si>
  <si>
    <t>Apex Innovations Co.</t>
  </si>
  <si>
    <t>Pure Harmony Health</t>
  </si>
  <si>
    <t>Legacy Travel Ventures</t>
  </si>
  <si>
    <t>Pinnacle Media Solutions</t>
  </si>
  <si>
    <t>Stellar Design Group</t>
  </si>
  <si>
    <t>Radiant Tech Solutions</t>
  </si>
  <si>
    <t>Horizon Ventures Co.</t>
  </si>
  <si>
    <t>Elite Creative Solutions</t>
  </si>
  <si>
    <t>Zenith Wellness Services</t>
  </si>
  <si>
    <t>Apex Travel Innovations</t>
  </si>
  <si>
    <t>Modern Health Products</t>
  </si>
  <si>
    <t>Harmony Finance Group</t>
  </si>
  <si>
    <t>Pure Vision Consulting</t>
  </si>
  <si>
    <t>Legacy Spectrum Co.</t>
  </si>
  <si>
    <t>Pinnacle Design Solutions</t>
  </si>
  <si>
    <t>Stellar Media Services</t>
  </si>
  <si>
    <t>Radiant Innovations Group</t>
  </si>
  <si>
    <t>Horizon Path Ventures</t>
  </si>
  <si>
    <t>Zenith Tech Co.</t>
  </si>
  <si>
    <t>Apex Finance Ventures</t>
  </si>
  <si>
    <t>Legacy Travel Co.</t>
  </si>
  <si>
    <t>Pinnacle Innovations Group</t>
  </si>
  <si>
    <t>Radiance Design Co.</t>
  </si>
  <si>
    <t>Zenith Path Solutions</t>
  </si>
  <si>
    <t>Apex Educational Group</t>
  </si>
  <si>
    <t>Modern Wellness Co.</t>
  </si>
  <si>
    <t>Pure Spectrum Innovations</t>
  </si>
  <si>
    <t>Legacy Media Solutions</t>
  </si>
  <si>
    <t>Pinnacle Travel Co.</t>
  </si>
  <si>
    <t>Stellar Consulting Services</t>
  </si>
  <si>
    <t>Radiant Ventures</t>
  </si>
  <si>
    <t>Harmony Tech Co.</t>
  </si>
  <si>
    <t>Zenith Creative Ventures</t>
  </si>
  <si>
    <t>Apex Health Services</t>
  </si>
  <si>
    <t>Pure Vision Media</t>
  </si>
  <si>
    <t>Legacy Innovations Group</t>
  </si>
  <si>
    <t>Pinnacle Consulting Co.</t>
  </si>
  <si>
    <t>Stellar Finance Group</t>
  </si>
  <si>
    <t>Radiant Solutions Co.</t>
  </si>
  <si>
    <t>Harmony Ventures Group</t>
  </si>
  <si>
    <t>Zenith Wellness Co.</t>
  </si>
  <si>
    <t>Apex Design Services</t>
  </si>
  <si>
    <t>Modern Travel Solutions</t>
  </si>
  <si>
    <t>Pure Health Ventures</t>
  </si>
  <si>
    <t>Legacy Spectrum Group</t>
  </si>
  <si>
    <t>Pinnacle Media Ventures</t>
  </si>
  <si>
    <t>Stellar Innovations Group</t>
  </si>
  <si>
    <t>Radiant Educational Co.</t>
  </si>
  <si>
    <t>Harmony Edge Ventures</t>
  </si>
  <si>
    <t>Zenith Tech Solutions</t>
  </si>
  <si>
    <t>Apex Finance Group</t>
  </si>
  <si>
    <t>Pure Harmony Media</t>
  </si>
  <si>
    <t>Legacy Health Co.</t>
  </si>
  <si>
    <t>ACCOUNTS EXPERT</t>
  </si>
  <si>
    <t>CHAIR</t>
  </si>
  <si>
    <t>Sum of Sale Price</t>
  </si>
  <si>
    <t>Sum of Purchase Cost</t>
  </si>
  <si>
    <t>Sum of Profit</t>
  </si>
  <si>
    <t>Row Labels</t>
  </si>
  <si>
    <t>Grand Total</t>
  </si>
  <si>
    <t>Jan</t>
  </si>
  <si>
    <t>Feb</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</si>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</sst>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6"/>
      <color theme="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tint="0.79998168889431442"/>
        <bgColor theme="4" tint="0.79998168889431442"/>
      </patternFill>
    </fill>
  </fills>
  <borders count="11">
    <border>
      <left/>
      <right/>
      <top/>
      <bottom/>
      <diagonal/>
    </border>
    <border>
      <left/>
      <right style="double">
        <color indexed="64"/>
      </right>
      <top style="medium">
        <color indexed="64"/>
      </top>
      <bottom style="double">
        <color indexed="64"/>
      </bottom>
      <diagonal/>
    </border>
    <border>
      <left style="double">
        <color indexed="64"/>
      </left>
      <right style="double">
        <color indexed="64"/>
      </right>
      <top style="medium">
        <color indexed="64"/>
      </top>
      <bottom style="double">
        <color indexed="64"/>
      </bottom>
      <diagonal/>
    </border>
    <border>
      <left style="double">
        <color indexed="64"/>
      </left>
      <right style="medium">
        <color indexed="64"/>
      </right>
      <top style="medium">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medium">
        <color indexed="64"/>
      </right>
      <top style="double">
        <color indexed="64"/>
      </top>
      <bottom style="double">
        <color indexed="64"/>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164" fontId="2" fillId="0" borderId="4" xfId="0" applyNumberFormat="1"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3" borderId="9" xfId="0" applyFont="1" applyFill="1" applyBorder="1"/>
    <xf numFmtId="0" fontId="0" fillId="0" borderId="0" xfId="0" pivotButton="1"/>
    <xf numFmtId="0" fontId="0" fillId="0" borderId="0" xfId="0" applyAlignment="1">
      <alignment horizontal="left"/>
    </xf>
    <xf numFmtId="10" fontId="0" fillId="0" borderId="0" xfId="0" applyNumberFormat="1"/>
    <xf numFmtId="0" fontId="2" fillId="3" borderId="10" xfId="0" applyFont="1" applyFill="1" applyBorder="1" applyAlignment="1">
      <alignment horizontal="left"/>
    </xf>
    <xf numFmtId="9" fontId="0" fillId="0" borderId="0" xfId="1" applyFont="1"/>
    <xf numFmtId="0" fontId="0" fillId="0" borderId="0" xfId="0" applyNumberFormat="1"/>
  </cellXfs>
  <cellStyles count="2">
    <cellStyle name="Normal" xfId="0" builtinId="0"/>
    <cellStyle name="Percent" xfId="1" builtinId="5"/>
  </cellStyles>
  <dxfs count="0"/>
  <tableStyles count="1" defaultTableStyle="TableStyleMedium2" defaultPivotStyle="PivotStyleLight16">
    <tableStyle name="Invisible" pivot="0" table="0" count="0"/>
  </tableStyles>
  <colors>
    <mruColors>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Ex2.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 (1).xlsx]kpi!totalsale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002060"/>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4"/>
        <c:spPr>
          <a:solidFill>
            <a:schemeClr val="accent2"/>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1">
              <a:lumMod val="50000"/>
            </a:schemeClr>
          </a:solidFill>
          <a:ln w="19050">
            <a:solidFill>
              <a:schemeClr val="lt1"/>
            </a:solidFill>
          </a:ln>
          <a:effectLst/>
        </c:spPr>
      </c:pivotFmt>
    </c:pivotFmts>
    <c:plotArea>
      <c:layout/>
      <c:pieChart>
        <c:varyColors val="1"/>
        <c:ser>
          <c:idx val="0"/>
          <c:order val="0"/>
          <c:tx>
            <c:strRef>
              <c:f>kpi!$B$10</c:f>
              <c:strCache>
                <c:ptCount val="1"/>
                <c:pt idx="0">
                  <c:v>Total</c:v>
                </c:pt>
              </c:strCache>
            </c:strRef>
          </c:tx>
          <c:spPr>
            <a:solidFill>
              <a:srgbClr val="002060"/>
            </a:solidFill>
          </c:spPr>
          <c:explosion val="7"/>
          <c:dPt>
            <c:idx val="0"/>
            <c:bubble3D val="0"/>
            <c:spPr>
              <a:solidFill>
                <a:schemeClr val="accent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C4DB-4C85-9006-3EBDE1F39C96}"/>
              </c:ext>
            </c:extLst>
          </c:dPt>
          <c:dPt>
            <c:idx val="1"/>
            <c:bubble3D val="0"/>
            <c:spPr>
              <a:solidFill>
                <a:srgbClr val="002060"/>
              </a:solidFill>
              <a:ln w="19050">
                <a:solidFill>
                  <a:schemeClr val="lt1"/>
                </a:solidFill>
              </a:ln>
              <a:effectLst/>
            </c:spPr>
            <c:extLst xmlns:c16r2="http://schemas.microsoft.com/office/drawing/2015/06/chart">
              <c:ext xmlns:c16="http://schemas.microsoft.com/office/drawing/2014/chart" uri="{C3380CC4-5D6E-409C-BE32-E72D297353CC}">
                <c16:uniqueId val="{00000003-C4DB-4C85-9006-3EBDE1F39C96}"/>
              </c:ext>
            </c:extLst>
          </c:dPt>
          <c:dPt>
            <c:idx val="2"/>
            <c:bubble3D val="0"/>
            <c:spPr>
              <a:solidFill>
                <a:srgbClr val="002060"/>
              </a:solidFill>
              <a:ln w="19050">
                <a:solidFill>
                  <a:schemeClr val="lt1"/>
                </a:solidFill>
              </a:ln>
              <a:effectLst/>
            </c:spPr>
            <c:extLst xmlns:c16r2="http://schemas.microsoft.com/office/drawing/2015/06/chart">
              <c:ext xmlns:c16="http://schemas.microsoft.com/office/drawing/2014/chart" uri="{C3380CC4-5D6E-409C-BE32-E72D297353CC}">
                <c16:uniqueId val="{00000004-C4DB-4C85-9006-3EBDE1F39C96}"/>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kpi!$A$11:$A$12</c:f>
              <c:strCache>
                <c:ptCount val="1"/>
                <c:pt idx="0">
                  <c:v>Fashion </c:v>
                </c:pt>
              </c:strCache>
            </c:strRef>
          </c:cat>
          <c:val>
            <c:numRef>
              <c:f>kpi!$B$11:$B$12</c:f>
              <c:numCache>
                <c:formatCode>General</c:formatCode>
                <c:ptCount val="1"/>
                <c:pt idx="0">
                  <c:v>39668589</c:v>
                </c:pt>
              </c:numCache>
            </c:numRef>
          </c:val>
          <c:extLst xmlns:c16r2="http://schemas.microsoft.com/office/drawing/2015/06/chart">
            <c:ext xmlns:c16="http://schemas.microsoft.com/office/drawing/2014/chart" uri="{C3380CC4-5D6E-409C-BE32-E72D297353CC}">
              <c16:uniqueId val="{00000002-C4DB-4C85-9006-3EBDE1F39C9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kpi!$R$25</c:f>
              <c:strCache>
                <c:ptCount val="1"/>
                <c:pt idx="0">
                  <c:v>Sum of Profit</c:v>
                </c:pt>
              </c:strCache>
            </c:strRef>
          </c:tx>
          <c:explosion val="6"/>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F8D7-4439-B8D8-B531BC03D437}"/>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2-F8D7-4439-B8D8-B531BC03D437}"/>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F8D7-4439-B8D8-B531BC03D437}"/>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4-F8D7-4439-B8D8-B531BC03D437}"/>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5-F8D7-4439-B8D8-B531BC03D437}"/>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6-F8D7-4439-B8D8-B531BC03D437}"/>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F8D7-4439-B8D8-B531BC03D437}"/>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8-F8D7-4439-B8D8-B531BC03D437}"/>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F8D7-4439-B8D8-B531BC03D437}"/>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A-F8D7-4439-B8D8-B531BC03D437}"/>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B-F8D7-4439-B8D8-B531BC03D437}"/>
              </c:ext>
            </c:extLst>
          </c:dPt>
          <c:dLbls>
            <c:dLbl>
              <c:idx val="0"/>
              <c:tx>
                <c:rich>
                  <a:bodyPr/>
                  <a:lstStyle/>
                  <a:p>
                    <a:fld id="{B22D432B-857B-4D9C-844C-9E880A460612}" type="CELLRANGE">
                      <a:rPr lang="en-US"/>
                      <a:pPr/>
                      <a:t>[CELLRANGE]</a:t>
                    </a:fld>
                    <a:endParaRPr lang="en-IN"/>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F8D7-4439-B8D8-B531BC03D437}"/>
                </c:ext>
                <c:ext xmlns:c15="http://schemas.microsoft.com/office/drawing/2012/chart" uri="{CE6537A1-D6FC-4f65-9D91-7224C49458BB}">
                  <c15:dlblFieldTable/>
                  <c15:showDataLabelsRange val="1"/>
                </c:ext>
              </c:extLst>
            </c:dLbl>
            <c:dLbl>
              <c:idx val="1"/>
              <c:tx>
                <c:rich>
                  <a:bodyPr/>
                  <a:lstStyle/>
                  <a:p>
                    <a:fld id="{6024AB9D-3B89-449A-8D48-C3A72D6EBEB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46F75155-F47E-4F39-88E0-9140A615C20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A843D4B8-3AF0-4427-AE4A-F63ACC14F05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40251D5F-BFE5-4968-999E-9F77E60C3F3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A747C386-E3F3-44A1-8EDA-C4CA8A1BE07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35B05D95-7920-4732-9FC9-0ED91E17DAB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47B767CC-F7EE-413A-8777-83924B36F5B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8"/>
              <c:tx>
                <c:rich>
                  <a:bodyPr/>
                  <a:lstStyle/>
                  <a:p>
                    <a:fld id="{51AD9C27-1D35-4E57-B6C0-A32939B712C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9"/>
              <c:tx>
                <c:rich>
                  <a:bodyPr/>
                  <a:lstStyle/>
                  <a:p>
                    <a:fld id="{C0A8DFDC-D738-4DF9-9960-8373E8B796D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0"/>
              <c:tx>
                <c:rich>
                  <a:bodyPr/>
                  <a:lstStyle/>
                  <a:p>
                    <a:fld id="{29910DFE-F4C8-4B0E-AA53-C6E862B606E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ext>
            </c:extLst>
          </c:dLbls>
          <c:cat>
            <c:strRef>
              <c:f>kpi!$P$26:$P$36</c:f>
              <c:strCache>
                <c:ptCount val="11"/>
                <c:pt idx="0">
                  <c:v>Car accessories</c:v>
                </c:pt>
                <c:pt idx="1">
                  <c:v>CHAIR</c:v>
                </c:pt>
                <c:pt idx="2">
                  <c:v>Earbuds</c:v>
                </c:pt>
                <c:pt idx="3">
                  <c:v>Home décor</c:v>
                </c:pt>
                <c:pt idx="4">
                  <c:v>Laptop</c:v>
                </c:pt>
                <c:pt idx="5">
                  <c:v>Male dress</c:v>
                </c:pt>
                <c:pt idx="6">
                  <c:v>Saree</c:v>
                </c:pt>
                <c:pt idx="7">
                  <c:v>Speaker</c:v>
                </c:pt>
                <c:pt idx="8">
                  <c:v>Suit</c:v>
                </c:pt>
                <c:pt idx="9">
                  <c:v>TV</c:v>
                </c:pt>
                <c:pt idx="10">
                  <c:v>Women dress</c:v>
                </c:pt>
              </c:strCache>
            </c:strRef>
          </c:cat>
          <c:val>
            <c:numRef>
              <c:f>kpi!$R$26:$R$36</c:f>
              <c:numCache>
                <c:formatCode>0%</c:formatCode>
                <c:ptCount val="11"/>
                <c:pt idx="0">
                  <c:v>0</c:v>
                </c:pt>
                <c:pt idx="1">
                  <c:v>5.4961276908795428E-3</c:v>
                </c:pt>
                <c:pt idx="2">
                  <c:v>0</c:v>
                </c:pt>
                <c:pt idx="3">
                  <c:v>0</c:v>
                </c:pt>
                <c:pt idx="4">
                  <c:v>0</c:v>
                </c:pt>
                <c:pt idx="5">
                  <c:v>9.1203478092533596E-2</c:v>
                </c:pt>
                <c:pt idx="6">
                  <c:v>0.48048292815392607</c:v>
                </c:pt>
                <c:pt idx="7">
                  <c:v>0</c:v>
                </c:pt>
                <c:pt idx="8">
                  <c:v>0.37595190515199167</c:v>
                </c:pt>
                <c:pt idx="9">
                  <c:v>0</c:v>
                </c:pt>
                <c:pt idx="10">
                  <c:v>4.6865560910669138E-2</c:v>
                </c:pt>
              </c:numCache>
            </c:numRef>
          </c:val>
          <c:extLst xmlns:c16r2="http://schemas.microsoft.com/office/drawing/2015/06/chart">
            <c:ext xmlns:c16="http://schemas.microsoft.com/office/drawing/2014/chart" uri="{C3380CC4-5D6E-409C-BE32-E72D297353CC}">
              <c16:uniqueId val="{00000000-F8D7-4439-B8D8-B531BC03D437}"/>
            </c:ext>
            <c:ext xmlns:c15="http://schemas.microsoft.com/office/drawing/2012/chart" uri="{02D57815-91ED-43cb-92C2-25804820EDAC}">
              <c15:datalabelsRange>
                <c15:f>kpi!$R$26:$R$36</c15:f>
                <c15:dlblRangeCache>
                  <c:ptCount val="11"/>
                  <c:pt idx="1">
                    <c:v>1%</c:v>
                  </c:pt>
                  <c:pt idx="5">
                    <c:v>9%</c:v>
                  </c:pt>
                  <c:pt idx="6">
                    <c:v>48%</c:v>
                  </c:pt>
                  <c:pt idx="8">
                    <c:v>38%</c:v>
                  </c:pt>
                  <c:pt idx="10">
                    <c:v>5%</c:v>
                  </c:pt>
                </c15:dlblRangeCache>
              </c15:datalabelsRange>
            </c:ext>
          </c:extLst>
        </c:ser>
        <c:dLbls>
          <c:showLegendKey val="0"/>
          <c:showVal val="1"/>
          <c:showCatName val="0"/>
          <c:showSerName val="0"/>
          <c:showPercent val="0"/>
          <c:showBubbleSize val="0"/>
          <c:showLeaderLines val="0"/>
        </c:dLbls>
        <c:firstSliceAng val="0"/>
        <c:holeSize val="36"/>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 (1).xlsx]kpi!totalpurchase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lumMod val="50000"/>
            </a:schemeClr>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6"/>
        <c:spPr>
          <a:solidFill>
            <a:schemeClr val="accent2"/>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1">
              <a:lumMod val="50000"/>
            </a:schemeClr>
          </a:solidFill>
          <a:ln w="19050">
            <a:solidFill>
              <a:schemeClr val="lt1"/>
            </a:solidFill>
          </a:ln>
          <a:effectLst/>
        </c:spPr>
      </c:pivotFmt>
    </c:pivotFmts>
    <c:plotArea>
      <c:layout/>
      <c:pieChart>
        <c:varyColors val="1"/>
        <c:ser>
          <c:idx val="0"/>
          <c:order val="0"/>
          <c:tx>
            <c:strRef>
              <c:f>kpi!$E$10</c:f>
              <c:strCache>
                <c:ptCount val="1"/>
                <c:pt idx="0">
                  <c:v>Total</c:v>
                </c:pt>
              </c:strCache>
            </c:strRef>
          </c:tx>
          <c:spPr>
            <a:solidFill>
              <a:schemeClr val="accent1">
                <a:lumMod val="50000"/>
              </a:schemeClr>
            </a:solidFill>
          </c:spPr>
          <c:explosion val="7"/>
          <c:dPt>
            <c:idx val="0"/>
            <c:bubble3D val="0"/>
            <c:spPr>
              <a:solidFill>
                <a:schemeClr val="accent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BC63-4D00-A2F6-7276E28D0415}"/>
              </c:ext>
            </c:extLst>
          </c:dPt>
          <c:dPt>
            <c:idx val="1"/>
            <c:bubble3D val="0"/>
            <c:spPr>
              <a:solidFill>
                <a:schemeClr val="accent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BC63-4D00-A2F6-7276E28D0415}"/>
              </c:ext>
            </c:extLst>
          </c:dPt>
          <c:dPt>
            <c:idx val="2"/>
            <c:bubble3D val="0"/>
            <c:spPr>
              <a:solidFill>
                <a:schemeClr val="accent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BC63-4D00-A2F6-7276E28D0415}"/>
              </c:ext>
            </c:extLst>
          </c:dPt>
          <c:dLbls>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kpi!$D$11:$D$12</c:f>
              <c:strCache>
                <c:ptCount val="1"/>
                <c:pt idx="0">
                  <c:v>Fashion </c:v>
                </c:pt>
              </c:strCache>
            </c:strRef>
          </c:cat>
          <c:val>
            <c:numRef>
              <c:f>kpi!$E$11:$E$12</c:f>
              <c:numCache>
                <c:formatCode>General</c:formatCode>
                <c:ptCount val="1"/>
                <c:pt idx="0">
                  <c:v>25060122</c:v>
                </c:pt>
              </c:numCache>
            </c:numRef>
          </c:val>
          <c:extLst xmlns:c16r2="http://schemas.microsoft.com/office/drawing/2015/06/chart">
            <c:ext xmlns:c16="http://schemas.microsoft.com/office/drawing/2014/chart" uri="{C3380CC4-5D6E-409C-BE32-E72D297353CC}">
              <c16:uniqueId val="{00000006-BC63-4D00-A2F6-7276E28D041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lgn="ctr">
        <a:defRPr lang="en-US" sz="5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 (1).xlsx]kpi!MOnthwise</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00206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rgbClr val="00206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002060"/>
          </a:solidFill>
          <a:ln>
            <a:noFill/>
          </a:ln>
          <a:effectLst/>
        </c:spPr>
        <c:marker>
          <c:symbol val="none"/>
        </c:marker>
      </c:pivotFmt>
      <c:pivotFmt>
        <c:idx val="5"/>
        <c:spPr>
          <a:ln w="28575" cap="rnd">
            <a:solidFill>
              <a:schemeClr val="accent1"/>
            </a:solidFill>
            <a:round/>
          </a:ln>
          <a:effectLst/>
        </c:spPr>
        <c:marker>
          <c:symbol val="circle"/>
          <c:size val="8"/>
          <c:spPr>
            <a:solidFill>
              <a:srgbClr val="FFFF00"/>
            </a:solidFill>
            <a:ln w="9525">
              <a:solidFill>
                <a:schemeClr val="accent2"/>
              </a:solidFill>
            </a:ln>
            <a:effectLst/>
          </c:spPr>
        </c:marker>
      </c:pivotFmt>
    </c:pivotFmts>
    <c:plotArea>
      <c:layout/>
      <c:barChart>
        <c:barDir val="col"/>
        <c:grouping val="clustered"/>
        <c:varyColors val="0"/>
        <c:ser>
          <c:idx val="0"/>
          <c:order val="0"/>
          <c:tx>
            <c:strRef>
              <c:f>kpi!$L$10</c:f>
              <c:strCache>
                <c:ptCount val="1"/>
                <c:pt idx="0">
                  <c:v>Sum of Sale Price</c:v>
                </c:pt>
              </c:strCache>
            </c:strRef>
          </c:tx>
          <c:spPr>
            <a:solidFill>
              <a:srgbClr val="002060"/>
            </a:solidFill>
            <a:ln>
              <a:noFill/>
            </a:ln>
            <a:effectLst/>
          </c:spPr>
          <c:invertIfNegative val="0"/>
          <c:cat>
            <c:strRef>
              <c:f>kpi!$K$11:$K$22</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kpi!$L$11:$L$22</c:f>
              <c:numCache>
                <c:formatCode>General</c:formatCode>
                <c:ptCount val="11"/>
                <c:pt idx="0">
                  <c:v>3164285</c:v>
                </c:pt>
                <c:pt idx="1">
                  <c:v>3575987</c:v>
                </c:pt>
                <c:pt idx="2">
                  <c:v>2711126</c:v>
                </c:pt>
                <c:pt idx="3">
                  <c:v>3491416</c:v>
                </c:pt>
                <c:pt idx="4">
                  <c:v>5633983</c:v>
                </c:pt>
                <c:pt idx="5">
                  <c:v>2611546</c:v>
                </c:pt>
                <c:pt idx="6">
                  <c:v>3399266</c:v>
                </c:pt>
                <c:pt idx="7">
                  <c:v>3666747</c:v>
                </c:pt>
                <c:pt idx="8">
                  <c:v>3928286</c:v>
                </c:pt>
                <c:pt idx="9">
                  <c:v>1800974</c:v>
                </c:pt>
                <c:pt idx="10">
                  <c:v>5684973</c:v>
                </c:pt>
              </c:numCache>
            </c:numRef>
          </c:val>
          <c:extLst xmlns:c16r2="http://schemas.microsoft.com/office/drawing/2015/06/chart">
            <c:ext xmlns:c16="http://schemas.microsoft.com/office/drawing/2014/chart" uri="{C3380CC4-5D6E-409C-BE32-E72D297353CC}">
              <c16:uniqueId val="{00000000-2DCB-4F5C-8278-7086C8C6FE3B}"/>
            </c:ext>
          </c:extLst>
        </c:ser>
        <c:dLbls>
          <c:showLegendKey val="0"/>
          <c:showVal val="0"/>
          <c:showCatName val="0"/>
          <c:showSerName val="0"/>
          <c:showPercent val="0"/>
          <c:showBubbleSize val="0"/>
        </c:dLbls>
        <c:gapWidth val="219"/>
        <c:overlap val="-27"/>
        <c:axId val="449486288"/>
        <c:axId val="449483936"/>
      </c:barChart>
      <c:lineChart>
        <c:grouping val="standard"/>
        <c:varyColors val="0"/>
        <c:ser>
          <c:idx val="1"/>
          <c:order val="1"/>
          <c:tx>
            <c:strRef>
              <c:f>kpi!$M$10</c:f>
              <c:strCache>
                <c:ptCount val="1"/>
                <c:pt idx="0">
                  <c:v>Sum of Profit</c:v>
                </c:pt>
              </c:strCache>
            </c:strRef>
          </c:tx>
          <c:spPr>
            <a:ln w="28575" cap="rnd">
              <a:solidFill>
                <a:schemeClr val="accent2"/>
              </a:solidFill>
              <a:round/>
            </a:ln>
            <a:effectLst/>
          </c:spPr>
          <c:marker>
            <c:symbol val="circle"/>
            <c:size val="8"/>
            <c:spPr>
              <a:solidFill>
                <a:srgbClr val="FFFF00"/>
              </a:solidFill>
              <a:ln w="9525">
                <a:solidFill>
                  <a:schemeClr val="accent2"/>
                </a:solidFill>
              </a:ln>
              <a:effectLst/>
            </c:spPr>
          </c:marker>
          <c:cat>
            <c:strRef>
              <c:f>kpi!$K$11:$K$22</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kpi!$M$11:$M$22</c:f>
              <c:numCache>
                <c:formatCode>0.00%</c:formatCode>
                <c:ptCount val="11"/>
                <c:pt idx="0">
                  <c:v>7.5135946845072799E-2</c:v>
                </c:pt>
                <c:pt idx="1">
                  <c:v>9.0654344497612241E-2</c:v>
                </c:pt>
                <c:pt idx="2">
                  <c:v>6.4969993086885849E-2</c:v>
                </c:pt>
                <c:pt idx="3">
                  <c:v>8.7419234338551741E-2</c:v>
                </c:pt>
                <c:pt idx="4">
                  <c:v>0.14272291541610765</c:v>
                </c:pt>
                <c:pt idx="5">
                  <c:v>6.5208895635661152E-2</c:v>
                </c:pt>
                <c:pt idx="6">
                  <c:v>9.1266729082524534E-2</c:v>
                </c:pt>
                <c:pt idx="7">
                  <c:v>9.0444055491928077E-2</c:v>
                </c:pt>
                <c:pt idx="8">
                  <c:v>9.7893160178956495E-2</c:v>
                </c:pt>
                <c:pt idx="9">
                  <c:v>4.770356807459674E-2</c:v>
                </c:pt>
                <c:pt idx="10">
                  <c:v>0.14658115735210273</c:v>
                </c:pt>
              </c:numCache>
            </c:numRef>
          </c:val>
          <c:smooth val="0"/>
          <c:extLst xmlns:c16r2="http://schemas.microsoft.com/office/drawing/2015/06/chart">
            <c:ext xmlns:c16="http://schemas.microsoft.com/office/drawing/2014/chart" uri="{C3380CC4-5D6E-409C-BE32-E72D297353CC}">
              <c16:uniqueId val="{00000001-2DCB-4F5C-8278-7086C8C6FE3B}"/>
            </c:ext>
          </c:extLst>
        </c:ser>
        <c:dLbls>
          <c:showLegendKey val="0"/>
          <c:showVal val="0"/>
          <c:showCatName val="0"/>
          <c:showSerName val="0"/>
          <c:showPercent val="0"/>
          <c:showBubbleSize val="0"/>
        </c:dLbls>
        <c:marker val="1"/>
        <c:smooth val="0"/>
        <c:axId val="449485112"/>
        <c:axId val="449485896"/>
      </c:lineChart>
      <c:catAx>
        <c:axId val="449486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49483936"/>
        <c:crosses val="autoZero"/>
        <c:auto val="1"/>
        <c:lblAlgn val="ctr"/>
        <c:lblOffset val="100"/>
        <c:noMultiLvlLbl val="0"/>
      </c:catAx>
      <c:valAx>
        <c:axId val="4494839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9486288"/>
        <c:crosses val="autoZero"/>
        <c:crossBetween val="between"/>
      </c:valAx>
      <c:valAx>
        <c:axId val="4494858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9485112"/>
        <c:crosses val="max"/>
        <c:crossBetween val="between"/>
      </c:valAx>
      <c:catAx>
        <c:axId val="449485112"/>
        <c:scaling>
          <c:orientation val="minMax"/>
        </c:scaling>
        <c:delete val="1"/>
        <c:axPos val="t"/>
        <c:numFmt formatCode="General" sourceLinked="1"/>
        <c:majorTickMark val="out"/>
        <c:minorTickMark val="none"/>
        <c:tickLblPos val="nextTo"/>
        <c:crossAx val="449485896"/>
        <c:crosses val="max"/>
        <c:auto val="1"/>
        <c:lblAlgn val="ctr"/>
        <c:lblOffset val="100"/>
        <c:noMultiLvlLbl val="0"/>
      </c:cat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kpi!$R$25</c:f>
              <c:strCache>
                <c:ptCount val="1"/>
                <c:pt idx="0">
                  <c:v>Sum of Profit</c:v>
                </c:pt>
              </c:strCache>
            </c:strRef>
          </c:tx>
          <c:explosion val="6"/>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962-43F9-A08E-80CB6E93C5B3}"/>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962-43F9-A08E-80CB6E93C5B3}"/>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962-43F9-A08E-80CB6E93C5B3}"/>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5962-43F9-A08E-80CB6E93C5B3}"/>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5962-43F9-A08E-80CB6E93C5B3}"/>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5962-43F9-A08E-80CB6E93C5B3}"/>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5962-43F9-A08E-80CB6E93C5B3}"/>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5962-43F9-A08E-80CB6E93C5B3}"/>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5962-43F9-A08E-80CB6E93C5B3}"/>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5962-43F9-A08E-80CB6E93C5B3}"/>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5962-43F9-A08E-80CB6E93C5B3}"/>
              </c:ext>
            </c:extLst>
          </c:dPt>
          <c:dLbls>
            <c:dLbl>
              <c:idx val="0"/>
              <c:layout/>
              <c:tx>
                <c:rich>
                  <a:bodyPr/>
                  <a:lstStyle/>
                  <a:p>
                    <a:fld id="{5B4E6450-60E4-4BF9-9D8F-57B107771F55}" type="CELLRANGE">
                      <a:rPr lang="en-US"/>
                      <a:pPr/>
                      <a:t>[CELLRANGE]</a:t>
                    </a:fld>
                    <a:endParaRPr lang="en-IN"/>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5962-43F9-A08E-80CB6E93C5B3}"/>
                </c:ext>
                <c:ext xmlns:c15="http://schemas.microsoft.com/office/drawing/2012/chart" uri="{CE6537A1-D6FC-4f65-9D91-7224C49458BB}">
                  <c15:layout/>
                  <c15:dlblFieldTable/>
                  <c15:showDataLabelsRange val="1"/>
                </c:ext>
              </c:extLst>
            </c:dLbl>
            <c:dLbl>
              <c:idx val="1"/>
              <c:layout/>
              <c:tx>
                <c:rich>
                  <a:bodyPr/>
                  <a:lstStyle/>
                  <a:p>
                    <a:fld id="{DA6053BE-83C3-4E4D-A1F4-F123DA0F708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799E00AB-9BF7-4A27-BAA6-54CB332BAFA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556C1280-02E7-4D95-9639-A8D048D7588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2D7FB93E-5700-4C3C-8112-08CC46A5CA8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CD0A084F-0EFA-43D9-98E6-E94F42C3644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ECF95DD7-233C-41EC-9279-CA1EFBC788E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150752B8-9E99-476C-A822-FA134A8CDAD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5F261B73-C01F-415D-B5F1-96E3BC05425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DDAC6895-BE76-4D38-90D4-434A846A729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A7B5BAD4-9BEB-4472-87F1-29666C73737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ext>
            </c:extLst>
          </c:dLbls>
          <c:cat>
            <c:strRef>
              <c:f>kpi!$P$26:$P$36</c:f>
              <c:strCache>
                <c:ptCount val="11"/>
                <c:pt idx="0">
                  <c:v>Car accessories</c:v>
                </c:pt>
                <c:pt idx="1">
                  <c:v>CHAIR</c:v>
                </c:pt>
                <c:pt idx="2">
                  <c:v>Earbuds</c:v>
                </c:pt>
                <c:pt idx="3">
                  <c:v>Home décor</c:v>
                </c:pt>
                <c:pt idx="4">
                  <c:v>Laptop</c:v>
                </c:pt>
                <c:pt idx="5">
                  <c:v>Male dress</c:v>
                </c:pt>
                <c:pt idx="6">
                  <c:v>Saree</c:v>
                </c:pt>
                <c:pt idx="7">
                  <c:v>Speaker</c:v>
                </c:pt>
                <c:pt idx="8">
                  <c:v>Suit</c:v>
                </c:pt>
                <c:pt idx="9">
                  <c:v>TV</c:v>
                </c:pt>
                <c:pt idx="10">
                  <c:v>Women dress</c:v>
                </c:pt>
              </c:strCache>
            </c:strRef>
          </c:cat>
          <c:val>
            <c:numRef>
              <c:f>kpi!$R$26:$R$36</c:f>
              <c:numCache>
                <c:formatCode>0%</c:formatCode>
                <c:ptCount val="11"/>
                <c:pt idx="0">
                  <c:v>0</c:v>
                </c:pt>
                <c:pt idx="1">
                  <c:v>5.4961276908795428E-3</c:v>
                </c:pt>
                <c:pt idx="2">
                  <c:v>0</c:v>
                </c:pt>
                <c:pt idx="3">
                  <c:v>0</c:v>
                </c:pt>
                <c:pt idx="4">
                  <c:v>0</c:v>
                </c:pt>
                <c:pt idx="5">
                  <c:v>9.1203478092533596E-2</c:v>
                </c:pt>
                <c:pt idx="6">
                  <c:v>0.48048292815392607</c:v>
                </c:pt>
                <c:pt idx="7">
                  <c:v>0</c:v>
                </c:pt>
                <c:pt idx="8">
                  <c:v>0.37595190515199167</c:v>
                </c:pt>
                <c:pt idx="9">
                  <c:v>0</c:v>
                </c:pt>
                <c:pt idx="10">
                  <c:v>4.6865560910669138E-2</c:v>
                </c:pt>
              </c:numCache>
            </c:numRef>
          </c:val>
          <c:extLst xmlns:c16r2="http://schemas.microsoft.com/office/drawing/2015/06/chart">
            <c:ext xmlns:c16="http://schemas.microsoft.com/office/drawing/2014/chart" uri="{C3380CC4-5D6E-409C-BE32-E72D297353CC}">
              <c16:uniqueId val="{00000016-5962-43F9-A08E-80CB6E93C5B3}"/>
            </c:ext>
            <c:ext xmlns:c15="http://schemas.microsoft.com/office/drawing/2012/chart" uri="{02D57815-91ED-43cb-92C2-25804820EDAC}">
              <c15:datalabelsRange>
                <c15:f>kpi!$R$26:$R$36</c15:f>
                <c15:dlblRangeCache>
                  <c:ptCount val="11"/>
                  <c:pt idx="1">
                    <c:v>1%</c:v>
                  </c:pt>
                  <c:pt idx="5">
                    <c:v>9%</c:v>
                  </c:pt>
                  <c:pt idx="6">
                    <c:v>48%</c:v>
                  </c:pt>
                  <c:pt idx="8">
                    <c:v>38%</c:v>
                  </c:pt>
                  <c:pt idx="10">
                    <c:v>5%</c:v>
                  </c:pt>
                </c15:dlblRangeCache>
              </c15:datalabelsRange>
            </c:ext>
          </c:extLst>
        </c:ser>
        <c:dLbls>
          <c:showLegendKey val="0"/>
          <c:showVal val="1"/>
          <c:showCatName val="0"/>
          <c:showSerName val="0"/>
          <c:showPercent val="0"/>
          <c:showBubbleSize val="0"/>
          <c:showLeaderLines val="0"/>
        </c:dLbls>
        <c:firstSliceAng val="0"/>
        <c:holeSize val="36"/>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 (1).xlsx]kpi!total profit</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1">
              <a:lumMod val="50000"/>
            </a:schemeClr>
          </a:solidFill>
          <a:ln w="19050">
            <a:solidFill>
              <a:schemeClr val="lt1"/>
            </a:solidFill>
          </a:ln>
          <a:effectLst/>
        </c:spPr>
      </c:pivotFmt>
    </c:pivotFmts>
    <c:plotArea>
      <c:layout/>
      <c:pieChart>
        <c:varyColors val="1"/>
        <c:ser>
          <c:idx val="0"/>
          <c:order val="0"/>
          <c:tx>
            <c:strRef>
              <c:f>kpi!$I$10</c:f>
              <c:strCache>
                <c:ptCount val="1"/>
                <c:pt idx="0">
                  <c:v>Total</c:v>
                </c:pt>
              </c:strCache>
            </c:strRef>
          </c:tx>
          <c:explosion val="7"/>
          <c:dPt>
            <c:idx val="0"/>
            <c:bubble3D val="0"/>
            <c:spPr>
              <a:solidFill>
                <a:schemeClr val="accent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75CE-4B8F-9A1D-1B674879653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75CE-4B8F-9A1D-1B674879653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75CE-4B8F-9A1D-1B674879653D}"/>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kpi!$H$11:$H$12</c:f>
              <c:strCache>
                <c:ptCount val="1"/>
                <c:pt idx="0">
                  <c:v>Fashion </c:v>
                </c:pt>
              </c:strCache>
            </c:strRef>
          </c:cat>
          <c:val>
            <c:numRef>
              <c:f>kpi!$I$11:$I$12</c:f>
              <c:numCache>
                <c:formatCode>General</c:formatCode>
                <c:ptCount val="1"/>
                <c:pt idx="0">
                  <c:v>14608467</c:v>
                </c:pt>
              </c:numCache>
            </c:numRef>
          </c:val>
          <c:extLst xmlns:c16r2="http://schemas.microsoft.com/office/drawing/2015/06/chart">
            <c:ext xmlns:c16="http://schemas.microsoft.com/office/drawing/2014/chart" uri="{C3380CC4-5D6E-409C-BE32-E72D297353CC}">
              <c16:uniqueId val="{00000006-75CE-4B8F-9A1D-1B674879653D}"/>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 (1).xlsx]kpi!totalsale</c:name>
    <c:fmtId val="1"/>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kpi!$B$10</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CF4-4558-A61E-0B94D6C2296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CF4-4558-A61E-0B94D6C2296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CF4-4558-A61E-0B94D6C2296D}"/>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kpi!$A$11:$A$12</c:f>
              <c:strCache>
                <c:ptCount val="1"/>
                <c:pt idx="0">
                  <c:v>Fashion </c:v>
                </c:pt>
              </c:strCache>
            </c:strRef>
          </c:cat>
          <c:val>
            <c:numRef>
              <c:f>kpi!$B$11:$B$12</c:f>
              <c:numCache>
                <c:formatCode>General</c:formatCode>
                <c:ptCount val="1"/>
                <c:pt idx="0">
                  <c:v>39668589</c:v>
                </c:pt>
              </c:numCache>
            </c:numRef>
          </c:val>
          <c:extLst xmlns:c16r2="http://schemas.microsoft.com/office/drawing/2015/06/chart">
            <c:ext xmlns:c16="http://schemas.microsoft.com/office/drawing/2014/chart" uri="{C3380CC4-5D6E-409C-BE32-E72D297353CC}">
              <c16:uniqueId val="{00000000-8CD5-47A1-A7F2-B731E55DEAB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 (1).xlsx]kpi!totalpurchase</c:name>
    <c:fmtId val="1"/>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kpi!$E$10</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BF0-425D-83AD-07BA3E72BE69}"/>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3BF0-425D-83AD-07BA3E72BE69}"/>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3BF0-425D-83AD-07BA3E72BE69}"/>
              </c:ext>
            </c:extLst>
          </c:dPt>
          <c:dLbls>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kpi!$D$11:$D$12</c:f>
              <c:strCache>
                <c:ptCount val="1"/>
                <c:pt idx="0">
                  <c:v>Fashion </c:v>
                </c:pt>
              </c:strCache>
            </c:strRef>
          </c:cat>
          <c:val>
            <c:numRef>
              <c:f>kpi!$E$11:$E$12</c:f>
              <c:numCache>
                <c:formatCode>General</c:formatCode>
                <c:ptCount val="1"/>
                <c:pt idx="0">
                  <c:v>25060122</c:v>
                </c:pt>
              </c:numCache>
            </c:numRef>
          </c:val>
          <c:extLst xmlns:c16r2="http://schemas.microsoft.com/office/drawing/2015/06/chart">
            <c:ext xmlns:c16="http://schemas.microsoft.com/office/drawing/2014/chart" uri="{C3380CC4-5D6E-409C-BE32-E72D297353CC}">
              <c16:uniqueId val="{00000000-357D-4BBB-B04C-F2ADB53B28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lgn="ctr">
        <a:defRPr lang="en-US" sz="5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 (1).xlsx]kpi!total profit</c:name>
    <c:fmtId val="1"/>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kpi!$I$10</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B58E-4409-AC91-862D3DD3CEAA}"/>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B58E-4409-AC91-862D3DD3CEAA}"/>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2-61DB-4FB2-99AC-83B7FA87F3AB}"/>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kpi!$H$11:$H$12</c:f>
              <c:strCache>
                <c:ptCount val="1"/>
                <c:pt idx="0">
                  <c:v>Fashion </c:v>
                </c:pt>
              </c:strCache>
            </c:strRef>
          </c:cat>
          <c:val>
            <c:numRef>
              <c:f>kpi!$I$11:$I$12</c:f>
              <c:numCache>
                <c:formatCode>General</c:formatCode>
                <c:ptCount val="1"/>
                <c:pt idx="0">
                  <c:v>14608467</c:v>
                </c:pt>
              </c:numCache>
            </c:numRef>
          </c:val>
          <c:extLst xmlns:c16r2="http://schemas.microsoft.com/office/drawing/2015/06/chart">
            <c:ext xmlns:c16="http://schemas.microsoft.com/office/drawing/2014/chart" uri="{C3380CC4-5D6E-409C-BE32-E72D297353CC}">
              <c16:uniqueId val="{00000000-61DB-4FB2-99AC-83B7FA87F3AB}"/>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 (1).xlsx]kpi!MOnthwise</c:name>
    <c:fmtId val="3"/>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circle"/>
          <c:size val="5"/>
          <c:spPr>
            <a:solidFill>
              <a:srgbClr val="002060"/>
            </a:solidFill>
            <a:ln w="9525">
              <a:solidFill>
                <a:schemeClr val="accent2"/>
              </a:solidFill>
            </a:ln>
            <a:effectLst/>
          </c:spPr>
        </c:marker>
      </c:pivotFmt>
    </c:pivotFmts>
    <c:plotArea>
      <c:layout/>
      <c:barChart>
        <c:barDir val="col"/>
        <c:grouping val="clustered"/>
        <c:varyColors val="0"/>
        <c:ser>
          <c:idx val="0"/>
          <c:order val="0"/>
          <c:tx>
            <c:strRef>
              <c:f>kpi!$L$10</c:f>
              <c:strCache>
                <c:ptCount val="1"/>
                <c:pt idx="0">
                  <c:v>Sum of Sale Price</c:v>
                </c:pt>
              </c:strCache>
            </c:strRef>
          </c:tx>
          <c:spPr>
            <a:solidFill>
              <a:schemeClr val="accent1"/>
            </a:solidFill>
            <a:ln>
              <a:noFill/>
            </a:ln>
            <a:effectLst/>
          </c:spPr>
          <c:invertIfNegative val="0"/>
          <c:cat>
            <c:strRef>
              <c:f>kpi!$K$11:$K$22</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kpi!$L$11:$L$22</c:f>
              <c:numCache>
                <c:formatCode>General</c:formatCode>
                <c:ptCount val="11"/>
                <c:pt idx="0">
                  <c:v>3164285</c:v>
                </c:pt>
                <c:pt idx="1">
                  <c:v>3575987</c:v>
                </c:pt>
                <c:pt idx="2">
                  <c:v>2711126</c:v>
                </c:pt>
                <c:pt idx="3">
                  <c:v>3491416</c:v>
                </c:pt>
                <c:pt idx="4">
                  <c:v>5633983</c:v>
                </c:pt>
                <c:pt idx="5">
                  <c:v>2611546</c:v>
                </c:pt>
                <c:pt idx="6">
                  <c:v>3399266</c:v>
                </c:pt>
                <c:pt idx="7">
                  <c:v>3666747</c:v>
                </c:pt>
                <c:pt idx="8">
                  <c:v>3928286</c:v>
                </c:pt>
                <c:pt idx="9">
                  <c:v>1800974</c:v>
                </c:pt>
                <c:pt idx="10">
                  <c:v>5684973</c:v>
                </c:pt>
              </c:numCache>
            </c:numRef>
          </c:val>
          <c:extLst xmlns:c16r2="http://schemas.microsoft.com/office/drawing/2015/06/chart">
            <c:ext xmlns:c16="http://schemas.microsoft.com/office/drawing/2014/chart" uri="{C3380CC4-5D6E-409C-BE32-E72D297353CC}">
              <c16:uniqueId val="{00000000-F1E7-4B35-BB10-FE21C600FCDB}"/>
            </c:ext>
          </c:extLst>
        </c:ser>
        <c:dLbls>
          <c:showLegendKey val="0"/>
          <c:showVal val="0"/>
          <c:showCatName val="0"/>
          <c:showSerName val="0"/>
          <c:showPercent val="0"/>
          <c:showBubbleSize val="0"/>
        </c:dLbls>
        <c:gapWidth val="219"/>
        <c:overlap val="-27"/>
        <c:axId val="444381472"/>
        <c:axId val="451768184"/>
      </c:barChart>
      <c:lineChart>
        <c:grouping val="standard"/>
        <c:varyColors val="0"/>
        <c:ser>
          <c:idx val="1"/>
          <c:order val="1"/>
          <c:tx>
            <c:strRef>
              <c:f>kpi!$M$10</c:f>
              <c:strCache>
                <c:ptCount val="1"/>
                <c:pt idx="0">
                  <c:v>Sum of Profit</c:v>
                </c:pt>
              </c:strCache>
            </c:strRef>
          </c:tx>
          <c:spPr>
            <a:ln w="28575" cap="rnd">
              <a:solidFill>
                <a:schemeClr val="accent2"/>
              </a:solidFill>
              <a:round/>
            </a:ln>
            <a:effectLst/>
          </c:spPr>
          <c:marker>
            <c:symbol val="circle"/>
            <c:size val="5"/>
            <c:spPr>
              <a:solidFill>
                <a:srgbClr val="002060"/>
              </a:solidFill>
              <a:ln w="9525">
                <a:solidFill>
                  <a:schemeClr val="accent2"/>
                </a:solidFill>
              </a:ln>
              <a:effectLst/>
            </c:spPr>
          </c:marker>
          <c:cat>
            <c:strRef>
              <c:f>kpi!$K$11:$K$22</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kpi!$M$11:$M$22</c:f>
              <c:numCache>
                <c:formatCode>0.00%</c:formatCode>
                <c:ptCount val="11"/>
                <c:pt idx="0">
                  <c:v>7.5135946845072799E-2</c:v>
                </c:pt>
                <c:pt idx="1">
                  <c:v>9.0654344497612241E-2</c:v>
                </c:pt>
                <c:pt idx="2">
                  <c:v>6.4969993086885849E-2</c:v>
                </c:pt>
                <c:pt idx="3">
                  <c:v>8.7419234338551741E-2</c:v>
                </c:pt>
                <c:pt idx="4">
                  <c:v>0.14272291541610765</c:v>
                </c:pt>
                <c:pt idx="5">
                  <c:v>6.5208895635661152E-2</c:v>
                </c:pt>
                <c:pt idx="6">
                  <c:v>9.1266729082524534E-2</c:v>
                </c:pt>
                <c:pt idx="7">
                  <c:v>9.0444055491928077E-2</c:v>
                </c:pt>
                <c:pt idx="8">
                  <c:v>9.7893160178956495E-2</c:v>
                </c:pt>
                <c:pt idx="9">
                  <c:v>4.770356807459674E-2</c:v>
                </c:pt>
                <c:pt idx="10">
                  <c:v>0.14658115735210273</c:v>
                </c:pt>
              </c:numCache>
            </c:numRef>
          </c:val>
          <c:smooth val="0"/>
          <c:extLst xmlns:c16r2="http://schemas.microsoft.com/office/drawing/2015/06/chart">
            <c:ext xmlns:c16="http://schemas.microsoft.com/office/drawing/2014/chart" uri="{C3380CC4-5D6E-409C-BE32-E72D297353CC}">
              <c16:uniqueId val="{00000001-F1E7-4B35-BB10-FE21C600FCDB}"/>
            </c:ext>
          </c:extLst>
        </c:ser>
        <c:dLbls>
          <c:showLegendKey val="0"/>
          <c:showVal val="0"/>
          <c:showCatName val="0"/>
          <c:showSerName val="0"/>
          <c:showPercent val="0"/>
          <c:showBubbleSize val="0"/>
        </c:dLbls>
        <c:marker val="1"/>
        <c:smooth val="0"/>
        <c:axId val="451765048"/>
        <c:axId val="451765440"/>
      </c:lineChart>
      <c:catAx>
        <c:axId val="444381472"/>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68184"/>
        <c:crosses val="autoZero"/>
        <c:auto val="1"/>
        <c:lblAlgn val="ctr"/>
        <c:lblOffset val="100"/>
        <c:noMultiLvlLbl val="0"/>
      </c:catAx>
      <c:valAx>
        <c:axId val="4517681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81472"/>
        <c:crosses val="autoZero"/>
        <c:crossBetween val="between"/>
      </c:valAx>
      <c:valAx>
        <c:axId val="45176544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65048"/>
        <c:crosses val="max"/>
        <c:crossBetween val="between"/>
      </c:valAx>
      <c:catAx>
        <c:axId val="451765048"/>
        <c:scaling>
          <c:orientation val="minMax"/>
        </c:scaling>
        <c:delete val="1"/>
        <c:axPos val="t"/>
        <c:numFmt formatCode="General" sourceLinked="1"/>
        <c:majorTickMark val="out"/>
        <c:minorTickMark val="none"/>
        <c:tickLblPos val="nextTo"/>
        <c:crossAx val="451765440"/>
        <c:crosses val="max"/>
        <c:auto val="1"/>
        <c:lblAlgn val="ctr"/>
        <c:lblOffset val="100"/>
        <c:noMultiLvlLbl val="0"/>
      </c:cat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plotArea>
      <cx:plotAreaRegion>
        <cx:series layoutId="treemap" uniqueId="{34DEC803-A48E-4DDC-89E8-AA5B24C30CB7}">
          <cx:tx>
            <cx:txData>
              <cx:f>_xlchart.v1.5</cx:f>
              <cx:v>Sum of Sale Price</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E32EEE37-D293-42A5-AECB-33571ABEA090}">
          <cx:tx>
            <cx:txData>
              <cx:f>_xlchart.v5.2</cx:f>
              <cx:v>Sum of Sale Price</cx:v>
            </cx:txData>
          </cx:tx>
          <cx:dataLabels>
            <cx:visibility seriesName="0" categoryName="0" value="1"/>
          </cx:dataLabels>
          <cx:dataId val="0"/>
          <cx:layoutPr>
            <cx:geography cultureLanguage="en-US" cultureRegion="IN" attribution="Powered by Bing">
              <cx:geoCache provider="{E9337A44-BEBE-4D9F-B70C-5C5E7DAFC167}">
                <cx:binary>1H1pb9xIkvZfMfx5qSbzzsH0ApOsKpZOy5Js2f5ClGWJ95XJ5PXrN2TJPSq2bHm4fl+sCwYaVRST
wYh44s7sf94M/7jJb3f61VDkpfnHzfDn67ht63/88Ye5iW+LnTkokhtdmequPbipij+qu7vk5vaP
L3rXJ2X0B3I98sdNvNPt7fD6v/8Jq0W31Ul1s2uTqnxrb/V4cWts3pofXHv20qvdlyIpV4lpdXLT
en++Dmy607v29avbsk3a8Wqsb/98vfdHr1/9MV/qb499lQNlrf0C9yJ0wCRi0uPy8fP6VV6V0eNl
7h1QyV0s4E8ePt8efbYr4PafoOcrNbsvX/StMfA+X//75MY94uH3o9evbipbtvc8i4B9f74+LL8k
u9evElP5Dxf86p7yw7Ovr/rHPrf/+5+zH+DlZ788EcicUy9d+ps83rUtaM253n25NfE31vwCqbAD
iTBlnuc+fLw9qQj3gDKGKRL4QSj426MfpPLTVD0vm9ntMwm9O/+tJPSv8kusd79eRB494JRST0j3
L2Q8BY48kIwSj0ryrIh+nqznZTS/fyakf/1mQjJmV3zT4V8CH0wJFhKk8/DZg49EBwJxCoJ7Hj7/
eoma74jk4ba5JC5/K7ioBNzYL5QEPWBcCupR/Kwhg8uuZIxI9O2ZDxbsRTKeF8HjbTMRqIvfSgR+
vAOPF+30L3Qo2D3gSAIoBHtODpwdcOFSj9PHMIDsi+PnSHpeJk/vnQnG3/5mgol3bZuYXysa5B0g
xgSRFD0nGoEOXOKBuXJnEPHjn6Pme1J5evdcLle/lVxWt3mcfFPYX+A9xAEjGEuXPY8VfuB5lHAw
ag++hX179IPpepGa5wXyeNtMEquT30oS26TYQR6U//pwC3sPETETz6KE8wOEGfIwEw8gmgnlPyHs
efn8fYWZqLa/V8h1BH4+u/c037T3FwAHHzDIWZD8lpaIvbBLUMhaiIcRe4zKZk7mpyh6XjhPbp1J
5ej3cjHHO13u2l0G+e6vyvA9csA9lyBCnkcOO/AgRIMA7flg+Kcoel4qT26dSeX4X7+VWTu+1bv8
V4rEPSCQFnrweS4/gWiMuFBxId6jA5p5/pfJ+Y48Hl9jLozfy8dc7NKdacFy/TqIIHZABcEIi29V
sD3DxfGBoK6HhMcfnAv99ugHj/9TFD0vkie3zqRy8XsVwk53X+Lx/0GZBeEDioHxlD469v1KGBcH
SAjJMH5E0qwS9vNkPS+f+f0zIZ3+Xj7/6jbfldGu/JWmjB+AYBiFUss+ZuSB68r7rOax/gWXHzza
A2Z+ipTnZfLk1pk4roLfyq2c7iAG25m41b9SIPKAQCYpMNS3vn5mgAF37wqJ0aNY5MyW/SRNz0tm
7+aZbE5/r0Ds3Jbp7vM3nf3fx8ZQgBEEQTkY8X2c0ANw88KV7qPrmRmwl+l4XhTf7ptJ4Vz9Vgi5
2hVJ/ups98X+Okl43oHrMWisiJnFEhB1cRe5FCS0Z6p+iojnxfD0BWaiuIL+1f/hTtfzpD1NSvb+
4j9vO0L7irqCPmYdch8V8gAzzDiUjp9N5x9bgt+n5nlpPN62R/hv0F/c/eI8HWwRZOEuVB0fm7oz
IMgDAAGGNP4xOZm5iK/twZdpel4EezfPEPHu+P80IvaohV789a1pX6lbCKjybwbjf+8nIN4V921D
l+/7CcEPJIcmPPmGl5lQfpKY54Wyd/Pea8Jb/n/2GN9v1v81xrCCCsn66/zDk379j69+fW8Yypjd
+qMiy4NxOfzy52tOIJZiwkMIBANteQ9BTPXXlMX9knv+YrWDuZBXUFkDxwWtglfbXXebJ6+gY/tq
tSt25ddLq+Qvl/bdR9xCngtPxwcIcYjXPEJBLYCM1696UD24AjEFB1WhHHPsEnbv0MpKtzGMdUC/
h2AoxcEFIBuabK9fmco+XnIJgZabB69zv6T4a2TlvMrHqCr/YuXj91elLc6rpGzNn689DIpXP/zd
I+FCYCgtedhjBEH/CIiob3YXMBdz/+f/1YRpn0ZsIuuwf2fH6lReeZtoE2NfJyoJfZH6Cd245gK/
KwclrT+l70yTbJLiOhzaVRI6vuiI72bFJxl2qyzexoVR1tlwoYOuFio0xWEsPo8DWcV1lCqbXNv+
E0ratTNqptzpEteO6tH4Bsd6g52jWtzpwc+3Ibvq0Fn0JS5zVdKTsc1U2Z9W2vohuytK5mcaqdhR
iccOadoWSrreWVeUq7F3/Dweg4JlqWKD9QeSbqgTuCzVm9RrI7+y+dkQfyrlpFjZf3Zl+c607tui
meJVEnGhKB7rteGpT8qbNn/DRNcq22Wt8lKjcNSrPG6UHlXP0bmXppdRPh1irDfuiLYOKY4yl+U+
K07w4KW+qes3xupMNZFeWcdZs9Q9z71cDXWaKgdXt9SS0i8b8tFNnQDEtO6qaF3JSKVhvyEm24xk
9HU7rFKmV3lmTnHSnrcMn3khvsk4Ox8qoLUfR6pqD70fkvFd5UwbVMh1REiqUkE8FTNeKNbBqlGc
nEdFbVUjjVFEJGeN6f10OH0Cm+d0y4Pgd1+3AHcQk7nc8zjh0CXb162sc82QVI5cD1PxTrdO5RNi
zoeObuOerSENalY5Z0dtVgZ5/YYWQ0A9ctwWwq5GF3eqMF2pwlAesiTfZo67SWy/0WkWKhvic9xV
m2Ggl5hQrdLUrBqcHDflsWtJoOvy2Bs3niPW5VirOpne0jzeCt6vtSfPWhBhPSZ3RNMLmn10gM2h
pX6ii02UZpvIi32t21XT41WVmhMh+QoN1SrSzrae3HNN9abD5Hx05Qkj0ekwWiWHIiji9iqtQx9U
MpjkEfE+MdqpdLJHDZvO3KovlVNFjeJ8iJUErczGclN3yYkoT3mTB06oFS3E56Idt3nubqPeRIAl
4/qZnU6moV0LEe7Gmm6q0qoCFlTWTYxyvPEIzMU1QtFZWl4hrU91SLbG66/K4dOU0uG4RmPlp6XH
PzYhtsqJ8w9Oitdx7QUsBRXpGdl4TG4brL+4A9DYFeObaLShEmFFV7LF9rjpG1Wz6dOP1QRB3+Bv
WoK5xBDRQ4lbEvCcTy3QVLki030ZrlmV3UaOvQ6BfaH2PjU69qdOH3lcXzRhdjbZ7k1k9GHaD2dJ
QpSXmWbTNvwkozJdpaY+1JN8E6MCbFd7YYQsV3Gbnadxd1fT8gXthpbijG4Glhv0Gww4OBjIyt19
uk3d5HXnpeG64ZqrFOGjMAOCaeUPdsqVzqkK81gELdjFOmJbpwAj1Xh2h/hmqMugifNRcWeiSjf9
5Necg85GaF2hZMttihRi+dmYdJdgWAOcD+dJai9rx3s34WhVaPQlosNlQYwKsWhXVaxbFSYZPJi1
1XoQAkxjh+5cG1sVta1zgou+BWWsW5XX/UXcdee9sMc1CyOVsPI07sJ0AyHnp4ZPnsJZd8W8/E2X
k0lZWt+VThqvKa6v+ta5kzHOfZGwO+bkl4alH4opCXRn8g317uo8CeIh8mUJFETNoTZETUL6bUzf
94UXYNFLxfXnPnYOx0SoqujXxlOR2/tuF/tJRq/LGqk+ibckHNYFbU9dJzk3LXiP2kWrVMit45WZ
iq29TnX7rnER2HHyYcqad1EyvLGonFadbf3Jabc4bfwmcre0KS9p3G/daFJlm96Ebn2Zx+2RRXjF
EOA9pSuWivOodA+ruj/viVihXFwWHuqULdjKunItPeknEd1EsbsB0Z+4Xr7uux68THKdD82243bd
8tqn46lbnbThtDYj3bQy93OeKM98SKfLkGE/S8Qqtseyzg7TMrzWwMJg5FHip6G3acoiENm0jvuy
UBq3d1kc+0PLzq1LVo1OPzbF1Cpp0nKLUO76EyaNShlvr9OCv60irJXTNKtS972SdXee0PSmyUmn
HHSXiOIwdOQ1MbkKneqLiJxNbadSVVV4UgIMleyq87bJtmiim7SqL4ueXWRRekzQ2K+mkKlmoqPv
5B7c365kZTcm7VdhZErwTB9S1G/xMGwLG0uVlUmhwrZ4h+PyQ2ToyaDx+7wVlaLsA52aq6Gw7Rq0
+rAJ+d2E8HFoY7bujWUq96LjcWBc2XYcVzoS+ZqS6SSLwGux6k3RQHjBtbsjZsrXqNcXFR53WROX
KrPtBzfHsfJKVvmJHM81ad91kzjqeB0r7CZrJzvMEH3PuFf6rTf4KE6vPMM+WGSP3WH4XAyTVE6Z
r7wcb51+WA2ue16waJXR8H3R9krozNdEXjDrnEbZx6mZVCWsL8P4zHTJW1xM6xG0naT13ZQgNQLH
hkFeDiO+Rk0SVO10qL3mInQ+d5m4k5P7aYgGFaFh41l5kxK0Sgre+RGlF6G8LTi4DLkmzpkWZ7V3
RvGb0l6kXXKunWJlca0YvuhGpNpUvCsG42cQdVRT65cMq64eVii9zZIxKHuxzswHLq96GqtkIArn
dzKJVx76aKNLHhUBE1oJ8tYptIpMf1FZBOrinKbuxYCSWsXTiRvmio9EteCjEkYONd9QUqyzJFMy
ZeAf3nj9jaS1X3D8obVCsRFwnaEPQp4XQ+/z/K0b2USBrbxuQpT5NqGrKPncG7Mp7N2QVn5Ry88D
xvlGduazU7NtoqNtlnhfuj5tfSvjQmWVXI1NFikq+xUaG9XKShymccaV00mzElHxPhmdaD2gkXxx
NPKUcMSqwlxs+mo6prq8iqOGr6bUu5KZ87Eax+sqm66mIT2fwpb7Xa0TH5eYHEZtlq/LXJRrzkq7
6voSKhRTICa+bR2jWJFo3xUQTkXxcOmQJlLarde9S1SR9ruWQTjs6UPWh55v21JNjH8uuu5I9vGt
GO2VLOvab1K0TdMxWlUGQhMZFtk65G6qkBOu0q69yvEEoV2xhkD9pKrxXebmfuoFUcuOCKlWXqVP
s74G60tO44aejWMbCNygFQlxtNFkjBXpqbPqG5msWqod3xDZrvPMGdV/xVOIcm4hTKupPM9Q6iqI
wK4St/igp6hURRVnoA3hBY69I+BNsg7l2ClUh6OqOG99XlqrXEfAQwp2+TU6eEwTH6PIh4zlpqpH
nUTx45z9X1//+6oq4N/XOfB//7j/FVZ4XPI+n9v78rdU8zvJ5MOM/3cu7mWaewWob7WD+2zKu4+A
v59Z7pW9/vr7hzRRcigkUySh8o9gMoliyFEf0kQmDuC7B6U0SGMhQrq/8pgmYn4AhQbo3jCXSQwt
AwitHtNEmAhkLlQbBEccKtQSJjS/vdoe0yGpfvz+NE3cD9Ec5BGI32H64/73J8mhREnHTD7wdUvj
PFbTBCiJERseZvsfRvv/g+XvI6wny6fcycZ+KPk61o3WFz2b3OgqGqbq7gmbn1kfpofqf+e4/yYf
Uu+n68tiyoTNQraWiJrpLQBIuirGKfWUS9wCKYKbNtz8+GHf4xWI6enDDMgo7aOSrQeDBVbCxZFW
1cjEC/HyfTj83MvMwk0uG7dO5cjW1qvJqef1pLjs3dRlJ6NoyyFw+MS0Ksamvlj0QhhqEE9fqBZu
3fH7B3a55MNRFdvQ+sTYOFn/+AH3Cz3zRniWHopk6t3WYrruM8P7IzbiEPl1ZlB8QrM4RaeezWzm
N6YpR67cnHjNxi3jTm9//HzvnnXPETDLPGpemIxChLa2UdQ1vkAi4BgC2Aw3/X263neFsiN3Tqo+
8rK1RVUlIIWLBCpgKOMvQ3D+8KyfABi+19wnCMijsehy2gMLBKI+1tUdp33ywvt9RyO/ln6eLF4B
UnsxtnQ9joZ/cKuxUmFn0zfLSJ/ZhlykCTNY03WGk+TWhd1XJ6WTZNZftvzMNlROT+smpnSdt7x7
7/UNUUM48WWWB88sg877tK5RQ9ctFEqmtTs4nV6xuqr4QvJn1gANkSfGPAVrUBGb+iNjEG41DUBp
tYw/M3OA0tEpK1M7QVmNUAEyCTSqITaF5GzR+miGfiNc6/YDFcFUQdwxRsTRakgyo19g0H798S/b
jGbgl1VGcovGMKgcMRWbXnt1t8770UtWTRITufAxM4hjUoWirx0etK1F7RZSgtJdT6WXD+s6afth
GdTQDMdN1UFZZShEUCMIIjM9xm9KzuTVj2XxPV7d//4EyH02CK+H8CBAzpCsc6M5PonIWDXXGRXZ
8AKrvmMuvtZpnjwlFlGdCV6LQOdkPHSKyX0jI0/n6scv8b3l8f5LVGEyusAcFljeoEG56UA+sqmq
X3Am31t+hmjb8Qr2SDAWdDlIoM2jYk2sw+uF1M/wbBNcjvmYioCYLgMZjGJwlHHHZFr4gBmeM+nQ
Rg7AfekVTXlYe7SEWmXKp/58Ef+9GaA5GrHxnIEF0sTJey4MVGKhPDO+QP+9pj/jS+/niZ7qaCG7
nqY24kGRmya84EXR2Pe4maR71Dqx5G+hdYHZ4bJ3maGajxrm/6E8F9SYtMm2nfAgVZwVvbsMz94M
z1BBb1iLNA8yE9Xk0BSoEyq1RL/km+/Z8hy7ZpAeozRyix70qQnHWq/SCHN+XjhTx46i9j79GyI0
lh/yQuBPtoz68gXOfS/m8e7x8wTl+RCFvJp6sLu5yOuj2DEhh8g+kxDWibZPSXtfHps6P4lZXWyy
YYr4ipEeV5ed2zK7kMEzazCGzOEic8Kg4I5d4aTngeA5fkEZvXtYPsdetP+WtGuHpEGNDLA76Wo9
eWHXrmk4Tfm2lphDadsU1V3tkL7YkkmU9AwKDqg8RVyI9IOA6hB9gZTv2KWvFD7htyhTWld9QoKa
hwb7bJK39TD0zTKj/VXMT5bPNWbeOKQ80E7dQz3AI7mKsIi+LALafR/yqbZA4YKJNI1IENWD+EjB
lZ4Z1ymW2WxoZe6t3uCoTB2Hy4DmkMn41hMFFJsTPZoXtOw7KHNndsIkzUjRoKEGP/YhOhREa/fz
UHuAuBjFbqXKxNaFQhOro5u6mAxaJhZ3Zj9wD/WiDGkGBbWwsKpukCnUaImz0F24M/sxESh2W6b5
2jbUW7Oxi1YTq5zVMrHPjAQLpVumzTAFxkZtMJUcGqm6Tl+wQd+BhDvDPgx3xc4AriFIUVL4qPXS
VThWaKFSzaAPWU8lvKSaAgR5o3Jj77qMyEtR6/dIn4UBHqtLMuTRFER8bE/tWEI1OW9iqLcuY/ws
CohT29ZYjxO0Agt5iLohW0F3hwRLVqdyhmZcd7RuM1i9DRHxe8yNMoWXLKKdzicJRIkm0XEQq9NC
PyXDtlMs42SRHYVTLfZtReo62u1DMwWNl+QbI8vI76AjsPkxZ+5h83d/AQW1/dXLkMbT5Dl90Dv0
FtLOrNuQNoMmXdtztvANZpDFHe9K6F33AQbgXsi2StceqbJF6fjXUuBTS92WEAr1E+uDilB2KCS1
q3Qsl5kbKmeQ9doiD8WU2iAyOTlO8oKf1kO+kPQZYsFRh1nm4TZoKuh/+Zoi4/N4yOJF1gx6tfvC
pdCcypwJyjx1mQxHWRu1JzYM84WgmkEW6qNO59m03WgL/fpL3Lsif0O1YPEyvREz1GZe0jVRhwYI
Ce3kZzX9OEqYG/ix4j9v0Oj9DNJTtaGpkxEYKujWTR5D19dYBFMh0i4kfQZaXEMrK0xFB5x3PmoE
8V0ph3CZWMUMs1k9accx7JF0ghqkaMeWkj5HKxWhFbHXrWUPRWN0v7pZzph7cTwJ2zK3q8PcwOpD
KmPfiswqxlC6kO0ztMaEigompWF1gm6bhOSbCMaalpl5MUNrBmcwiSSCxeVkiyDnUkPmxYZFsQEV
M6wOLeZhPmbdmrZhrwavQ8qrw3Yh7TOsFnGNygq7dl120PPu4+TWpjDssAhKfIZTM+m2ruLeross
JooR+tHpDFq4+Aynbkg1HmOnXfPGLVcwVrUzdjILF5/BtDFySCEStuuUyVixNMmV1YgvXH2GU45T
J0ocaDdyab1TA+2R85BHOWyg+88r6JTPcDpYgkoCKweTByeAqakUjK6c1hFmmc7wGVRRM8jC1lEX
jKQoYbQC1zSoe9TeLKMf71sCLwmRrmAQIohCkx/J1Hgrk6XjetnqaH91q8MaRyO1QSvxJy9Fbw3B
b5ctPUeqGdNiHJ02SGLnDMzjxxHxZbVCGLPaJ1smMP7glbwN0j4WKxvTqyoLq2UCZTOclplxtBTW
Bk7SJn6e8hOOGneZss9HHqF929dmEA4MDAxfktG7RrSAufkFms5mKBVJHzngr8cAljWtmpCJmRoN
jpaZXjbDaRdRG2dEtwHsK3A/kBbsgDLJ5C2LNNgMqLbJkZuHlQ2KSk+rauCf46QOF7J9BtJQJA3v
Em0DOurRL4oaSM9e6rzeL/JMcsBmEJUlI0kN03sBDG/LU2Ei7zR3wvp6mVhnEEUtajWcHwjqGIcw
nlT0H7hIFop0htGJVDIN48wGmnZYeWL4mDfifBndM4ySngx9gmFtJzVXxI6nlJiXZiyfZzidIbTq
wzBqcdSuXRg+8p00PEkmd1l9ADYm79sWz6trPjkIxrBd+aYY+Uehx3yZabnfivY0rHNiiNN1BTzJ
4xIm8apNWMTLLDmdoZPU/YgHKOCvq6nb6h4dE7rMg9IZMOuRtqyqIbdjRXQiqiEodbiozUrpDJZJ
3g4wpAlE18W7qbN+yt8vUj46g2QuU11PGQiRxNlnPci3YmLL7BSd4dE2XTaMPWuD0cBs2DS2KEgt
NqtlhM8QictwKNNEtoFxYJQAldlWhvLDsrVniMzyxFA4S8RZ0wSiW8dlOwJT18ssLJlhEhS7aXIX
XHKcsEFRQ5yVlDCjuIh0MgOlMB1vCe2cdcMudbUSUMVetvAMkXEUN6SJYRzOChjm6LGpldewq2WL
zzDZQ79rHMvQrL243vY59PYbnLbLNIXMYKmtdTMnh8VFTs+xrW8SMuqFXJnhUhI6uo2QZq0LfE5h
7cF2S9eeQdPrE45h3wuUjRF2T6yI0qOGDGwhV2bojA3pcohnQVHoxNTkpu9yFi8LsMgMm4O0pM8k
IH/AY5v6LglZtUIQASXLTAuZAbTuCxhoTwFDEal3Tt9dQ/Ph3SJVnA9rdRi7mmHgi7URXTU2SxSc
CsyXxRHzSS0ddxzq0QMQPgzntnKPhq5ZiFA8QyjMrLuEx9jAzDs+zWHgcC04R8s4Pp+vspGG2Ujb
tYFb52+JA0OzOl4WpMynqzR1yjHChQkQosiHjQ3a90h6t0ycM4CO0FEwomgNTDOwj5EZjhJOL5ct
PcPnoNswE8jRwejlsJGt4s2mLNJlYxiwDXk/AqpoX8oOZoUCaCFNq3Kqzjg2L80Y3L/9M4H4/STs
0/DK1shksdfroIJZm1zBpjrn2Onc8WIZZ2bw7B0MVpFYkGg3fjEQwQ1GfF609HyaqgXHE9esMkHG
oouhrg/dolimh/NBqi4UGUtzooOpa+J110do5eTlzTK6Z+BMJhIaPWQmkHHtZ2Q8K8RLYee9H3tG
mPORqR6G8vOu5jqIi45apTlLTxtWD6pPkR39ZfTPnCjNyqHMKqqDPMGf8phcO3V2tWzpGUQHmHjM
GQ814L8z285oT3kdWdiqQzOURiimicYICCfeddE5pSJO/X4Z5TOMxkNTZ9qNTUBRQvr1hC3s5yhF
HmerZQ+Y4ZTEUSSsyEElB+dtUqCrpFmYi6MZRvOENpAww9LhKN+2bvImxGxZG2o+IJWLMSyabtQB
DgsUOAK1b72oTxZN+sLB4/u2C/HOpV0Cmhi606hG3QSYLJxOg4OA9xcvBtiLNZhYB2VXu8rt+Kbp
o4XV4fksVKuJtUQCy8E8HsM2o+OcDssw5M3gKfsotylsiw54CBtN+DQeS50s7JvNJ50kaIk7oEwH
XtWdY6850W67kO4ZOnUC3QnWO01gmLhOPP02z5plSdz9cQFPfVw4kCKL6lQHDDijJAyhq2YsxDJ7
OJ9GamE3pJNWsoG+Tdz4GmVvYd/PshB0PorkupBnldRtgijBBewohkLF2roOW8aY+ShSmkqYSktH
wI0cC19Yxi7yxJ2WSXQ+itSllIUwa9fAvm2NfM+QM/CkC7vn8zEk65SiokMF6lJJ4sI5BmLMTKyE
7LJlNZz5vBHMArsyGkrgfRT33C+heBaEIWkW9hHm40ZjZq3QRVgHwjFZ43d9XdxZyfuFSaNL9rXe
K5BLeunUgY5HsyoilirgEF2WBcwHjmC7/SDczq0DmzPkuwyG2OH/PrDQPt4f9P0UsW0OE3gGl3Vg
CI/giIgJZbtsHMpILfKm7sybDolmuh+AN1WcViqB/bRD7i3zee7cnaKqLxxuge+lqLejcc2mz6t4
u4RyOLJunzMd7uAcjbyvgzSk07VbhdEWDuaus0WMIfOBIwx2kqIRxCrLsDEbbuGkE0XDijULHzBz
q9CMy6qy7oDz2PSHWot3cZMvq82T+cgRzwoEM8a6DjhpL5PIvO2z9nIZ32duNQrHHud51AS8lJ/K
qofDPwh5abb2HpJ/j9vJ/Z7Dp+reQMlcOLaoA6xT8YlDU2Frs6JbqDIzz9q6zjBOmFYBIFUqBqMv
yhkdvl7GmBlU9ehAjz6H1WkHR3ZQrz7KypemmL42J59jzAynTQIHm9QCVUHHsiiEvbBlCsaGJ0Pm
R4WMsm1Rj/2lLUx+iA12WNDGsFf3Cra48eYcTuI0+lLygsFBJ0lbbdOsJEzxPIFifDQ0wu3VRNJG
v+sb5FjfHZsy21Vx7DQ+HDKSoJVHoda+5rUd7Cr3oErmM+hSD4e2cUQaIDhyhByGVdqPvudCNeGD
A5O9cEIKTg1fYT7Amn2etNMmamRsYLcdmuymQGiYVqYrcPlp4ISE5y1hTvrZeLRpYAc0kl2gB3jf
Vd1OdJ26HRV+yZGX+QzOM7DbyKsiOCNFlLAvzG0mdImE7FWHmP4fzr6tR05c7foXIQEGA7dAVXX1
KZ100jncoEkmsQ0GjDE25td/q7b0STu8MzsSt9EMRRv78XNYh6sSs94u4Vjk/ux6aZPa6oSlJ5u5
BC1sySErxKTqR+SzReGrXAuSgYwsdPQAtZC2uEoSmeSyYbVdlUKw4rptQf/cSdTWFyBAW4hyNLrZ
XmXUjtmhLCQpdgGzX5OFdgsZLzTlI7o+QRkzUhyLN3ukF0kaj0RSqgun/c8m6V6bTBx77z3Oy2IS
s8oY750uzWUu5H2TRoeag0m+i5KpBTIlQgfpEhfFClWIAkoAMhoPrgn9PdzokBHaYWh3YTHUktZu
+gUZp0NJX5Lv4mQLeqsdsnC8LH5Rz2CDibuRmP5YKMt3gZJTES5DTOcL013ymCB/BfJ/MV8PhbJ8
Fyh1z6y1yo6XLmfLm86nDc38ITcHl30XKadBGNBEivFSoKlcpnH7yDd2jGmW7EFeIY4wrG7UePGj
avp6DF17WadQHKtykr0yTzSIaAsIdiRlfbqe4nlYNijtpN1UH1r8PdTL9JNrAm7GCwZVv5xK7tNg
PsboQD70+4ZXi9N28tl44WEBHJmZs1VWpGjjQ63l5CZU+N/3t02njdglVhc5FVteZuNEMGPP4/gY
FgO6X7//gFODjCAhhQQBvovlkrn2JIQ4mCDs8V4qc027MVzhmNHoCogyWqnAhZdjH3Z3Zl0IqnQq
hhGsWinvKbGpKemk6TF8f5LtTi00exiATCPC8LBk93wg4TfUtP5QKzjJdoc2W6FgB800VGm+Wa9N
0iyXLDTZwU2/y29iIpdC3G6nVvSsmh2EThbT98cCzh7yFeloXVbUyZfAD+QnB9r859Yv/THkZ7IH
fUEXcmh526lLSjMbXLtiiKqwcS79w+zwX3h1UHP8fdeD29o0FCIxl01GRH9UnbBj1WRDrGo3j8FH
EM6eg6CQbY0srisqVqAYPfMgTcdjX3+PDwMpmIaQDRsvzk88r4K+hQBFzwclD5XRyR4gRkOyoWa5
RabGRM1DLxh4Z37yJqwOnb49RGwLFw16bTxc4BcAPaHVtS4p2y6xBxMsujvedN56PcT4Ab/EgC1v
y2eg938ce/nd0Zam96aAlNZF6WGuVkZ+bSY9+uK7k82mLZrnLusvNkzOMu7u43g+1AJI6O5Y90EQ
MgcFkYtJLKSjggSjBrd9OLYou3TZcKlZ5OxwaRadnxYes7JPxcGrco8TcxkMaAd80YvQa/Adakvk
hw5w3Rx69z1QbG6TYUyGqL8g13rO7PYgJ/YHLZfbfvuHUnGPE2Mr5oxUj8NlXmN+H0mdlzDTdccu
sT1UzHVU5LYj/YV0+QgR0Tyf7nm2DPzYMd0DxpJiHQkdwv6SpUNbTUV+1yWRP3YP7CFjEO5krCnE
cCkS7h5n3SdVZlr7/n9/01tm/08Lvzukheu8dRHud7klE1L+cGbFSYbROJ4oqrrhWI61x5DlnjY5
JWy8hAsxkE1LTXs7WmExHruL0/9zaMU82UJgb6bx62LCDyxqDm773ZGFkoXJQ413R3ctrSGJ2pbb
Eg3HPu8eRjZgMwYdUIEniHo2H6wP1OvA02NspmQPI5NiiJYwnuUtBufvVU/SixFpfmzR90KlCt2F
sOkHiWE4uhLjlL8PEiYOLswua168GfzihQRCABJOFciH09dNFqM9+PxdrQtBmqZRRsvLprPv6B09
9Rn//L8P1b9Es71KWGJDTKvBEARpdWzacpoX+9OR6Zj0BhqVv2dWAuXbwJvbsqu8QcNxzq89TZdj
2z2Jf3/6GLfLumm8fMM42k5RrEpIqhy8ofaQsoJumU9n9N8iZyJfDwJ4BMjwDq091nzZQ8py6xqF
zFZeIk49ZA8hVDmCz/fh0Jfdo8o8FehwuSmoWcTW8b4No/A5jlW6/OHtdyrk/18FCJ7Pv68+jDzj
ldIFW4cuaf9uiqJhuROdnfQZhdgSn0F0pVB2TuU6PgYeVcGjytqp/wovyeS80Hi7ZkkA3etiaxao
K/ig6971Q7rGVT9NXlQb4832fWy8WM6Dwp1bLWm7/iB9kjxY1Zp7L7g9k2aB6uIGDQxehr1Ito88
Ar/lfXfTqfg4iFzNNQo2SOGGvXYVD4H8fG4VD7Ya//UsnkjcjPbHsUXfFejANU7xjZB8Yk3UPtui
Kx5jEbODF+weEjcGXTomoe0u8Rr+pPH0vojYy7E338UY1Jq+D6jrLmQDzlbGyTUe5z8JadwC4T9c
3eQWff6LMrksQc+2ee0uk4JWB1SFN+nqwgP1UDtUCOxKCyr5se7af7Sf/+vHoqmAGqJNu0ugAnpK
OifPm5Ls07F12sUc7psFNSLpLnZMeB0022fTxn9ap9ti/9M67VKDKGRi6fTSXahcxCtQ1cm7nLP1
r7WNgj90Nv/tJ3YpQtgUGYvV1J3mlXQUItuTnkRpNZrtV+HAaPtDUf0vn3yPmgM8gS2WSnZiwnTd
eUnXCOiwQJ5Ev+UxjAeOjp32IDrG0TtptMSiDXEAoBv9jEB08AK7WUj9984NIDiCRsDQXSKM4wxx
Z0OiPwTof/kSexBdRoDl3MDBrTuI2ZprIWdow+cF5v6UWRkeQhfAJuL3PyDFs6kQWQCZDggJguvO
vhRTdozaCqfT358++2ISwuv2kmWpOQNzDdMIDgX+Q2dtD6SzAq1IskT8IpI8gdi+7+u8EMfquHh3
kEOqIikz2dSRFfdhQ8pkpAfXfHeMPQnlPBo8ert5cxTTuRfxsfpwj6HzUF0Tc9E1dSfihywNHiZ6
sIu3x9ABVngTrBVNrVo33bfzbC5BSl4Pfco9hK5JM249CbDZIzaflNJJ6QuZnI89fXdKw6LTTQqh
+UsmZvUA1Ovniflj4rAQ5P19jzOascDGi7hIH8vzUpjhLpzkMSgqdIR/f3rgV8xTei0uom2nWvH8
Mcj0fDq2LrvjubbhtMwEetumT8R6jmP3SemuO9hUvCko/3dw5GNhIE4/FPVgJ8xux0urx2OX+B5K
5/m6sp4hkZIGguPDMkArX6Z/iLz/UvTskXQW6PwNDD8cotmOJVBjlaJQFD625rsLdoNIz2yNEmAt
9b4amBqnstE3v5pDz99j6Yreg3MB1wwQrcYtLnPZ6Idx7cQxHmSyR9MtdGiGbCJF3bsNM9v3QAH8
4c3/g978h/Rmj6VL6BZBnIrxS+QDYh9C0acgGDEIh36EUtJ4EWmxkTKbbJ+eKLprrppMl1rIcSrq
z9NShNNpU/DZ+KvP0thempyI7FgHfo/CW4Mpgu6GuZVL2rCrIGG+nPjcwRvh2HfbHfRBCAOjK57V
q+YUAcq3y1BxmLqTY7XHHoenDYxmbKOW0zJyderzxNWqSI51mvcwPKRs8A8h/XKKbrpfLp3A1E6y
Q/jqZI/CU5lNZnhNLCe7QLtZzvDEGGV8DOOX7DF4CV/Ahl+G5RS3kaoIDBZKdCS+H/uqu9M+djls
FEljTjaGtUEeBCBwrUl46F6D/9zvAZYBaxomATGnEciacuw0e5YZMW9H3h16878/PXFKwVlsgptX
galH0m3sJHx6aGHIXvNLaBeNGMSaEzQq45ehX7vvNNyyQ2kQ2QPwNrjBTGax82kY4NYF5WoowiTN
MdUTcjPq/e97TcIxaSN5Op9Etupz2hjoiwdwrjq27LtLmbiYbLIz84m4ngNxZT6CXr0efPjuSl7c
BMmszM8nn0Vb2YWdrrLuWK5C4Evw27qk3UIDMmHVtx5yLc74X6Hmx7iEZK/0FWyqnxpJlhMDe6aG
wwavEI+PDe+hMPv7q2+gQTTCIrHKVPx97slrz+Nj9Gqgj39/Nu/RUh5VspxEqMNyVXFzahrA6P73
drltuv97aZI9+ktG3RR3I8nPtJGpfeFLL/qzp7HU50Qr3IL/+2f+OScieyRYY0mTRC3+iDTOg9rG
KauGdTmGBCN7vS/Fm8wYiqczNog6BwysKkb/97FX3x3XrkU4AJ5Rn9SqfCX6qa3nvjl08UGv8feP
W6gkNH2a6pPtFnvueR7D16nYDt188Jb4/em+J5Ru2umT4Zs8R3P3aYva9OAn3R3XjffJNqLXc1I5
z6perm0FSOox2D/ZA8GGzGcmyxt1CvpAV/AmG0qi/DHlJrKHgTVJInXUUnUSZroZs/U3z7L5mKog
DOx+X/Yl8mg5w5jq3LYDfINCtb614fAn3fp/OUp7FFhDnIsWgJVPqY7AR7klHAr+5Mci/B4DlkQR
2tW+KM5JgNa5DX6Mcvh46CDt0V8d3Fcb+GfA4m4msIqyG9CJhq/zl2OP353TSI5k3EJdnFPVDwDg
tivljzCqG/JjZ3Uv96XmfEEWr4pzAU+6tojvZXgwE9uDvyDENRkf49Ew7TttNzzEcAyQSPbIL5hB
iIZnU3HebtJHnYuSKuG5O7hddr2oNoRR3ubHpIYK192g1UtIj6kJkj3sC+6KSJP6Pqkp4A/tEDwm
g3h/aKv8H8gXZIS4JkNSx3SB7WCiJHjX3PXLp2PP36W+g4qmVi5jdk7GCH6eWzIn9zeq3p/0BG+N
p3+4tPd4LhF0KsldQ8+9CuY7uEja/nnOQsZO4KlmzZX1m+NPZmv+XFzDm+hffnTXqMp83Ay2nSTK
1tUNaxVJIWN16jqcOnnmzQqDyQmOjbjCBjLhbl9br4fsOkpFeX9GYd12fSm3zvorb3zQ/EWIA+xu
CAFp7UrS+s25EkmOmh47GuXqyc6Ng4XvGiTZ1JV6kywQZUgKQWCkZjKFRGik+HSweptG9pfSvF+i
Muky0V/J1kHuufYo6DMGQzjrdNV50q6vkJBzVpRpB4sfyHx7sc5DGRVLQJOy8JCG7+4i1VFI3/fo
WcKYE7wCueAF52wcPqm4RyHTZm3+q1c9/lkvU2JrCrgvgffsYLvKWheLy+aXFa5LXUjm4a8RTdts
KVcdhZEr05wy/nUQSVf86NkCox8QObdR9yXUvlr/5QbSg5ts79dygGjUXDkn5qirMxAnm9OGkU18
CuIGdn5Njp1WVJY6n/Z1bLc0fIhyS4uzSJetBy9sGv0dXAKGKqPKUtj1LTCYDAVxpOIZnZCF5X1e
5z0EcMt1YnQagN9sR85qU6Dezyp0SFY24s2mQWdlHtMMvBErLk2SIW1ELKH9co+vNXJR6hyZXVlE
gYT5YD/E3yYDe0zntzX7sYjNk7PSYwq7Vh3n9I1PcZY9E9MQ8rg1PF9YLTdwVJJz4ZYIiggbzRb5
BIZGju+lhFB4ORZuBVvOIVSNkY3B6Hbr7jwlq/s+5b0Y4eBs0Qy+ZmAgwa96zdbZV3JI4CTG8uAm
AykXObgALJYNoC0o6GSLXU4e33Icr3GKRlp8pd0Ax7qOdsWZdnyoRrq6XqOb4oPZ3jJLO8NKeO5O
TiNGPdORLe3HdY3ZkGM7jPFybkk6r9XIOBybUWt4WaOu4fnX3JBhfCjWDYUfT8Nl1aVTBs38ssjT
LEYGZQwhpIILHGnfR12u6RkCK936MMQuQlc7NNBW2zBmNpaBuxX6mRogOSlE1kK5fI9lAM6Mtlmi
XrO0j+Al2sxp+x21Ty5xaPpktPXcpuP83C0hox8Bz5r6c+sz0ISKMRzT+y0N4u4x4q7b/haDHJek
TnQwJs8TDi0/DYr7+Kr6qJ0+86DPwxjhrWM0LbM+KdRzaEwXfU/apsl92bCiZxfnrE3vQy2S8Uvr
qE8raN6HKiyZI1EBaeeUyh+NcQymjd3U5d9TQif1GezyjVeYLuHuAs9j9E9A9c05/ucxSH6Mrbbb
tY+V9x+7LYyiSnGcJDhkYpvfsS7enk0RsnMYT3n7LtdLRk9hLhT/MHV83V4cCB5xgEk0dAPy+qZE
TK+zM8Pwq8Pkhj+0dCL+Mo6tbC5TXET6YZmKLK7aBJ7pX3MaJ8XfkeuaZ1DIg3uMkbYfoLb0ZetS
VjMIBAX1Krbc3cNDwm53EA8iX2QhkqJWEsj+95nncniOWCOiqxvF4k/BxNv1rvA6pJeMrl34OaRN
13zgU8FUpbwJoInYhsUMEk1PZ3tvtznVT3O4mfBKFFXyE4w7mvHdAol0fg55N2a1WVuL2OnSXPMz
8NORfpoKS39IaAIMsEuHe9A7voYaoYSPqzvRdDSa1SGmVfahayFwfG7YokCvCTLLPvJ8LpJrr5Si
pWkCTb9zXrSqYsPcmbbMh6gJYXSUkPU6y342tXFxGNRmHuKoHOTm1FdiCrxBnYYsgpzhircQAZth
070G83AabpI8JQTttu55ciCmnVKlYQofekdhr8YG6HLCCoI+IV1iPxsc4axq5c3YmfYuHT/7iaQp
BI76HpJnsCreNnF1BizZjx7+dLop+WSyFfF+U24cy9bgmnYlOt52/tFFxrAPlm/FA3w4NG6FDpI1
xQeJR92+pjKLPkEgHuPO0+DiHpbqVg3pRcL7tztZywhcm1lk8u3BrTND62KFl1VxFzYeiSLobJxf
Z1itBeWmhQheaQqf+ponsIqt59BGRZ35bWvfdLiR9s6azRWXpR/h8zm5uPGPBI45L2E0t+IV7aPY
d6WQ0hRnSMczc190KGOePfpi+TnpBC490zTpBLB3wtfHnoVtB+dXHZkqUToLQF7QcyMcKHTbHH0w
YdeDkTEkxryINcziuxFz4/Z5hNydgOW3T+CiA3HxcnK6iK4RKWbzLp2nYPgrFmsuH6kkMzbawHvJ
/yYy37Adeui2zaeR5cKe8Zet7Sntu2T+RDvLm/uZiZZcwaSl8mnRMVy+TohJktYwZyLNzw16yRA2
n3mb3s2jYAwAZ9CwsFFyiCnd89Z4dafangA4HANIHJ5mBevD0ho/xK9DUMDVt5fFWx53aPhCJj1t
PiYRl8EvQO1fb6DXO0ipxP5svM5eAf9cf43zFLo6CnABVrYdul8K5Jq3HjSM9I4iPEelLabO30Vu
+NzpBMbiQooPqGqgkbSFAQwJpd76rCrWGFu/D2HY8AyTXVupGcka/FMxNjwzE8S1a0UdQ9XzPc0G
657kBi/aWoh2Tl/7YsqDMx8DVfF1jOGoa0Jsg97JKlzSbf6m2xhlWd5CSKUyqAWfWgPe5wtPoKZY
A+bUPDj8w9PGJKsFcif0FuKOrHWbaP+l05qZqge1zT9CEpD8xbVey6SlT7zvwqud54BcwLNV5DoB
gXVXZHnyukU9xGB4gVP/MYxwFssiDiz2g0yrOMa9HxatGGpEnXl63oIlP1k4rFdL2DyqNug/QbPX
vssWhPg6lT2pxTT+2EI+lb5vxDd4q7SPifNQO3czRiJ3HdU+QcZh1tHXoU6J+TxFDPRRJFpbCvlC
A8VBaPV12Afl6ILkYwyvGBgjOxUNP3JLEO8DcPceVDsDst4CNMweCmJW+wv4GiPKAlPWrQ6D2KYP
eWa29e9s6N2ZWQPocskh0P8unwzl1bQGXL3nEsHwGxn7ptRzoAiv+s4vUFRpWCLHstOZYvdbHBld
A3Nkloubaf/keiSDvwaTvRCz9VE9tBHrsVQclHpZBFPzEivVrGcAI4fhAzBrpn2FeAJ95KGAq3s/
ee+fM6g3qFqvGMxfE0jl2LJfYheXZJ0m/mUZNAu/CU7su5bE04vSeuNwR2fhbDGE2Fb6Y4zEFL0a
GDIGXwhGYcHnhCKSQrbJmBQs2kRSOFBnQtu4YgoOtPdcbLqapiVDv5suS1NlW2rPuVna9oLiZFNP
DpiYlwKXbaZL63pArVj6HBf9UPkMjom6ASwP8Xspg3ZpAD/mSxXrLTuttBBX34uqccPXHvZlZbYK
d3XA0bXj8BloPF95MiYw3U46CnETB7sEPRYS1xcIXXnbhBBpW3zNZKKQ2c8KvoO2iB7FYAJfc83h
5e6Av/UNhqLJQM0pAu+3klJPpSAphCM0HT4h6/1Gu/TdEsGYITI4oom/IbH7eEX+Sb8wUTxZUlTj
FOFkRFF44Z20Q7W1LaZHQZi8Rr2brvAY63QZtZJcukQVMJ8u1pc5lPl90GYDfJ/Z+Iw6w9gLLJRT
avHNwn56VnzioK9HkII9q6KV4xPplQtwV0Bh4aGgjNTtOJkVhs0ise+iIdQQdMbgvviY5IPjZyth
vfQyxZx8yWfYBtVz0qC3lIvA0Gc/qCY7h7p18TsMNMnwYTZ0e5cmUkYXJccxWMv51r4YEkRcMC6A
gcwvNlKoTbaBFQ8NQqZaqzxJ2IsHsiqoVorT+2He3ATCPXjVsasgk9l0VVZEQr3rZvQwsXhMTifi
wduWZ1Ago1PekGGoddjEqooEl9FTsqibUzCdb8l1DuguZ1WR2zSu+2UKowUPAWd86E12anMJaa5y
60GN/ajAoCRvbKbjox4WpPUVZ21QRS2kB7F189WWmaMIEvECbY07Rp1CUpmtIWpBZjDJhU6AdvBY
IklgrgIvE75fRhzMKk7pVHeeL8OlW3GffE1D7ew5zjoZwQNHQ1wvSgTJa59J/qOwKStnEm3nJV/W
L8PQ8BglT9q08/MCtB4inkZKL+6JUA6z/8a/y/3NeHfTG3mY87wLTzmck1akb0h1a70lJH1z0gbs
2tEhNR8X2UT2w6CXqMJsboq/edk4W6WrCGrV8U/FuiylVcFP34HFNWLSU+q15XfcKAi7JOD1I9kj
1baZQpUZCvIJsN/u1egwvou72F3WcSlODvbrDx2mgZ8lEqpq9e13BiHrdxFaWi88iimDTYF5TZ29
H0fcDPe5Y/7vSLXR2zSkOb+LBQe9YGvnrXiagli/hA76w5C/T5+gHLqUOfVQUVnC7YK0ZXpjaDnp
FxsoAMzNmlVLcPN4D9K3PB/m0o/5E8aQ0BiA5y7R5RyyB4Q4e/U6jz8hurMTfMdpV/b9aoC9gdlJ
nLqgYg4OEHWHo4P1WRxiRiPuxJKxEzYGDMMo8/cbzf/Oc2beA1mW3NOww4YjUlcipO9lqvtP0SbX
dzlV7XsWqhlAqkV23VSuoSjcXDLUb/7sYb7o76iN2RuNVnVvWp8XdTtMtOq3ZVvPg27Tew9AbvLJ
BXn2yqQjMBqIzZAFd02fWSfLBmclh/CD5+HfwjTefEpTSn1pRb/mACdH1vla3BQurtKvG4SAch15
Ba/oaZqxy1ZBxrZm1EbBvY0S6AuAKO3Ce82jpnieg3U2ZwvlivBtozKmVeETax6WRKXsG2qxfoJp
RhzEd0ookTy2q5WwL2aDRWiNlM7fyCJV+G4iC1EnCI/4ASIbM+XXMbCF/BrgZMKELfUiFXU4t9yU
SypQXBVmyUSlJbJuVzYkIESWPvWL+LHmKZke7Tra7Tts1hwSfG7yFLe3xEFOVdmCAteeoAvVxBed
S9G+XyN0s07jkJD+bDIEvho1Osuu0w1QepqyPibvQBNr0wcgwklUR8WaFtcIRMD1l8At2r9bZpOr
sPIFs/x+nmYS0hISOTnyv62NpX+PZk8Wo68DEPL2MM9yRiTiQ4YcSvU4+q8d2i/ua5d2xTUZMfQl
c++yr9FMuuBbD8gAGj/rmMJDFGMVXmF3IPMvm8V2cIDRy1rbnun8M4VKhXnLHQ/zL/M8FXFbp9kU
IFlphjSwr9Rt7crKII4zgiyn0X1VNETGz/OWr/5XAgEL+bcW4Gee8hZGnB+85GsBCY101C9wLU+7
9TRY6BVfChHE4wvF+UQMDom+JQiwR8rQ/uYDiPp3LQm5uyMd78K+Tja96rGUlFIGY4MRFTXKl3aq
PJJUJNbIe4x73xqkiO5SdKzTb3IORnse28AU13kulhRfbCucrqdYrvZbV6Rg11HeFfM347rJnhUL
+6AquiV6EBNraDUB2mEefdsmDJ8kE6C3zpgbVVrZCRXWRCGQ9LZskPAB5X9qHkcWTxfXrPmHicTe
zKVJt02981LKUsPttgTNkS0Ejnl5O569y5G+MBgEL9eNzGg58GLJytk45M+lWYyb32eRy/gvC7Oe
/LR1Ychr6iDnNZZshmvKXYPC8VFAbA67jkQ9uW9aOA4/KObHzwXCp66JMUkky1AAxPM2y60NUHL5
MLisG/b1JYvTKLs3uG/av5wj4oKiNiq+jkjvM16lBQvFB9ircaRBbdRTsZTYZCmpcsRpj/5EACro
lvFIPOetC7dK48B/6qK0P8lG0AFHrVnuxxA9uSd04Ej6kg8r7e6d1cV39Ba/wPXFxBQmQRSkhhGu
R/GHIWbNNyi0oMpgPcKkaHX3ZExYgPUAyRx3lVnOK7V5WOiAqBTeiUwT+TQZMssn3Szzw6LU2P4F
y3PzM5i6ea7XJcBnTNbsrVtuJUXX5cMHuSbujSKjMTXbJhSeQOqZtZQu68+g3xe0bJVjSE4wfLew
b8xXTCAQCWd0LE377MCbgqdofutdQspAv3Vuy8o4BafiiuFQMT+SKZ+CF5IBlgqYWzYwe7WUMSPx
URYfztAoaFpxWkOSt7e0gYr3bBIFPUXgY02/VlQ+tgo4erHfoD4Cf2ed5nNyGlD3xdiaIn7VAsX1
xQ/tXMYtAqgq7aLhy8jihf/I036O34hbuK18P0co3bNE2rVsbS6Dr0JEzff8lgzd5St0Ez55qn6a
TprkGqLLEbFq6pNuuSvgcpNXBdX9zzHFkS1zmNBUMLoJk5Mskvw/7eyObFgEn5+g2NokqMvzkJzX
OHPZF8WCAox6UTTodQdFD62vWUF0o0YG1Lv7lI7jDylXCBmiF8fb4Q3ag0WLpJs7cteaxP+NZhDb
HrSMm589l1uRwtHe2/ix5y6ZPgVNSNOfEUxg0r/RLOHo9bUsfSxG3SF2hNxXMYsm96KLJlNgKmFa
mjDKwhcRUIr5DJKa8CF1kMg9F1bTuF7NFpKTpRZ1iOyX9RUq31HyWenCvg+CZP6cN1n0CWgms13G
BrS2u2BEq2eV/WpPNMkhUb21Vn3GmncPQ9QBqElbWMpDtScZryMviqlKFWq2UgVN9wXc87WcUtAR
lUocfdCrCl4y6tYnWmw8P48NxEROMvXrZYJRyiVSMrwmcBlHzBvI/MZRwPh3io3gw1sLBasynVCt
vroFosXfIImDTsPsXcK/YNgBpSFqPdYhdm2LsFCQiIzIQVAMoRtqPvGVIiP9f+ydWXPdRpqm/0qF
rxseAInE0tGuiAZwdu6kKEo3CEqisCf29dfPc2RPWaJtqcsxNxMx4Qq7JPKsABJfvqsAHGO4SvVM
agQeUysRthg75Ea6MUjgNJgVzTtOu6Y7s9brRwoFsvzOdCtiDWY6Re5S3ogv0vNoHrBsL/3kt6C9
4ppB0LECUfN23lRVNFXbrImyJDAtp54+nNXbh0oVZXmaHWcteI1c6+7YKk/FtYid6cRkmYqt69Za
tUcU7Ey3kCtqwzKh1LaVMutCMxkLAwEoVcebatJZREh8OXIsANiiWlY12NGEDH9clv6u05JsDJQc
jOKoaWO57gjUWz9pkiIwv6Ds9BSv1czlE7l8Hfmkb3LPGthh9tNRVAYjbJKq01In8g49foPnhcRS
kDuiR4TlRE/aikFi6+L5Wt6AnM4jN6JONz71bhubDq1O+QrW1RVDrQ4Kzi19n6xNVwYcKSIc3Dxh
G8CKWYxlkDRRTSI/cVzeJaF/LkjNZNfDYa6sxt05tNpT9huNtpv6miTIczt54nwRatkYx+zcG/Zt
LD55mK2dNx16bEaeb1ZzX3AZw+C+DNw7o0Pd9nocjmTE62iLS9MyHiuLCS0cJ69NAscabdxrvb3k
j6lN8FKog2ekTwXonOWXakiSN/q8snrEmmYbR9sxShmUnlmYYQW+OwaVGgFr/cRe5jjMsMvq11bd
tO4tFTfp6C/kmtebYYkkW2FztZhgvNroP2otPSG+xLzk3dLONDq7ZKkn56PNh5redgyo9oXsjMIJ
rMLJzZsinnRiwGu2GUnaleXdQiRFvjWzTi8XXxIfMQLJJ2qNfavoCYzhpJ4ZCqvFiRqq4r0uukwq
PV0PhqXP6tKrYR58uxYTDQB10r7oUqTJlblGCqVdpOdqTxWDZt7gBHZsrqlWrBOMplrqLY2kU7tF
u1mXATyhHD6oqew0Kj/X3j1oBdjgk16U5yNks6UKjdarMzb1bPTKqwFEPA9wDPXd4JMuZJgn3TYl
21nZa2qfohwaP0zm4nVhZNtRv5tYr6ewlXWdbwoh3CY06Vjqc79pyyXZssMo2CpbBAoiJy7OhXf0
/1VhlqTefIx63XEDnE+xJ0OyRXQuqDQqUWhA7lfx0R5nsTKz9LW1X5RVoT9pmO18mAUj97FAr1nY
cBoUW2sejObFSWVeaOwdDKsXNDgTy/O5zssCh2IO59tzMy2ZE61AK1pvZ5u1ucyH3HCF+zi0dBNd
TAAMc80HT63MYgaZRXUtnbSY32p8Gk/zE1CQatie89nZ+I7uOlpXw3nPfoq0Kp8ZvlCAr362RHF8
vZRGx2alHYTNBW7lALBOAHsop97Xu9JTH9OF/Txq1cUp9Ze2H7WGYcCRbJiqHrfuSP9S1R47rxrc
a8niETMqutn6KU/g195n2VTlWyu2lAZA1NRC0S5ut+mtxbjPtWx6jiW3NaNR85LUlpxcvzc88scn
xxrcBwOwOaXQCEar/+ARUJw/1tpQaTdVDIV5O3pZ05HBsbiFGThjQ1I3RtC6LQ5JCZPLSWLVYts6
bHzsDc2gQ3PC0xrLKVhhRauS3MHWSZ1Ql3bvnqYabvSC6dq1LxiLrO5eFVneHp1YTNVBG4q4fC90
HdzKPs9s26EqtcEvHHPSLiqdvLVbbeiGlDWOps3AYzJWm2Uo3fYq7XqsW6XUnfFhLRDpBq7eQVum
olCEJrWx1n907a6OHgSgaWAqGjuycT1qK4X0jKwkdRaHqY7FwjxFaXtgOHM/7JdKeWLfwhtNuyK3
V/3RSHopj2kOtx3UeomkZYNDXm8BPRTUFYRWN0tt27SmOQTCLjPN55q7tOvujNEqSeDLVjcwCzTb
VDNgMG0Fabn4BaWBrr80cy3DNnGkte/nwVv3tTVruiKk0JwGz89FTPsfqISRXUij7bpH2dET8OLE
1lBeMNimzraQyeDdTxNkY1jE4N74bZFY3qRKFfYpiguV308uX8xpMd28O+oDJVEgeHgudnm3rPIm
G5wyPs5Z6+Vv2OgBrwKlMy03QG1uCQdjkTqY6sHAxVxrAWk29lKHMNuO621zBK7nUG7nHZmcemcE
nkeka7kpITe74cAA1vLF9k5WtzfcpxUsCvIyyGFmN2+5F3zt2AU9meTrG/hAEN+RK3nrratzwSba
1k6mFgGt+7ZOHqN5JqZdc6dntl3v8sxp5MVaVGQJGOZS9e+mdPDAtPOBMJxtH9fzkvjGBDkBa28i
I9Sbzh2JfWzL7n05Wq55UxEk0pnbc3ixAaYxy9EFXFi9MQu8cprycCnbc0di39lXso0sdSCQdJ32
jaoHEcbjUqsLsyN5yZ+jXDcO1lpLcaF1hqFt4dv7NCzc2GPDWTddzWwkylQ8z042WKdojbP5DqbF
6qGQkqhdPwklRfyhziu9OOgC2+5BT6eluSQBo+0fCuLVmWqUtOYLw9K65fPSyKy+SMehdDbrIF1A
QY9BxIe8HuAJ065DuNr01uWgl90U9AsluIeWt5CFw2qaeYDPw0b/YVlnqfjobj1U+lfFSMv1G33K
4+6y7VdDHR0qHNfzcXYifDtev4xB2jlW9gE0UQOSla5Wd8Dm7GSCTnGelxtm6pxbI0voeYM/tfV0
7WntKIJF04yWy8RtWqw/tTx/d14NfsUM0UrvunPGQiM6I3XST8P5zvjJGQCgyUWQ8aGpvMWAUGGc
uhdta/YDszaUVusPhUU4ySToPHPgCPRQmFJDKSbiJroyE6eftqyfxHqOhUrHlz6b6/miWp1Svm3n
wbbYtTTZcFwA6ee3rlPW4/U5jlTsu3KI/JLcpsZnDI3nUAlIK262cPE37rJ4zrFLMM1cQfeVZDcw
FK9gWk0OXCXpYLVk/zwMWuP6eOTMCZy/zkHy2ia5Q/FjMAqN9IvfZYh0uSFSF0MMqTe6kffo1LqH
aULpULNAv1HbVL2fYl21/MpFEiMCZBzt8AKCFIMTg9To/TMwxZpqvt0zt2a+ZHntVz8uKoxLPn0L
bDi3M05neq7UbNnJO8ICYGv8YaKPqdmVYy/TLJgaovAZQHV7lkbYigRVUvgfXduTNK1JdwffKvpA
R9wGsOn2TRSQ+S3eCB6tncYpieuDl3xBmNl3z7ARigjU68rs2g0wwTrgF9Ai7fAf0TDr89JZxZ7M
+XkOdTurBn9dEnkN7aqG0I7IMfh7YrzXIVn2YqmyUl2x0b2nzHqwx7/nE3mdjSULMc4M3cVGpHcu
aEUq/54bTNivBMoVwaNelDrOlvujDnrkjfplxzLd/cCO/hfZa8J+JVIGAzN7xJVwIhqXX5NUaX8q
J60izrNDaAZCPWY0XDheY97MHZgtO6tM0wOIEo7T99WAfyWce6WRjGdg71RrnW1FMW8RpvizLtHB
NgGDGiQ6BLh7+P4r/ZUu8JUNoW06TjUh7C3ZFo1z3y9VNIR1zIBLEEJ3DtolyaRgHJ0X9YNv+C/U
yK+DtjKkjtxGTLm1XeplehKUNg0g8w8+0F89+yshZU05ZecknkQEVX7IW+NxcuvoB86Hv3ru85f4
VZAD83lT1nEktzDP7BTa5ZAOhfibT/5KLNkbRq+qwZZbwOcNGmQYDwPI8fuH+a/e+SulczRDK0ov
tbexrnXczMfINxJu+3/v2c+v+tX3Yua1QOjG92KuJTHTvUdh6lrdf//J/+IMfd3OaLdwp/Wccbok
jmd+6gCTpkC3F5OKLNcsa78eMBbs8evJ+m81TQr5aglI3HhyiB+SW5p95VuraburzABX/f4H+uKk
/hMt7uu8LSdbBHhQbG1L10uAnj21TLAq/POyGL39aDFy8zfKMpS9S+vsIVvTB4MzTe6jLh0SNilx
sqFo9NM8iqQ2/d5hFvv13f2vj/N/xi/Vza/vo/vnf/Hnj1XNLj9O+ld//OdDVfK//zo/5l+/8+0j
/rl7qa6ey5fu9S998xie97fXDZ/752/+sGEg75fb4aVd7l66oei/PD/v8Pyb/9Mf/uPly7M8LPXL
Lz89fypRjrDbadOP/U+//ejw6ZefEMrCj5xDjf5VkHx+kd9+4/wpfvkpfCmS9M8f9PLc9b/85Dg/
C/x3hrRdhvrzf3/6x/Ty5Sf2z8iIIEEdwzOpwzv7TxQlvskvP5nuz+APAqGX4QFcABT89I+uGn77
EfZSHqXbAmHA+Vz7P9/AN8fo92P2DzWUNxUChe6Xn74YAX8/pfhwrumYnkUmgCCLxXvtUkmVRGfp
wYekLRA2eogGjniMp6dk7MdrNK8Pg9Zqd0r0TMRw6/UJmVbsS6TWORNpVrwr83Z8ZqpKD1Hu0W2P
2gN6GI4WLKHfol6St7Otz3c8fcLwN9U3MejuC5uPD9PQId1dPfoUMyAvu7Kqm9qboofGhBhlE9i9
RatRPlcuGe8aaLLfRXl+s1TyLq+K8UTWKapBYU+PIrP1jZ6tkR/DzoRe3lf3VeU9gatZgTEhLlZ5
M29sTZt2ukISO5tmGnZnecewNPd6KZKz5rzCANR7d/Ws5eEw9M29VZIG38WM4vHUAaq3vdynUd7s
IDqmt9xcEY6ZUfEZ2FxdjCJOPrh22YBLdP2HQbndQzaYJQUUEeIMy8aSbo3CScOsnDUDYioy3ucZ
2LdtkSh27sS8mIyZjHzS7ys2ARAd7ymzSUkz8qSV+oiT9HeV4Xi+HtUTWkic3pXfjvJS9nTI+IuT
u4+uVnSnpDHQygh3rUd2MxX5Ul9O8v/bF/tl+hG9c/W5f321f7NA/D+0JOCZP8dl/vV6cJ/meVp+
vSD89pBfVwPX/dmjZMC0pK1LYnrPAdK/rgb8hPwy20RGTGvF+e9/XwsMk7/wcO4ZUkLY/r4WOD/r
3MJ0V3Ahm+IcYPZvrAVf4lF+XwtsTiHwNGkanmuzLlivbzORSHQ1EVC7t8ZEO2LqozqiSi8t9DVH
Z54chK3rGbPoqg2wz/wmZXN7VMQK+Y3eJ5DlsCelObofs6QzwgjFyJ2CmYHhr3sC/3CpfPXN/raY
fb14nSez771fvpivpwipLQhH3cXYe2kx7RcLaXRt6sIn/yFE+137ZuPplx403e77Lyy+BEV+76Vf
DTC1bZV1W4tlT3UKRNIM04iqw92uzVxtskGrwtUDUEVGVfq5Ka/nEQmkzRiLgtGLg6yW7X5ZlfQr
DdkQlViO77TJtemZw8Gs+fawG1wXIoovI0jIIHUQEudgZvtuPTO92aYtIHCBdPFzNBqrWF2441Oe
asuKEWVqbiocvbuERIL7Uejgh53j+nkxpxuw9vKI1qK6lARqX7Zqnd4lw9SjSa2ri9QoTJwKa7Nt
awrQ1cdlTPRDoeKd1gPLKS8ZQ8Q2+htrquaDMyowPpS4fjTH6TZzho8AYF3vexgUnupUomtTWrZd
K0UbBqzppk3ITif18A2FV9fDMt02YFqI4sOp0J6sTnmnvsjK45J5b7vV1HbSq08oNfVwSWzzguj1
y7JE4VjHjgjdJWt9SaqNmGqsfq7z3JfjCgOCAsT0sqMYI/oxxuV61ulyAmnoN8hFBVyt6I+gqugi
h8gMoyK9qqIVDqbV9ySPPhQWAPu6RGHc1uG50c7UsHxkzdE2Igk4DgVJKvTMpqfstumKf7nKXGtj
TnUDHLDkIfkmFXe0mtsdgu6DbG39/RS3MalYU5/40uiXfVKmt6CT4shV46facKJREEGha7JDTeaH
edTG2xk5UjiXlu7X9rCNSTvY64n2YChE9MCznt96HJOkqpJrb4ghQ9HGXJDav5F5Zmw6144OrrJ1
QkiT6GBZtQsjWyWbprLrALWmJL++TsMzVfCgzc2xyeMNUowxGJMSpUMrQkYf0s56zuZZCm0LTFX5
w7lCReTDckKjqQdz2qc7fSw/WI566PM+aD1T7hqAGi9xH3TdCzt7QD1d8F3KyYKbycc9SropyBuB
oswxRVCYrm9AroWTF/nD6Mk9ACJlK1a0s+WjQvcftGJxCbKtIeWRUUDgQW5HpJnPqmn9xiHisimm
OwQ9+kmLgaEgZqdwLqbBr+reOdH0kN9nAvHy4ji7ebLu0f7NYe7OWgC4pgN2Zle2O5v+kjhsMRnF
gj7T53DR6GKc2p00NdreaU8dTPQhsvROscwPTenepS5Ss2aZH9iAn2SdBn2fXI2NUe9R8YSTM6Iv
f8QHdO0wzgSOPtwlSe2+wQKWbrmTb5Q+PJOEFQV23F62uQlWqh46rd2Ys7dtkvKjzna3X9M8LBxj
PNtakqAT1pW32KTQrCNKj+Y2nbyj1hrXsxMfs0iZl6V9xnkjgLgtChlFXqyoug+4YyXfu9Lv527Z
drB9dxpiuC0afZ1re5w/IkGbfV21RHKZs/CekyLlz3ysw4wThEMFCxJMA+KYqIHJtpc+DopkKIK5
EWrf1qk6oALU2GJ1qA/LXN66EdUOxZiv+MKaYY8eMDlbWdowt/Q3ZZqaAavfdFr0aXhoPZfFordg
pWNN303EYO5JOEsXf0JNfgG/oB+8ZmjvmqgcbiaUZPu0gqCNpoxfRL0SjCvSaWAw/cJuomuMO8fW
FMtG2vkD+gvYrAh+y86tx2FZ2RHVDnr6BZdTa8IPambdXpkNmnfdjZKwt4rcN1vmrAyPh+91XXqI
0ZD4mdbqO/QW6cbR2Rd7pEw+lUo7OtHKesfAST5gtleTm4WmY6/7dnJWXzOqz05M8BbbG2oAhBlo
CFz2nZe+E1prbaw0unVSoQIjiTTsy/PkY2EYN5OWGbhhMoWjTd59/z523sS/uou5uDjQDgnDYYh4
heWgy0kMLe+MfeVVt1VK+1OZrYhAkn+zl+DLaPHNK73Cp8hcVolOV9F+jAe5tyLvxVjPwg3drAKV
2x9sE1/bLC2DHFRWXno2fpRV/aX7+fWHtUkiYw9mCh1TwbfTglupKVPdauxZrZyafnWiFsXQMawX
jhOCnWmYBgykrGvd73OlNVdo72HAR08/6VnUnLypb32m3ScbrdNtPiVEwSUtq3xsKHUlnTXa55Rb
hdlYxGwSCFkz57nbtOvCIqgQUja6u0fH/1nZjobDoKuCsi0RjrK0IDd6/veP7dcf91VAQIYc26xy
aew12UV3BMpBGiwu7Yautv4AxfkWdPz14NqObhk6/7Lc180MxqRFZZ/Pxlkb+7l3CkwX0nov3Alx
tqyfvv+5vtRs/+E4fvVqrzA1rOYlms/M3Mt0vIGvEW9FmQyHbIo/GWnbBI2d9zcDW9Wj25vrvtdm
EQI4STTDcX/pZcM+40iGHZdhgaxom3VDfxwiFrd4HkocMhzCXE46waIZElvozBs9S5RPa/EcFLPB
s1UZeJXQLubzUNKcxxNsiT9IHf0WvfrypTLxG9BqJlAAZ+O3p2teTraucR/Z21A2QW5D8EKD54xu
tnaTImEo/IEMvx8cylcg9h9f9tVMbfYVi1uFpkuzEC+4rfzk5AZ35jbCCtbq2lEt81Wkde1NcZ5y
HBQL4fcP8J++BRYlD2Og67l/KFYkD3/u6jI19iJFSN1xS0xld+l6dhQA2eGnrO1r6erMm8J+z6rf
bL//Bv7kdPa+fv1XV84weV1lqBg2uRjeiy6dr3oViWPZ2JzYWvxv5ab8+oXbri45xoYp+e+3xzmZ
gO37ysVWIvAoYffEnw40ufn+Z/qTlZ7v8/dXefWZkCmLkeZBa1/25xRbPqDfKWuDdbr+weH7s1c6
fxTdRGotzT8sBrU3qHW19f1Kv40/ucbbwvYO3Gd+8In+9DT5+oVerQPsP4Y+KlqLu0ntvCCduc4A
83begAgeeYi4x7FopyjsGY+b86Bs1n39g6i9P9kyW2SKmlyiOv1y7N2/PXpRMk8IjiOxHyDn9yvl
WQ9YU41Dms5iX4v5DVkeOQx37PjpCOHbQJoESAB03ym1Z81J801daayYTBfqlMflWxuV7I2Rmo9Z
a/8IzP+SUv3t2kl4nCc9F1CCd/yaSdGMMY/KteWtxcNJLYi3DGjeXbUWyEe09XL27HlTD/p+6JIZ
7/QZeUJmuKVFkvFdqmIzliyn7agwWalok1VGWNbsaTqNCg42EZ9ruNGD3tBMKIR1MpC/+GnpsD1b
3HNVVtpv6rVitqphgsfixUx1w1+mpgSgH60LGMBfR5z/D1T9CLuW58SRv8ap/lt9Strnf9y0z59e
uuRrvAqEmkf+BldZPzs2Vm7JgmiQUHxOyP8XeO0AFgkAanApfolV9DfAyvB+Nmygrd+RrN+ga8P8
Ga0hOjWezrZMcj//HbTqPJz+fi471vkl0HcbHnAVoow/MNF0J40GadDbdgCbvU8G131YHU1xolae
fW05GMlDpu5mq/S52hKClRHFGssfrHdnx8Srd8LbQKXjgdcLMFz3y0r1FZuly9EGePHMTUVN0mPu
LgMaPy86jHFpPgx56l3QMuCv8EFlhEy1roa9iz0TFxHwMX+VbjUjBxbJk/K9TAAcVIIsFhNFmlJG
Hckbku2jw4rEJiQ1abhKsjRBNNXIfGOxzbtNOqQgKbH9BzchQ0JrtBWFb1xEG63Np1BIZ9lgvCOr
E93Sk2FaDroeWyrE7It3snF7nN22pIqwscnZaw2zccBhOT9XmjKDIbOuELtoezLPZOGvXS+eCc4p
LqUguBX4qaDekEqh02z3QYpe9IPAjfrJyFv5AHbp7QgmGY99PnU3KZY7dlNJnuKMmKoPpG91h8Ee
2+vE6o2jXhlmaBPSsbU9q79BxByFljIXgH1xLKp6D8WN4xvf1RtICBbNzCKty4JpezKGCDelrZtv
Eoq8twPqkEOmROSvo2BES2Jty6/ou9mJ7LCaknbfWbp3EWtiOozuWZ6xFFu1xEvYWM1wIgghRZ5o
xZt6auqNMxBgFwyNEtvFmeQmQu9OyJ/dP8gG76yXViJ04ia5J/ZDPjmrG0G2IdMQra7v606sfLTm
Zs2XxS9tbbqMyzx7GGjVfjtNGFoyNFF77GO631ZmCj5TZ4FY2/FTU2buxi5zdWvRDg+/a2vDJeXn
7TGNhRUaaHzZJ15aSbN3lXZymwS+dtbI89Cda0fALPgY0oxgZY03yUpBcow83MmVt8spMPS7jtu/
hcd6bydaqKI1Dzqojs7ubkjvt/0iYZV2BgJkySZJ92KkL6BG4nhV53n/lGbUvKuur1A3YvhelKZ9
cABAN+6olqtSksBwbjwCoNAI+jtnmdSYnc7/z/4Uo4LZoRiN34LymfitjXG5BOHCu5VUxq2O0eBm
YM6/1mu2Kw1oHTwR2VJoP69JJMDpVQ7rro77/rYopL0rCmu9tfoIu9eqpUzKaHtHNDw3+ZKqaxyl
8UaYqdxg7rQPhMJYgUwaEAqlm8Ho9IA1RIk+FkoIjqYDjlfk5JB45WeBDmdjTF75QBgNYlHUWyHP
QZFH0tj7cSZHb05m61DJ3t0pFZsboRYPvKV04qDUPG+Df9oN5jnCYx2LdN/iy9jk8aLPFFhV2EsI
YJHbQcgRoTlWhyukZ3ao1TPGLVUu5T6Dxz0CSwGNidm+JidC3I0zjLbqruZ6XXfeWMlLt7KWXVao
EYbJNi5jF0yQRWZjuta1PpSANNNMsI0aTqMh0o9L1SafSzY8gVcgSDEoMLlYcPtdr45onmJW/T1+
PfvY0vJ6qSarP6xqlFuNePXrjrcdNFiG7mKMdM9m7aZHO4MY6wGGPrZW0dyxMrsYgKr2vdkMGcLQ
LEJ6ahMWWqPZVAjEYzs/QEEE8PQ4pyNnGJadXBuc3jhvkX53dTNsoySftrLz3PpKob5WIYl32eUA
+YATG1w5i5HCJZWLySuiQCcwMC/1odnogqy9YRS9b4jJDsc0esSYG11bpPesWHKBp32MwhxnD+2O
fEeIzXCLzc0ufFPv2seuqdcgN6L4mor08sjNb7yEHVm2rGnLrlsGdZyWMnlHFgBwqRu3XNfJiKUA
yCynqmNScQDNMouLpM7l8VxdbW1E7WGqRQ13qJVqNtPQq6NLY8KTlXr9fs0qwjFG+hkwKzn2TmFD
AHNyvfpzWuVLvYnWtv/sdG7nR+PaP0HaDvvarq5Vor1t5qnbK41RymNDiRWBhgoYAcPDkWx7Pdf/
ar1Db2/TaZ7E1RNp7QWpGAsvoE/OIZqwDi1lqQ6JGU0FTOs59wlBGoNoMo3Growmaz7Y2TJ6F3VJ
MOiLDaow3BlZad0TDy7mbV9r9XPHpfAcRaZ6rIpEuyTqSSV+VHGD3hgtr1Z6K/HthERQ+dpE1mM8
wlmUnnZaXDlHJ93C1GtjXbQD2aOV/TVCin4ecUQ+Le5+zZGivwhxdbrYn43FlHfcCjv3MDlZkd32
XVcd8HWm9wM6pfvEIB4rxLJkyquRzIvPAPZC3ySpY79VzSw+Yu1bDj3yyd2SjvbJXkb3xSsdemMj
U8/2mmvIiyizIK40OJV7eqbsSzXzrRJA72Bpbyzf6rTGvssju3lXWnZzZ7Fa3y9l0+yJkxu3cRej
W8JP49o+Lqz5UqxsFiyZxhunY3b5Evnbj5Pz2CX4+q87ujqy45jfad7onjJ8EL5F9NFGz6sI0J74
cP1t5bXpu0nCLPsArogHyyLuxSatBvnexkGirjPU/tWmT9Wa+V3h6pvC0NrOpzDduDWUqFhutfg2
meT0BC5vvBHaJO6r3iiPnkGFhynm6joCqX2jbA+DLqGeSIdHnoJZa8owHLRjCJc0katk9gz5FsJy
z9XwhtD/aRDYH6hprXAVzOYWt4V2NndF45t2NlQW5lmDPt9W+Xy15KXZb1Y8gsJfz/JPquqreZ8Z
0xBOcXyIumr+kDjaFFbtkryNzbK7dERcQuEkRqBKSwQjX3BAiNjeLHGZat7sHpJyXq+HnpSXtvE6
8rKxizKLubt5JsaHRTUvkedThNvPpzpSmkViHGapvdNhtjx2VZYcGWfIdTMxYSCjiewHqxsSEgtq
7u87L3OMG3rSVyKEgMnztbI7MiNEe8ejtjJb0h0+XUj8UqrQLnQHoqRbNkm1xGWourZ7qiN79aNM
LjiLTTpHCMXmdiRI2WmAN+D3qQOr1vh6XBe57S3OUYvAkAub9CY/jdvUTy2/tl4g5uZWPaHpfqac
ws8EvZzOUztOYMuoj7GhEHf0gfmy2vaGrNHczsv4VkuW5qZo02wj8qiAVYClvjpbEdbdgmKd4Nnc
25EVjRU89wqkC8jqszi2d5KG7BCBEUUJROUkgYsdyzeGst7MkW4sN90MmIudf5VY4kpifmWiEd4h
iuyU5l7+MA5RAg+k6zsEd8WBHJrsZkwSgamgrpaX0SxxBcXVlL11ey8KlSaxlnpZ54ggQy1fBxMm
uHJTlS7+/Fl1YLI+7e/casdzGpvbzSmsVj0RMxWV8V7C8hwIvKu3dtOqC4X16iqbnMZkvs0f5yoh
h2SMRy3MJsOJ9l4UNcU+czN1gVIHNb2xQkMhHA/Ohvj9KEbjA5yGuLEmE6ag7Rb9ntUmQSyeIL4P
k5nakbaPNuUYjcc89i7a3N0KYh42DD30x0cqvpikxAI6FNrzOkV9t8Ohqh3dLHumBNvDGu8kmr+s
ZvEyKCe+zlkVufv3JaFqqIxx6S7RcqZN1KVTpExv2qg/1uQI3HCDa06VPlknz9PwSljEw1l4Awi8
qqLPsrCLTW4I53qWqckA7QyYeCfHYBWttUfNXllDljmK5sCrlb7L67LbOIVs7tbJtiJ/7k1x1Ua6
F6TeOj9L4spuF1bxnQlJg6ibLKzSUEUwFN1LezZPYdtsQkcaNXfOOGLoXI1QGtNV1DIUpJM4CY7Q
JltyB/+mXpF36FgbmxsN0F6Tbco0ci6JLksejaG9aky73+Lm6XYF0meiRdjcXLQyzk82qTgsJGYx
7PGZM7jFiXnQLbmcbTzYRwt1KqrijW2WL1rkXvejC4duJDmRO7m+TRM1HbTU5c5EO2blOJ1v/2/u
zmw5biTLtj90kYbRHXi8AcQcnCmK1AuMoiQAjnl24Ot7RWb17ZSqOtParF76Wr6JZMYAwP34OXuv
bQ3rXdG25ce0dONdTfWF7ydOCJ/P0wPi0/kkra85gP8Bu/Yud3LErno5OMxROEutM1PqpdxZbEjJ
ZkoWGBEwpQ7YsZcwtqHfp0edead0EVBGknO+ZuImkYl1rnys8bkCVRnifGiiwpqAoujym0/MNZ26
aX4m7Y0iukrqUPgL0wvGhxF6zPwhWaho4y5xz/4wug+IIPzTZDbTdgC2EUnDB6PI034elyuTzKk7
ixK0Yqg9QlaSC7eGobsiYhx6iLHt7+ETnPx82GPqjyw/3eMO4p5m6Fd5RUTVkZ3wmamws5U+dzQ0
o0WwN23Wuh6PliytnTIUFjLXw5iANMwlQUgf4AodWpMaYnUnP6RriEtEqOIYryXr3zRxqWP6YGFa
LuAZ8Myf06QNXhk8unsgJ9ZnQB1uGLRJcWr0OqJVsJKbwvAYdc/BdFgnZX/BjOZ8FnJtHqmA1XEA
lv6SV3F9dKrGeLSmEdHY2uaslQBGQPd06aUbVAqUql23JkXbh0X+39G3GkRl7lB/c9LW2xjucNGt
OoPj9qLFjL+amr3PWcKVJLtwzIxnDA/4a5ZJbBo6xwdjKeRR22NwM4s5ePJjNUQVmLOwBukVTbJy
tgBefHANzcVMyQG3sjoSJtQ49D2RNMtHNemcOqHq3pGQulEJqSx0OeIfe2BZmOSMk+lk5bYi1BH+
4NCfZJA/egw/Pab9G9vtbmv7c2vqmxEazAp23R7EW57Od9VsWgfIhE84t3eJgdmy7A5xbl23JZGg
Hsb3SWn4GWnBa1kGkT1l7x2NDZBjYF4Sv8JswYjkEAC727DNVBei6Wzu464+Bn5+9r20PCXaXc+i
I81Sen5xKHN/7y55HaJzKw6xWV1ZeUWyd6bxyXTQLPtLNYU2hvdoxcWXc3PU4mh6HK4Q6eYfjq1q
fG8Se1k2VyJSI2skvL9DWisn8obC3CdBGe/qXMZnXUA0wMfeHwKwnPGmapW8ZAkDaF/LaMW2dCRl
rdhn8miN6dkq7QP4X+jiVuZ9aho5XExXOp8y5TasudMQbEHgsTHmiE4AWsULo2Ffjd5uRdjxYsxB
EfkOR5RVoJEuV2ZAeFGnJygz97lnYmb0+H1Mfrh3TkPZfq80MEXAXka5SXwTH54Ps7LxoxbJ8o4W
U3NUfh6HraNzRlbdcgPxC+6rtM0Ph89HL3tEYSHxnLyOht8eJ1ys93qsvF0M2w/vSrDpk6LZTq02
d2IawtGJ0TZY9asjDPNxAiPECUcHy0MJWgo5oyG63eDhBZszNALzbPLVY0bDtTgD8TFg92zQx19K
nCeRaMR8kYRgonOsb5KMnIDV+g6qku7vKk9B8KTNHOeBc0+O7LEcsq9zMn5fkk44G7OpKcTtluG5
J5L20KNb3LFtGuSwFGDjbMPc1kY53475BF9PGtmBnYtxqnewZI+xYIpm04cxGZQH3695oGS5Zbf9
Lmb71qi8YN/L9eAZ1tmDhIkkhqydaXoD8pN0IXmNSDXYDp46y1xunTh9Gx0bCEZtvDhZ4N2VSg/v
BIU1B36OUJSyRXKAODotpzFKFONJB85N7RBupbQZyhqCWmsDelSe/coCnuCra70XxwHBZuCYRplk
vZRSgPARfheuYDGpocGR5CH+uu+jiZJ0YmveBBI+Vj76HZQ68SOXYGHT7FjmOkzn8rmFirVhEhlm
7XQVwzpyV8aNQ3NjX1TLq9H4Lk+PkW+zOcYFXmCQfuKQ3e8KN7tRMfzcwBru566g1MMEfZ/2zieF
9SuU2sG9XJjUi+S27qRlj2Bosp0mCS90M7uglWe5t1oDWfPBkkV5p+LIq8QWpuqWFNO6Cz1rOrn5
xWA43sxZxuNYPcE3Qb5TneKgDw5ZP96KNdBd1I9jEI21VT4nba1fg2o4YW6Hc8aBY1M2mglnoffk
TdnVttBLfcyGftwZubCOhpXaBwQK0327TsmXJLe6kCcUQXD/7HRFOAO4Q2TXfpP0uZ6x6tVHi9L3
mNIZ2lZ6uhii4EANSmdnaukfXLtQnE3Gu6Sk3TKOdfPiWAp0qloQKWWG72ytBhJpNUzwZ5qludiS
jhnHhhh7yCqeIEbCljNXfVOvrqaXaYv2KIQao87QWVQFmvCzstoEoOG5UGYCqTRGJ2LLBZVk42Sf
Jk+7t9xnW3tcLiR19xeAE+umViZdryMMIX/L3/avfe8aR3Sk2bZ2zCXiNeVHs8b9AcrMUxCrpxIt
117WqtnjQ89fjIrOd+t19yN+8I1iir3NERhfpVJkVrDPUyeDe1Cpi4WtaB5xViMNpk5YVuniGjTa
6rg2eRO28/zm1QBIFlbxo8gS9waZxnWIlRq0iIscmRvtG6rlWTv+RSbQGjb0hRoZeYrfA8o2RWlF
9BUPBdNjomP7fLHvK6H0g+qT1oryaz88MCXOeyh0uW0nnyGL5pcekcapcjC7bftMxSAS4r7KkTFp
tZ+xQMOlxNc/5A4xk1SaFFT5GJUuO3IGlV9tOqJRDNaFBRRc4MkpuUxiOcMfMl7QsK6QYq6wUGZV
1nPgeUysMPPm4JrrUl0gdCdnGTfWYULfCNkiqbg7qxLaIWhEeSsdkeEE7tsDf+JsTTsbIEo79ksW
FN4RF0b7o08bSsfY7S9zx4GpMhzzwa685M4QtbNvU0Im4RFRABFZZJEqOrLzTk3pXcxpiK5qW1DF
NvBRuhSXoPOIVi/t5ERmn/3Mwl/djcJJ91PSDhUmz7bd25BJW4yIJUDsglxavIRtw9Yn13Bx24k2
WzvSCasXO333BevFBgd9/sm2/JsxQCQpl7m6V8gBQ0u73+PAdL6ajsV0zvad+Bu6yPKZMuRNBR5U
grx7sMf+2Q7yKZquDa8RAy9c/gb3suzPWpvcrh6NL19U00Eba/XeeJk8+I2rQjxQ5naq0QoktAej
ZMnXe3OcdMgcATD1In3aZrk98Gi5NOgEkroStH2dqebWzx3Aba2W+yEdPk1Lii3W7j5nFu42CFZw
9WxP3K5DkgGP6NsvLhBucpRjOe8db3TbcHSddNOgRc2T+BmWcHBES0C5Az5e+ONZQyhhwdPqtNjy
R0b5Dye+HKKcFhQrgfaacEL0+GwVkLfCfs11NA5WdRFrfD/K9V4kInhIYQSG1lQ0u3qwP6rU52b0
MudGl9TGnbrC+UhJeL+ChQDKB1+CwfIPoklhaXm+Cx0Lmjm2+cZgRFSoI1Ah68Cuy9HYPmVUTZ9U
YXm3tsXtB/ItOY3aNw4c7HDCdsXDAHpzoxlM7WQ7XCwK9d4HCumsdCW3k732R0LgjNtp0VdOkvuc
EhYYVXnJeKXD35oaYopGfPVYgPnwBfnvlnNnrO1VcmeuGz8m5M7yEw7FeR7QGRL5eaj0o2V3PJwd
2l45z9bJjoMn3IbuOa2qJ5OHCOHgvAMUHmzBlzzXhbpdgPaEqYAkpgFHWZs1t6QMwcibB1F1ww7b
B8Mk1JdXbUIwsSbPMgdmXjtDShegc7mZZ0DzlmBBtoIOHFJgiG+1J+lawuwJKSxWLq/XH2tuw2i5
MuM5UufNDsiDuhnSPr7v1nU9LYPw0ZQMRZg3qJET8SB6FexGN3gXyjoXMBcAvMq96/WUgovzEFAX
nTMAW4QNR1nZvSyjevWmmkYroKSwrSVcjYe4n9JoZcDy1HlOGdpGXTw6Zt2d274GzpKI9MWzlTjk
3UxJo/s6GsAgJKslozZt3K2EmbMvh2CTjA+aWdNNMqfqpHjW3ksdZ3FYyIaye4DfuBk9noCk8i7W
aDMXa90S+GMznBI8+ZG2uqMlWE83rgcACEok1WBGtbBRcmE7KYsYQoLnmrQcRbV32jLgMvql/WK2
qXstgDC5+7qovpLBwIC/Abxy4X+qTrC0Pg0+LarCsHc169tNsBRKImfUxseaU5ixH85IUtfpmDRV
nm4CYDWvRGIZz5z74fBzK7/oqphCTY89jfIx7e9YF5DiJaNbfBE6mD7wmnOuo2kQTAyF8twDpld5
yCXSzB1fvKHP7iZD8xgvOReBGdOc3sbwM5bNOmSUmUXjBM+FJfojhGOMTWVnTm+zKb1PY2qlsAdB
zt5UiVdXdDJdF1hcbRd3CR58bDOFDkBqJtf4SOlnbhO6tsw+jcXcHRlHUcZVo53tOFG7BzmW2boR
dWPzu3YJuj+fp1forB9pCV5oWIYPjuWQjNsMuqLZ2h8FBR8Dt5WGFfRaWiL9aPrnyR4yVoqa/yIw
Q/3NIuqUktL0XmFv8yzxY7O/MRzRf4XjlwFjIPR914yT901RkO8AqoijHyfihimrvh07QCLexEy4
E/Owa7LCexixffC0y4QbpZVcvTEVzsEw4o75Ey4kqNfBtdNVbSgVp+98O6TWDxqIiaWyg6m7R6Fd
xpAgRCsg9Z4RqlgVN4Mh9BOdtXRHNAfWLwSThM215bABu4UCZ4GzlURS6DSSKOi/1rBnp61bmO2p
J8Xhkz0EVmTTlT0grnXuihlJaihjf2YUjTrcaQVVpWuFJmwpNj6d7Zgo7tuZGzhZ/XeEpcnOh091
z41PuqYRjMfaru07c0rfg56O3gaVMWq5eXpz4auHvZu029xdEQlOGJWbMgD1gJ0e1ipOrKFco3bB
vABe1Ww3jl3fMhGsr2o761PStNG05B1URH99AZFkRjqpu+2oRuTm2kKKXHQnABScOuTaHTgFpjuU
gvHj2ECykaP4ouMhXbaq8lss9FN3o3yaXySuyUc3j4k3UZApyBJN112aqvhhruZsN2hDv8WD9Z1k
EwTcQezeVV1XvlQZewcBjqiJgiB7QLnm7CeSDkpU+C3MbKYoYiXYKg7OGW1JTh25Us/paA6P0mbg
s7XLLJnC0jaRrgcLJUGCBylKHPZkL5chrgj9hKMBZac3TntXBxzQwCcwQTyCZmF06kxye92pMbWI
rQzwnDUIAjY4ts0XPV7hyWO/0E2Ziutg1oJmPk9b2JzPnMyoUga32/t149yoWRFNthRZtOT2F+Zv
8ZlCRF0KqsmwbDnQLMiT0dez1E5KFduF2d9NoVLvszTWLej5eacyZzn0wyAPedN052a1sl0+9uZj
igOfrBT2wc3QzER6ULXg4Kvm+CmdtLilXclHUQwFZVu5Z0bT1j3fKuwZ4S7NjRWPXsh0rdIbUBc2
MorGXy+gr+WPZanKYs/0hTMgUzd9glyfhb67cvfQS31OVne8c8bm3kjWqKKbd9PqQRxhXyk8fAQh
nBNyU0z8UxAoI8YqxHo05O4Fa/2jnYVFJqRgpCJrZ/xWIB3YDUYRHxyw6wlK5MbeWxQKZ/geh6Jc
hvd8QsazJVELr1biVdkL1/fLYrdqr2kisHUxV99Aa+TYpuNIqP7VdFW6T90MGh60Na/buLTpaO4w
v0PU6jqghFZnFNs5F4wUO2s6E7QiQr+txrdhcZZ7tbA/Nq1UmwE6y6Zz6rOsvL7HsuKx2TAzp/5v
lzR7HICV0C5W8OWchBV6qM17Zg27bOb+LSGvWYWXf1uNMnvug05+YwIXXLzROmWjcvBydTGQWt+e
u4q10Cog1hn1q8FA9q62MIF4VWVxV2DxMHOn+TIHwJbByVy5qRrEJV5RkX7QA+XkYbfOXYJRDO+F
hnPoV+Udg398amkF1LjXrnkGo86jrQYGTIbXYjs23mIQeV8CWFYiFPVknuk+s9tgu1QfMc1Kjglw
AfEiWeqAZgePbD22n2kMvWXp+nXWQcE2LrpPjg01KWs9SDBsp9krSMT187AQXcIqZC6HuaNO56zR
c5oyC9QBnFmiJMgmUpB09eBjzgrjCnz8UMKrsRucb/DppjWk0zfsrD6p3V3VwJJKZlCGMyfRwQgX
oAO/H3By2hK7VXYPTLxwPWS1RRcj6fXBNyCGr6nh741W2w+1a04XaTB5HViPIHzTnF3p9EcU7fq+
8FDH2iRZvKZD5XzCWZWjdUC1wrTHRMxhuNO+H6/9cSPvrFtlz/SdzK70GXjBEpu7PKozDzGRTNgJ
smqh0T5lJDfh1I0GEE8XkwSdcKhsRD7VCm8MKp1UkWgFvFrZ/1BWRu5HHbcjjmLkDF1erFvbsZ4l
vf0QTSGQMlbTLfPd8mIU9r03VevuSgXe2N4qb2Et4S/OtP46FcSBbnp/9hHix3PHEWkNbs3MKh8Z
0gZPtuHqewbY4qvtp9UZyyFztcqcTqojSSNMkgJkVZ36T+7ClBGgy2tPH/oa2dStNw66yR1Kmm7P
VoreBVnqHX7gRyR4+UVTcyFF753Inf2XtuxSUnPajFLS1+pTi17nfp60h/1mdNWLbldmBIa/Im7K
JrJanBW3kK5wT8TTlRAkj32a79NyTk9eSS4JLET/pDzvtolzkpKc0j9U9VId6WVM4Zo1JU+Enk+g
ddaHVXX0NzspS9KeFvM1JmXthkfC+WwI59HvYrDgzXyfdkkVyZhTXN5h7yEMJY1KrR5S5oQZaqiD
60uenyBYzotq6LwWurrN66kLqy4/OpSzDxVMuMPMIeoSLCXpIhyenJtGBvWBvt+H3zfPrrmck4SB
kW94pwqHVb0x/QTRfqzN1xRG1q4vymDvuS5s7VGycA3MpI+Vqk5WLcYzPQE0IS7ursyy25cC5umN
j6B6wzEZV1rHoJpUINFfl3Tj6haYi13SJupgGxmyjnpEtmO20ADzgQaAHhcb+13CXDZ1zeKBZRqg
NSN5vWXnqHfMJM3zaE/fm86i19MnEBeymdZewSjylnXLC9F/LSf0BMDzgkQ/T0Oib/0qng8olddH
JJbFds1iWlKBVT22FBePM8Ez2yQtm7elmBT46FFPZ12afZgGlv9DaCd+mfocb8rKofQaWtDmPPlr
e8d4KfhcZcUSNVlN14CIjyiv7HzrQVHDIuHVxxKD24OViezWqXoa5WuKyD6YneGe3kD6UWA7gB7c
VPA/aUQid7DEeRG9+2rls2Y9W3u6hto7j9haunDJdYFuK2OeAF3go40DFzihlXzQJKSGUNdWlNOq
h4xDeMlBYPRwZbxeW0GfzRhVFuYpc3hbY2G/0N3I3tCnrXf0NpxtEsQGMYWB+p4arvW4aMHkIK6L
51jF6ZaxAMf7ylg2TtDIJ8+8RiiMLVkhvkgfp4Txedi4Y3EaUpX/AAE6PVVsrwxmlhg1eOt5aCeK
Ejm8crcG/vzTWDrOru3Zazg8V+Z9USzzG20WccPIqtj6NVRsbnm3v2Ni4D6VIwdwo15ynITGV9V3
pNt27J/w9U+Ep/WMc7zuLmm19e4B0t5yckaBUdWDyZ6YGQiDQHIPLUlgfY42nfbM9AiujQLQnscu
KgiM360djYwGt0rYBLb1w1Z+fEahQ0wpuMGOc208pveC4gBepo5PJTEW+7lrS25bjvocnekWMI2y
H+caC5AKgnqbIAR4ruLsid2VmsfjLM32C66vlJJZWpqf+7zQn8ScrgcSKxg8GQWkEBAHXUSNnH8O
VLPQjDbi9HVySUDbBIWaaTvQ3wY2xlzIIDlwJ03E370t1veqycTeT5ne9UNJ6BhHzhA+ItsVs74n
umHDwfPkVd137b035tj/QFyzhH6deE8rGMDjtFzthfbSw/7MglOTz4KeBpMYHtV2M7jAXQhLk/QV
FgFUAVlexm3JBLvUt0BsHsrVGlDGDdNuDGJ/h5qMmjPJjH3F6Oapn+DtJ1PvHUyXrLiw960ZkAKz
9x+rITx2irX6lENCoRbsHXAWAjjwNMe3nRq7Ozfu81OKL5EjPELBTS5dn6/c+s6CY9xMMRiIrSAv
zdh4RcEa9H/Qiil15cTvUnzKVlj49XevreOt9uLirRgWqBoZkuFPomD+QUb4dD9VsYKC3k+3oExN
lEgVYth8Is4jdVX18LsI/N8tl/9fRGz4A+Li/KUY/uZ7kr4X7wsWuz/AMP9Ff7n+4R9a+MD+TXpQ
FoRnXQ2E7lUl/w90QwDIxRMCVSTQlj9+8p/wBvGbKeRV8y594TDywS7zDzW87f1m2qZHSxftOk1Z
8uX/B3J42/nZMCZ9U5iu73gmPh+X/5n7i5EIdQ3hB5R3hw4kaXLAYCz0xneIAdwwtU+/kZ3Jcii0
bo7I+scn11p8LOnUq+uOxZYyTqnyWA0C1kqDS1tvysyY49CbBw3TDtf8pwAxzg22HvOuvIK17x1m
Qg7jJKhH7IkEqRz6uvbzvbn4LdNtA0TA0nMm9LwEFa0fD8lz70lGkty9tKNGy3gOLPCn/ijBBbgc
CirlB1vLxNfWVv6jSYhZBL/gdlnqaRMweaAV1E/dR0u7ew4Vyhp6wG6SXEzVB8Omc6314qU9NnHQ
1cwlx4Lp88o6zzyvvGvtzD7Ens/T6q3OYcmWDNl1G1AJQDkmXnoRDzM6rGe/JipgZsO7adDQhmoh
PdOB04ygG3xUMSKlB/kY2pNrNy9T7c/jI8J+yJR0+R4t8H5+ODfZgliJTrp5sRkBJSdO8tNDOxWC
MIGqdpNLmw1sYrE/Ub/puUjI3EOVCGfaiqH9IU3HErvUioUrsRZO0cUUGNbDanFSvyP5WVQPoIOM
ZLOabUyrAZX1dfDls2RywBfqFDPEdaJaEfiyHeGErTtnSovXqbBbbNllN9g7a/V9H8m17eahPdqI
tYmt4BBKvNK0l4OZfjNrWAsh0ZXB/hoa8+LFAKYJH0wSIhv6HwQSnUcD3gT+XfuCSq8hxJTpvKHB
UbAdUKOY8f2sESaIdh6SzaDL4MbpZiAJbUYdghJHAFXe1EWsroB1c95DqO2/OQzoDjX5Zdk+m9bM
iooaUVEuGv/ZQ02MTkrWTFrLbPCfUDculznO1tClALqSnoqnIV9aql6CnYK6Smn9O/XJlFUZGX2A
nDLzT2O3BAy/rPU5rjJrB6fXO9G5BERNdymrLPMuYZNBeNQ/La7KwpRm4p2RWDGl4ZygDHJG5J9F
RxWLxUyWm7bk3/cAPYqLh6mT87VDWldZlJeudcEuk96SPXO3UqMyZlEhcjmgXUuQqSPL/sw4C5Je
SaYBzctkPCbTnKPhjqe3gWt7Hf7HbLKJrdl/l5l5y2Y1ZgjSHd5UjoIvmgi0h3bBRwKVaQv5ZH0p
1ZR9A10wbzsqc2qWpN/LdCT1M1PLXkDkeJPB4B4LYx1vmmH5XjOTB6Ky2OXWp1F1yA2lqGukkb82
xiye5nqhO4GGSn4hLNLqt2Yp3OM1X2inNcjNzG4cIEv2uPUm9Ntm27X7NZAzh3UUWaXlcBzSygzd
LikOWGBOZjkg9p1LfSM8c3ylxTk7Vw3DfRI4tAexvZ9oHgR3idPG7+48xcMfhtd/94b3/x3IiP1G
sEP89waxy3vep+/f5u/fm592xT/+7o8tUbq/XbdCEUhYZOw9ARicf9jD7N9Mau7rluT5Di5efvKf
9jDrN2l67IhAixwmbdeN6h9bov+bLdhc+UlgS9sV/zOH2D85xdl2JfMjEzea7XPm/8XL7P2/CG4x
o2wu+31A2tslKbsvjA+uiZwmCwrTBdWNLMPJGHrSfEljYV7qfnp1ZvVGB/NWYODf63QaD0M73Kuk
ItRLWFlUj0aGRqB3w84rXgf/2uII8lfOWJBnl5MTCEKqx6tuFZkLQQ5/kxD/q0uZD+c7juURO+IA
jHJ/+XD/lYquSxVZdOrz+AfH9nvKkT8eERBc/5oR9+sruVxJ6HWQ6K4wOpc65SfMUgJYRE7XkHTC
SdAf0/onKH0Z6sjCh/GnW+z+D/fen4lO1+rqZ1OfK6RrucIVYBrc37l3f0Y6LSKbS7YTI0Jn/AHi
X4aoKWiPwSa+ZoLGE+nLhZhyJilYl+SE1NwULp113Ff7GEXcYSX70M3kG7/1XFXljeHZK9bV7jUx
5nMt5LudRq7XiIhIk6+dLhdaKSkGtqoleibpNgyZ5l3smKcSOMTR6VOcEBPHfRctMEnHy7uY1re2
zb44xEVtitz0/ubrtq5X7idjI4rrACc43mkqQ5gsP3/faLnTaUEQTM/L3xO1srFK3YZNyhSnjvdB
/dqU4t2AxUknkd4mMgl3Kr8VRvr9ry/G7y/08xuRluVQaZoohn3/V3PzkmqdlAnBKMXAQJ55+0I3
VL76Sd8xXyw+SCw/u/RAMWSdu3F9rpHeojGTe+bYBWYP+8EZuyfipcAHtXs3ke+rSr6Ui7Vbi79D
mdi/2kGlED6LEBh1U+JX/b08/pMJk8IR0fqg061pruSIDfVJmvMzwLyn1hBsbnSVx/qoAnSFGkgm
8wkjpTSmL7FJmUx1JCJMFjM8Rt/hWqRMqcXz3JCW8ddf6j9dXd5ngKIOxBqPksdK9/PV9ZJW4usE
NjJlxVPjq3Y3l4TMEER8N3vjuY9JTiwVPB5XDC7Mr/XL1K44Shgy0Wn/6zfzy5EB2+5P78X/hf9i
CmKoC1nEUYxPR2M8zQML5YRz5VDt+799ud/XpD/fUNfXEyZ3EzETPqrFX+5soNu5vxaEDlzjSjcj
ziFiiph3ljN3hftkJQV+kaWso4lkq7AtZXYvUtwPZvpFLg7RPCruATGWnBOC6vU6lkn6YMdI4Xll
6HmmJkeFHgeAvbzsAe7bGA3MWQxnvfhDj41BxJrRVMWZgVkYXhVri0TxjLVXhYgIy63rtpeiNQAi
LVgMGzz5h8FHqlV77brxSryrBFo628FZ7//6Qvy8xMrfLwToPyHYq7DLsO/9tMQujlmgD+BCrKu7
Xd2EKdCtVn6Ul38DLPgXj4kEHMqmyCCP/df7ZdvwVoFPOOaZdpRkKJh/rzxKU5c4rHANHMiZffpZ
6fnJbdcj5LlHZ7HfYr/sN1Mff+nI12G48y2BZ1SZ+YGwp+dh6G50Xez/+gtx//nW/Pl9Uj/8eSMw
yTNK7KbN8b2JqzMRC4CkZFblKyxN5p2o16K0mTLEKykKLqJfSGSibdTgXlw5ctbzatzSsjG2WrfO
wVHZdNP1XYnWdM4PXuXH+6QV7onwzPxlnBEANO1wO9UznE7gVZtm4AAMEApwd8ALo5Yj/XVdiFls
XXy0M+5Zo0WFjQFqxKxXfwYB+B5f2bp0ypcvKH9f7NUX0Url8AMOPi2sOOkgzrXJuRL1usvT4uWv
v7N/vomodrwrUJZtGuTsL09zPgSUG04VcLqNb4caKfVAwoAj93Fj7/76pax/9VrUHFjewU5aUG1/
vjzU8Li8nDqIUBc5p3FcPzNScM5NtyQv6YyBDhsFHq/lpk9+JBIXTe30zPACNth5QOKwLpbgoiBX
tILlb97c9bV/XmWk43g8tQGrDXXuL7d4oSbCjNBRQ1ktTkuyk+D01/bT33wDv1YqEs8/FCnblLyG
ZV+BnX++QTubrJ9JFMQ1WkTNaqkPC/KUKPYIHspS3GP4I+ekad6L1vuk5uXBQzWoTKKHpVuNTMPp
JLRdVuED1PdYgNNLYZD+08Ukb/31W/1X7/TaE6LJ5DrYTn9ZXAblxAXOnzjyRc2qkpW7CaEuoAHI
VSYjRjDZOxIOzr49/M3+cm05/XQlpE8V4wshwZ1K79fFZvLLYa05t8IIkS/xLFliMIUENQ5C+5G+
bpjByv3rD2v9q9cUcJuFC9WYBe6X6xIAX3Rl7gVR0Mb70qYjbGeNPjXIhoHSU9qX4wdJDJ9QOb0D
QXy3VzsNY+MrdOgkTI26vvV19UNJ52jVMszU81+/vys9+ufvxKff5wcUuGhiIVhc3/+f6hRNwGNt
2gOZyj7nZdXtYy/exYrHhQ4yQ7h8Lc6kXWCOt38oLz2Nq/jS1x0OWxG/dQBYN0q4j/Y8/VBpuisR
+idTTfxwnt3PIt83KaIlryaAvKk/SA30gRcku4l0PxRx+X5t3PmkSAbYlLqPFj22u9zrvy+l+Twu
7hvj44gclt3UXeOR4nk7OUj8/vobkNdd/qe7wrc5zDv4GTyeHSYXP38DVZahvbNSGfWTfLZL72H1
64OsECc3jS5ADA7dtvfSmwaERWjF/EuNMgVAQ78dkv5x6OZHly56SLg6cW+5y3CgY4OX5sYvzVfZ
ksVSBv2MSqW7JOhBNsHC4t2S2dEhqQC8kyNaducoi+N3HwEYQ0gfSmrwZtnZjUU4dl7Yx06xG6gF
8oHJUIMQ3m+kSDWoJNvbbrxCM3lrZnlHJOJFK3XJi9zb6NZ7n4YhIqM2Qccz74dB3NRGvm85g2w1
CsIN/skVG5djbxn/YnnAso1SkrZYCWvSyvUudfsQmz98OBNFpdd8ICW+qwugEgEkzu9/cyn+6Uo4
lMs8mhztmMj8ujKMgHIr2UKlxjHa4p+Qh6k+tCRbMRz//ZX+3W2W/0VzBXg41Cz/ff/k//b9+08c
6D/+4B+zBMYCnKwYNf8He2eyXLexZt0nggNNAkhMT9+Rh60ocoIQRQl9j0QCePp/Qfb9S5br2nEj
alRRE09kEjwNEpn723ttB44Nkgpr8v+fJfxYqH3OB5y6fvzLv2YJ/m8BK6mF2sIPo7fwUP7XLGER
YhauE88illmObf/JLIHl8k9fDJhrgFm5EjcngwSu9csiipypIc12ziGM50qvzNGIra2yQifdm2iE
JeO5Ob+TSRjHa4QeWa6JO/a43/qU/Gfc+0OH/9n0edATK9+V0pzdlVO4qsIZrkKIU5MAKBO0w9a2
LPGNFgOiNgbugJNwc5VjBJUkOIMhOXolj1i37O5EUtr39Mrj1yKUhWnNKC+jHSTHLgrJutniUQp2
sbyD096sAYxW7M1uyA/vOllvUqFTMKDOyS+KtV8rtYFvPa+J/AMLXgadcyurnY8xfUOdKhQPl9Bm
1QQ3YWRYt4PRRQwS4rfSShI6wHK5SYlMA1bg/FG5zgcDWneth+4r6XJJgjahMa5zYWmO4XQk39zf
z0GgT1mCpB403gB11OpgZ/df/NGQB8CK7S5VNR0qAdeUifctHHzrtm/Gj1kROKPgB9tBypa28cmK
zO/4+44Ga1VfhC9scM+47i4Ci0w/qVMhrH0CyzvGz2Z8FcwnduHofOR5jbbOISajDFXlU4Uq5TxF
IJ1XGO1nqMHsEQp4aWSN0pc8dsdt7/ufvdS8pK1Fo5e/0Z2m2lyNzTaIGrmRyhjOlu5aLFXWqSiq
CZCC2EOgwcyU93dZWxNwmseOoxUspIOuxfukaYcpWs+8n6nSuU7KJa1Oh94bNbhwPypviL7aoUce
klTWXaYcBrWWFl/bVhn7XDXyWhSRf2aNnL63QU/lr0h4nFFBNp9JLutLG2dX06qT76LVxA6XhnMr
YkxSdBVj2CTvP+pM4UyShEKb4JQRsF5bkcXkfTZa54oJKGSEK++yioOq9uYHGVf3mb8QX7V/NxeJ
PrpDnlAo2ANoM7PQvoPA0gApnL7mbjruAPC/IR4NN53vHeE0zsy77C578H26rX0SzufRpES78ciH
p7Ump0RXYyXK6dxn/hUoq/vAc66zLr5PTTehjtJqNuVkJES/6EJUu77AU0QVo44IWQZALFfpwIvd
5LXgvks9hWOACEWRb8UcFuQeEsrt14aR2g+tlIxEUqfoSHFAmyX/780mtXRDgzW4xuMbbUGFTxEn
0TjxcP5WoQ8iO9SEiFILa6AyStBwZdSSrjFEUvQHRfVnv47trANKlVEs+wI9oE1I75SynznDysXp
ZVaSgZksGWPHWPMAFhFwPIdNnOudZDpgrSI8rZJYU4NLJXNzo6KCMuGxF6UkUHZmFzOKi3C6exgf
wh8deHRnb2lix3UcDTSX72OHlhe6w7BObntMrfEuLAzZfVQ2SOt1BW6S3Fs1EQkom8B9A0g7vZSa
OyboU3IBUSunDeMyeqDBWMXVgdA2pD57MDhQYllZSnurHIIYNg3eLFpvCYmKreLPWFjs3CEUxrLd
JDKUpWXx2AFI+qbDphLEIiE9kYFNrOzOq9ICzLESpdwWPQCL2zgr+fTxmsb7aBhBYtgwIXKUTTk7
mynCWbcvVOxbR1AGff61aQ2V7AI/Iy5rFzKEEYJ09YWDakK2XcUPQTmbW9IhXFDV2Yac3cALrWNf
HadwbN1Vw+GWLtgToxr7LfOS+KaEuPVFlxUzLZrgmxtFkRQ+cDmnx2LExyFxezNZpQLeo9Si95/i
fvwsy3QEbdtMr9LVDQmeOL93UlQ0lUTeLirL/lH4frUbhk6+RnaDZ8XpxfxmmfOH9hTABFOVn6gx
3tRByWQuHfDpD/3Z4/e2K69Hl3ZYQvVQXPp2yJx9YIS8o6TzF8gAFVurHKP5dWpza4uaF6p9pOue
CluffMXWprxRn1m1Pw29GOn/ipv+MQVG6DyEeTOEO7i/BCXAUWFVKUVKM19PT4mbgzk45AI81MAg
GqiXb8UfBAlpV9VJ0cUb2QoGeRUhwTeMRn17mkkb49ceks5bQXhcMdacDtil3kcs3HKFAwTepiQn
BAelnndW2BGgH7vhru+n5CoMUlODM4430lH3U6bEMYy99F7ixMLshv/EmE0fz24+vlKUWd/XBi3r
q2EKgqduzqf7KWyL/G4Iquq95EB0UNmskcoLKMNayeKLFybWPXNPUh147a8jmHyMM1Yq3yN8NC95
ApIFFJYL8at1VJiBWXXkd5nPzaWelP4e4lXhrBZUfv4E7gaTjG9A6sEqEcdbn9r4/HsiPSAmqRGb
t9kweA9VZXkvlKClTG8T298FggTiBekNUaWc4q1RBu1TFTV1BOCVMk7bl9X3AdLLZ93Y4DQaAV3Z
cwvwHlhGMfklI/Y2OtWcmyjvjOKGGKJ4gjTQFJeyHmVGVrgSHqE6g3KEwIzlZ7+KHLnGFzDu0zqs
bPD9mfgAbzvce5ktn0wqrC8l+HoLx3foP+et5b7NaJGXZGJV5ZwwRZ+9wSDDN1oRYLIpJ/U5EZ2V
Ni4L5uC4uiLXAlVg90esANkA9gCHpKu0abBGUG2+k9j0G1gB0yIaBXP3PEJCvcVfiZt6jDr8q16U
z4TCDfA9S+Sk1KySTT6tWhOXAbmEKd/GOWo2rYuKik3H6dz7FsT056JDhttVUeQsgIYh5HiLaJae
gpJOY5Ig0FHhW9hGezB/2ASaH5YBHOLGdKV9IbbvDXOxFcBSxmJgYLSXQI19WklrrFnRRv+wJBRG
xkQ2kZgh9lEbuNElKQ0sDDQ/DPfWD2ODqGfXvNBUPpPM+2F+qLFBBD8MEXNqTJgjmsStP4XwfUag
OGRI00ULwk9RZtzyAZk84C7ecJNxXN7rvgmewrHw7mlO1dgyQtZ9j2zywRC4NhDXqV5YnBw8z4qr
s7g7sATLPXA6okYT1vWNkXbzpQuF7Fcl6Ytz8sMoUv9uGln8I6P0sJKQNWb7gL2E4nUyXW34gBxC
10CXhNseVwLspHr4LBeHCiU80XNKIc86oyKXZFvtRU/ih62F3U3JJ4zXZf5he8H5iAXG+WGHIcqE
NWaue+jSFKiL/s6GgHOVi4+GgY1DjcZirsl/GG04ny+mm98NOIsXx5C4ciZrSPiYIflH22BS6nF0
Ul0fMe/gPLPn6IPHHItl2GqswrRGOtEhT8xwu0x2vtQWTQXwqfO7WVR3jW+Ne/rA4KwENGZQ/eFi
2YA/UCr33Mwuhni7f4q8JLNWSRmeNeSWLzww0sfIt/OPWtXDvskai5GFY2RkXtuQ4ZTwm48oKtmC
VW54jHJTHyhC5wFVj7FP/CxpKaMwqSzYNUya8JbCAWiRN9i237gxGMCu0njPcTTM10x07bqhU/Br
3U1f+8bAy9tbSQHb0bRdOp6dHDQQptc0/QdVYtGT/0uU+OuJZxE8f5JlHCgKZgUR6iiqvKEb3u3a
U0mF6j/JP//NZdBNmXrbnu+DR/nzZQak6YryeX30x3aZPEdRum6mRvj/8HL+rIItL2f5fNH7HHPR
hINfroMHye7RX9RxVqX6ki5PeK+fORFEk2S4NSIXfcsHPJgr0RfUb/x00r37/W37eYxr/1ke/v3y
iLA+8G6f0+2vLzPRUUYpjdMfRZvUO/Kg/aMtC28Hq3PmS9rl97IhupwBLXzNpgpDFruJwQyeZnYX
FAyxzaDTNV82HqXHvn8e70YqcI6e02DXNM2oRwabe9zmhk7ya9e2uKcqCPzYZeOKMEjwD5Tuv74g
TsKmz5HdtBb56hfVboZy4eeVqo9z0nVkLbMkqknJJNrcwi8NeMZHuXSOf/82/vWizuKgsKwFhO4x
D/nzl6WFaSgGnJ9cNJovDgJmVvR4kqNT4k/Nl7+/2HKk//MNwMUsc4FY85uEWCSBn24A/DZ2mSPY
HjXNt1u3tTEMGrvCHPt/eFV/vdMA2bANoUgLkcNxl3//6UIw3Ky6aigKSYi391dh1SEPzhILw+Hv
X9EvQ4rlW7hYUjhFsk3Eaflr40OUUUbvzm5+7Km/O8eKLQVduTFuQXMZddGsbOMJwbYc8MjT3TXT
yhF3WD3XPIjiD/Vj91dbhBfJ24bzYfyxP6QqhL3i3/+pf3lPcL3w1WI4avG2uAtm+ef3JDLoX24r
mRyzODb9Yy1VfzdWI4el//g6WG5cF/sNOoiz+HV+vo7XxF0TRSo+liGHgU1Lmi3ZRCHG0B/X+Z+W
+/7XuapsfFDI2f9eFbxTH4wXvrXt9LOp6o8f+10blPZvFDKSvBZYQLgTf2Juu78x3lsGKZ61zN2W
f/mXqcr7zRcLW5vvuhdIe7l9/9AGLfM37Aa4Qh0HdjUf+n+kDSJM/rRMLNRthHucWXiaxaLh/zJc
c+tgMlWtmq0h3ddwJE0reY7xnfLXuUZLyxo1Yif2L3XpfP3pnfpvnip/Xg7/eulfvrx2avlZZnZo
Tyh09DwuhZSwW+osfNcN+tTfX81eXsl/LYjM5BntWY5cLNVosbb9yz0JQCf1elQZpmWZOFGA3hNc
8OvNKO1sN3X1ZxNhYs8n3WzzXMlt4A8+MAHT3Qye+jxU7IjEHH1Ki+wOafQGZYi6mdxd9Wb40jSh
zVvVc66p0rNFEmf79389Nry//PmMgencQb91WVt+NNj9vMy2BfLT0CxlYD3jFcdJu1XVgzZqBuDV
Rj+jV9aTBFbgjHeBSpNHEbpXe2xMZrqyI3XWfM5mj0OdNF8NUV7gk+1plHmP/MEFv5wcscPRvqn5
f+2CkqRSUpIUabknuI7FQk7NMWps88koTWQjAiQHig42Eygjf76fQAincbId3PhBuCQmJ/3eMUKh
VWc70MJCcLNfR0l278fZQ51P+BE+JlRCOgZWbyOHwT3oumnTO4V/U7UBoqZVZ0DIlDriAikxr3g5
ETJezFg6n0RrOXvarqInLzPvSyMnwx5wZaJ/+YXGq+kLwA9/XwXpiNOvb892mo9EYUvTXzHBajfC
UgkyAwBokesGuTaLdhjZx41rhMFJYJO/SJnNKwGvktReKA5z0ZUnKn7km2MSK4nKpLpKF1CxCjD3
LkiitzELAYzp2H6v3ZkEmerN02CdtR3rW21Sr03wretoOcmqnevZ86nkYI/+gs15KK0dann9kSTp
RxJBTNOggte23eid8JbDPtHraopPJMpfExmfGhE8RwOORJ+Pxu2m9mB1/EANZOegizDd5EXX3LD1
2Y6qevJzPu+//0Lay/7h59tJuth+WD0whPrsfZdG258fPah0VoPFmDFCTp0gaimlgIvnAh5jCVpk
vzyvngjqjxeAmsZbHLpWs6ol4cwwaaoLwYvn0Sa5OITlGc60/DYConh0MjPfd26I7h8sSW+nyl44
VasbHyjp9x8v4f8eav9QJeEEy4f5759pqyT+0v78OPv9B/54msnfHLZhzHpsk/PIDyPwH5Mu5zdO
J3wX6IRwcXv+1CBh+7+5i7GCsWRge/afUjMCjzBWP9QBopE+G9b/ZNJFBueXr6VNEQrPbEu4yymJ
J+6fv5YNFg5aJ0Gq1aElntJIzBs1xeVp9OHODWi++6EpXuOsGEHWSPmaMD+62MJVKGj8R+zLwPJu
4kpkL8zjEzjls3djBaUf0pjXxwD57Dbm0Nt63os9a1LfmobkS5jBL1xlPdCtjCa/fQS27iWAWv99
rvz+JZ7BT61wc/RXusLGOxKwBBk601iLpsp2sPDs09gO9oPqdHMWXVmdmCdxHAKuRnBgIpBm2cYS
351tca77Lj2neeDQNClF+cScZzaP7I4Nis240NoV6QDWwGOiFbtF+IwkROLHNdyzF1TDW5PUACFS
Q2boy/6UfApHaT6H7qQB5jgRv9up4OJB+gWDiJxlfwTLnhJjSVGd2m5krRy87Ha2U+yUaaeSi1mk
2Fzaiu5L6BEc72PPae8pIM0CwFLJdB+wdd+hYJY3pRQIayaQGMr4BrcgKMuM6ztUGuMhpIECITsJ
NUqHWxD+Mwj8rzpjam7jcam1aExZ1Ds8NaT2oxhcajdP09HDpA2+BSgegwDERZCuDigVv7pw7neP
qWWBa6B309kVgBoOtnJxQYzO97hfmPFeDFCMhgDRHlKD/c6qCkwF4r83+XRjFdjZapaAFzqip2Ay
Sn879Wa963BvPYLO93eD47QfU58zIkk7RGuFjvm1ziz9avWDd0Luj85o7dU9qFf7WYMqvcmo9HRJ
OJq+sXNrM8XWBmkPPKAgvb/2U889kVGfDqBfAvKzZb2lHQRZmcon2lSH0r+IMtUnt++Zu7k187OU
VIjlgQyHEZU/FaWLVm+KWBO6AUWXzAYMZKwspg3lEO4HIYD4WoMXT1aUTPc3biudi9uALDQtw57g
78N/VXS2FqtS85bK1gPoYhkB2d9IISFm1EteQopaCnMO34K2zE5GJsSrT/T8jJ6cHyK7tXmbKivA
YsEbtXJ9GrRX9cBAaF0yxKUrIUBihrYD7REVfdlvym52jh1DFKJLXmdvk2loH4wKlwX1sFtTJ8bG
rZu3Gmw9pSxVsYE9Y3xqBF1ubBtO5qiMna/CauNO4tpngKkYz++KAORR2IqXkD1KoexuV1V+S4eL
H1+oTtbAOJqvMNWb28JrH5u2/h5Q2rUOnWybB6rHyIJrfBb6WjBF8N2aDvKUBnDcGDDNPFVcQxfA
KrNqeBQ7bdtZuWmgBgP2HifAGN28H83J75n4EphuvWatTYdttihiMMdzX/A4ROzmNhyeGdyUN4aJ
FZxNTrXPRa/UPV6hMFpFTt5K4mFGrFcRiaw3BV4UeobsDdhLfRR/BVRlmhtWE5DalTn3wUliWIz3
+LbpsPAZwo0M7zV/JD/kmqvKiXqA0I5WBjDrvo1JD/vZB4NEtVNWauykl7p8LfpxjwdP7M1BmIx+
G+totVDpBg39u4ioYVhFcxg++7y1a9UPcqVrF7Eckiu9oOBakpWZA+mhsVPtJoTlG9AT5qNMcUNL
q/EchmztcC5sG7qvH2Z3oS3DnZlWyfcaGCbWzMyF+DP35rTTRNS31NfoEf69zw3vDOq1hj50ICCp
4TTPWXKY2GPsVJVF0LE7375hPO1RchskB5jD7WdhMzML2wkmZIiNqGCev2WLNDyaudV+NvDBn/wC
GW9jpyDDOoWAyPvf3aWpqYa1QxD9PQJ4RWo9OMyReyYMPl16M8s/t3bUgTsYD2rOjEcE1ozaGpk9
TElD+URnzlfbyIq9LEvnrikvddIf0fonGoHoBuL0ODxjvxh2HZUT9jod/eYI68y4NembrM8O36Yr
Hvb8gvScDutMBdZJ6Pw1DIL+lVBX9qlJVHXD25zdF9ks3noCnRk4WnOEAwlI8xrFUCqJI6B42NHc
gd+laUDLHtIaJnfYyXNJyW2okq0I1DmfZrGO54HmQGOYz60xSIxoyNGPs87yXT4X82M493a7htCe
vUgaMrZTPfbXIhY4M/JiBvWUz/W689L0o8modYTbzIdUGG7ymBOd26nl2n6SOHd9mdg7mnSmg23V
3ldLx0TawoilD4rZtHbKvFQrGBc9O3lIARcfNMpCrsz3g+ZxX7fNzqI6aAcdTj/EQefiwjKiak8i
kpPEPEX7UMT1GpdY/mKUan6GxG9fZrbzRPn8xsZSCH9kXcaOdYxM5wMiPLEUCvze3VhiXJ5Bcz6P
MAEjsrGBWWJIbP3LiOX/hvMVdcYdayvE5C9OBxQZUnx6m5KLuzoAI6ATzmEE1kMH2ZtmPU3XWWw6
xnYiOnpP9tdCp2sSIhc0hmM5xtR4MrvWo7kEa+OYWh+tgsS/T8LOIBsDVcsPuuibr/poV3pAW3C/
gwKaOgENVOhgJKXuLJVzvn4iu6+/hKOfsOjaQ+qvZGYybfdTt372pzT/RuE3ZUgOc5YiTpiDF731
Gqc4Mg9tClmnJ5pLnD3YjRFNN7KCHTjX7vA5CKP3Bc3MrSXPDQjqLV3xqMFGdCgb69Gc+ZyntNKn
qQlvGV43KzMFmy2VnqF7kEl8JAyRGQday93zWKbe4wD7ZGV0yt6nZdBTfpWy6QCs073XaXHLqI4P
arLbo10bVFJTdmWvGJ1z1knSfFO6tr6PQr7TaiLDA60t2NU8U57xB+Q7C6b1WpYWNZe+GJ+zejY2
XhZwQM1Leuy6HFRf5RpPGH+3o5gSxnW2vNedW9y2ZAoYciTpizVN9nFoC7WlMK/+KNs0A2PalTga
hvIw+mXw2XOK6RpaXvUxdPa4g4zCSVp73vTIjLk5UG/GxsTuDiIy40tcKSpohrh5CyiyPY/wTr77
ULXWNSf32m6Tc0GZxanEjPM+lUzCwOJJmqXHoYOAOQ1Gcs4LNGV2ktn4PQxNfZnhaBHPKQzvFtwr
CwnskvdiaG3oz508R6GBE7XQ5DAm9lFWFAY7EjLAOlFCbohaYM5JSvwzoWDy3Y0fhTdT81U3t0o6
PTjlGpOpZbAd6JNsxZE9u0AvzVZMlS9sOunKDUpxzQcbNHjNsl6ZhoDUSILcT4iYxe/MjT9qK7gC
We52RdVjRhNR4j9UdQ0JualNaxc3xpk1sVBgbenrKBrWVc6+Y5msTa1SthFBM599r9c7Oq+MB2kS
t3jV9Sz90xB21DB5dcBnX+XiO5usSu1dQM6feEg1NIUDXfNdHTWnuWjY+7UyCz7AgVpkmFqeRp0Y
9CMAWH8j8IjemJ1xk1mp+8BmcjqlAfAWx+wA27ZJwG5uASRLRok4yyKrC1caSORTnlnRoeggTJTL
cEv36dlxa++WFaHfuk1UXLzIHtpVQXvU55qfuNiFQe8Z+8z5tu0l+ePabAi8sbN+rFq8sNyviOmW
0U+7tpmG+4ykAkFj7Mg3wrAgkNReOdvbkB0uFi6YyqS5yvxxtjwbFjrtSq9QG4uL02XQOoGku7cc
q6FAZw3AFjarhb2KI6+6A9jqeuuu6EJv1bma/HXWtNG8jWYTq1UW1vGLmcWM1+sapSg2hXGKfLYY
NIAdqywvbjHtINP0XXFjD55/LyOTNNboO9ANU9C7H3JKrPeoVpJGkcx/hdyojhiYgJLBFYQpX0Rx
hnm7RNWn7oEcKpPMESNJBX+O4IiWTygdMVwArEbbkVEV8a5K7kTj7gPKTTZgG0FRGVB11lMatntW
rS8gQ3AM26qiXkHE+1xiaKTkfh/b0R3WpO8N84BDWFbGcSSNtM6gPpl1fBBucotVMlgNXl1scpw/
j6ZuDRBjLQUMLtGejGDVOhfZ3liOGL7P2Fqoea2rXVmxN+QvoS6j/G5ilNgkkXGwPSLefBDJiiMy
5bvEpTdBFb8ErQZ8HUdPPXmUlZVHzwbbjhXHQWCraX/ldL7EX+QN041mUxDGdxIoyxxG3hnyXzI3
3ZSJK/HiJzwbzOitr+xzBFt1xczT3vTKJ7Wim2mVVXF/9LMCvJ62hhWegXkTJoWDex9xLoOus0kG
upi8AJ+dzttdkdsbMx+/YC/ZUJhz6DEpbjC2XWc4TXfaKaqtF5szDXaz2NdOGEC+InCm9dRi8wls
50RBd/QQ1szPKXUl3dUMJCVMpUgoJdiwDUTlHcpaxqbUmIb9aLlUkaAUhWuZZ5MDYUnJZuXnfXvx
JjRNOkl4f2VLW1M2GhSsOWI4CMMPPynLVp+7tARaFsc5B5aUstjz2E0ovLM9DPc5WaN460V18CkX
xfgFxl947rxZu4c2rDHrZ+5n3EZUW/WGS4DMmjng0MxgJQ9eHY1QUB0HcXo0R/rmA/MlKjuoBGZU
43NtEdj3RpZ3J9/3gSIMsmtZ8ob6RYj+0cHPszd7SbQqc88sMBkkjloexrz5Qgeeg3Nw8beN6RrO
bUB5gTl8sycV2+xOTXkbKQdD6RyWPbdcnb9OkuZV+DlNuqracHjjzkrW+DFwuRVFvC884pDjxKPa
xYKCehpE4NntkeQbKsFKxhbGc7utz1bEms8qZOpPkYusWOUBbAavV+W28Dv/WbJxEZC1CqTTENHy
97Hh/6lv/6C+oSUtCaZ/L79dPxKC+j/rb3/8yB8CnP8b3ya0V+xi/0ri/yHAWb8tQybhWiZz+j9j
a+zfGEP+mBIyf8ZmxyzmX+MkH9iNbTGXDiyGq0xY/xMBjsDHLwKcByBg8bIvOXbBBPoXAS4ZvAbS
Zj/v6rxqjHVVuDlhj9Ewb2K/jbetj8NasTHbBgWb5a3NDuZieWW+I9TUnOGZWpyDTU73A10O9Spc
1HXb7n0Ftlr77R5AMQFFK4n9VYC/Yxv1vaQ7LNH4O4Kp+Twn4LKBGwNldPKYvpK0Pahi6LfDsoQ1
TUThpPBFj7GvH4KN6wi1FNvgKGWTIZReUbjSlkdb5uKckMYGJluLbhtiXL7RKcUpaFdEi4hDj8a3
sINDs5LaCt6ToJVr02SdZoecnCqFaW3FIQypGzzPS8ehfISEEzMyyGrcs8Aa26Hb2I7ClwhX7VPa
56+aZs+bpE2eQqDWa5dWg6Obeu0XCg/is7Cb+CFse+/Rm0V+YyapvR9xsm/ZXFEkNpXxcZgMY0VG
+shgCAxeVc7bgLcOX1saU9FHxQUucv3Q4gsCOytpmRzzsx31CcHb7MMG/b9SXpU8hNIFwWfV+Rbq
/vQ20ol2iV1qBxf1gWqoBGsTCiJAg1O2eM3XnenMyapTNV7iKnfl2YDfTpUDVUrMZnJr0f5HzXYJ
XJ18Ro4z2YF240Mw5Dn8do5+TKjgl1yZXk0tmyq7+1L5sW6OeqjUGcy63a7osQ+vlSwwXxYNmB3M
pSxhZ03q2VmM4bFYGT6PMQxaUXDXDZHtrL2e0xVNsKI8dSM2zRBKnE0mWkL9jmA9JzsPDtiGEGl6
GwWdfZsMRvpmDHjzwk6X+zLFCcZLGvKHJgrkM9qru3V7OV6wRw/XnnI3PspgWKi4o3T7lU1n+KNc
YLes8o79olztfWID00J90611T+rDu3o2Ef8NNbHVQcE6PxSB0IAlFLbeHhfze+Mm6X1H98rWMWhO
2rLFnKgb4yVBPcutausSaA7XTJ2SBwb/8tD7Gcj1LBp3BUpUvg6zJflT+9VNbuc9kbJHjhMAMfSw
8434U6WbEdDwNNyqnvcYqTl9RWxQd27VDsjHcYPgV1770bp1pomCBzXO93TkAfZtDN4yg9MUHTfN
DVtlp9jnrttzV+OxhlfXLnvT0mCHWLN5nbFTI/OsjXp0N8Iw9TdoP689StaFw2V5o5tgBCuO2xAD
kM8JqSvEhd1+dSrp9+mQLK3wmnYdg85yGRXR0NSGO1tb7ClbM/HvoSN2nygnjqlIpgL0pguQcEZb
gAay2poEJk7UBTTMnvKopd2pY0mPZbI1B0dOb8LkQ3rsZKM3nVtWHzl7H2akaFJejSiHJxfaVqMS
68WIwCcc45SYDTavAdxz5YiMIh+kueBSVg0Ney4SNB/FonprBXz9lEC/ddamNUzPMUSTjUs44cWy
R051ccV5JDGzLF3PTB7SHT4+m8JPDAPZ1ndV/kLnvN6roDXcNYv9J9UE+mI5fXdraAoE8hZLDv55
z89WMh/ND9+H1NCNYX7TMtbd0e5Bxwk+eG9VTrMDVHec3ssutF7zlrCb31LwOnIXscLW8LbTvqZv
hUKCdU62ZxrZ2TbVRzT01f0svPAbowAs0D65uVaPA8ZCk19sYUSOtrlDdcp+jNDanxKDmRGVLjSm
rXuaXMeHqWtoHPO7DtGRbNosjlHqWJu+bIkjJinDE2z5jE4hJQECuCkLv7aPhXJUQVlTohUdBdH8
lCqBEu3guARmAG4EtqoUrbdfGipobO2C7GZ0K7pC/IgDthWjJM+K2LKNU3hPf++8NgN8ZOyur3lX
5JdWYm8GBTviXxbRjDbIF7DQXX2iMnEGTRh4ej9R2XYTYT1/dpHvLj015PFqhhH2ppiCeOuWExSm
Uj3WRAgUoZ3IAOi6gyPiBNDHaj89ZFGpgbAmxfQVHuHCF86m4J0jLlU5NfBs0I9+PKPcNCYlzp4/
kyQ0i2ma1iJxBXv2mMKBjtmVvS2A8sfnkM6QZOMpFdE/wwKfXDFst2ddxBoaxlxDb6ptoW9yUemD
49ILYWGvPleguA86ZKgMo34c12nFMmnquH/wR0UfX96aX5p+fhADFhE476F6NMdM4AQxOsMEu9D6
cMXLwcccMGfelzaazHyT1aP3gravgrXwmHIcsn4e4q1qPIS/pQCV8TZu5LU56elbZAXms2v1+rEP
Ipiz1TD1j55jBueGe3g1GrZ4sLpGvOBsLzC5luLUuUQC3LRdzMuUZwW5GNfKQ/2WlMvMwXyye27Y
VWfl80eRV4iaGL4o5bbnDtRjEhedsS74KAFcwuOddl2rjXIvcuF8x4czqV1tyGK6dxBjninspL9E
sek606DmRfvEqehXGlPWO6x8fX1qqiXJiv+7vxo+XFA0UTt4qXM6rOhBhS6eCRM0Aa1VA6MDg/7F
jQdkVrAtbzOXHk5GG0wEcAJfu3GI+60cuvy1CTPz2qYc7leEjEiStcNUsoeA0Lsx/Vy9NpycoQwj
WFXIWw6IYrd77GZhfFm8LjZtG52fbBW+cbYfCK/rGCBcQwWbgJBXtM0pjA0Tma42aYxGgu2+dcDA
HZJhOpKrkGgzYLapxy3eKhorF9R/ApnWjFmwvdkyKEPtC80A3qREmZCEx/DBteoPzAUuzWLlgJc9
bhxKFfT/Y+88liNHti37Lz3HNSiHGPQEIgQjqEWSOYGRSSY04JAO4OvfirrP2rLy1qvqnncNSlmS
EYEA3P2cs/fa3Q8PxfVBdmQbTTaYtxDqmEdqgkm8cMjOtMVIBQtODoWevgkACmehF2SY5rgiAtTr
xfVstM+e6oQZVEOeGjEFlTjV/VDERT0Ty5TVzSc+ywvGMOlftwYRad9dgtjnyZlullLipMigkBFT
TLBLPRWMZSvHK9ddU07dXZETX0gM0YiPvCJQnXSerpveQHT2SJB0BtiAb031umY1A4eS3k+KMspO
T5rtpc/T4mRfGOFIAgHGV7VxO7WbEebbRUEIW6eLcI9IQjzMiUiwbrAvhiuL3LDELOpwnqbkZSa8
NOisrN/3zkhqdUc6i1avW7yt2Z4D6aHUSwezZVE0OzwWMsRq6YxBuWAZsDxFqNslRkYfXJbAvC6H
byr3S0YyI/FUdcV6UnJXXqUE/hxGouPO7Zyqp47whbAak5rwZHt5w7BYVeHQ691HCsQ7h92aWT+W
mqo/meOkbLc3qFlfpJBSojt6ehgSkzBPj+g8et+E3AX+1DrtnvSPFcYMPPT9umbmRYXU66+GzW70
LevIf8MqaIk7a3a8i8626GMyvqrugNoXe5jyMV+z0DblBzxmiEgbCwScxxZbluNljLSc1pcHEsLR
jLMHkLVJzFXr5+olQWQfCFWZwAWxHkwaJO+ZYZAWIGHK1oM21N6CHr6BUdyYvnryaPOiIu5407Th
6g8Mt/2riddcRPVcasScajWnTtPhdy9ef88KRJD8pFsg8EuQgXc6WZBMCjEeXqY0/h1+sP4R+Iso
94lTVjJQa9N9d3KXtuiFcmdEHNCwUXmL/DGlLk+HO+JRO/HgcTDMm6x9951peBLGbJ0n2zLv6sUY
qLm9UsaWnAj7sJj/ss+mqwjnXPP3tkmUMnePghKQ6dOnPYIaPLRb7p/Q+BEqq7dkyQA/UwiB6IkS
l1MM4yVc0cwOVVUTCqYNbvoKqc0BIK/Qs+HM5QscW2scyQrSjHffG6YrgzHatTJrgM/0GjiCXRDX
IcMc5jyVboET4kxI+rS/Duc1AaeGBG2VGuM4MmX3WWPXXywSxXuhlHtNWjUE5nXpmphrprchI6Ql
nEeYg9GCKQH1f9K+MB9i/DcVdpjnSgtnaRlXhFJceKeMcDMcODGrahNlpJwYEQLfxA4MeIwZiSEr
Ro608j9TX/Jo95lTfiyTKM69FD76qNxbgNEPvfFhTTlqPz1LQ5DG5g6xnBEyjJcwX5ZTn9B37bYS
s5GVVbdWsTV3retcoMpa6oT+QHckkG1xVFBnQsEi+e6TBR2AkRbf85JIANo5gIwkXsvr1W+KD2mS
RbMtVfo41Ub5auLcfERIT/3HiLy7maVM1N40mmFkbmxC3OfB0s3dqOOoGfMe0RqPRbzUavQCmn6g
79eQIKYVh8ylX7shqsBeg9FUYmGaXN89MUwCHz4tY0X6uJUdlo3DRdQ71ZaFfTNkn44FztNrEw81
gVsDALU2tBx1k53S0Z/uHNJ7LoG+UFxxxD6yXnTnlMAUeJTAUzm6ZAyzFRvuuq0ziR/aFWm/VFRG
9eYWrLaLb6ePXbs9/9L++L/RiaLUp48A0QARp49M9c+SHimEYpTIDL3zJK5yRuUzEzJHOxHjhICO
Jnvz+fev+DusCM6MD3AHwdLFN+9c3Py/ats8i6/SkiNBob1R3Eu1jTd25hjR1hjuVQ7xam80MMb+
/kUv+tNfBXVQF3UQ/K6H6981DeuibPpV4Jkb7Za45bKnF1ydOdeMdxA7YKvoTEHk1k87ikDnOGA8
/frjlf9/K+4fWnEuhgI8Ab98TdH7+P7fyOib9/rrf/+v/VS89+/jr924//NT/+7HwcwE94V62hEI
snXr0vD6dz/O8f5lQG1igGyYNqDpX5iZpv0vGENot/mmvYtUjh/6736cqf/LMFyLahCN8h+Exv+X
ftxFQ/3rTYUFgRsKViZHFxNB0m/Pjm/SjxsqhpqjIIA72FBLfcuYRPyDD+F3KbfOPUtmFso+1zH5
XL+9zMAMuFApgaIO4q7vs655O494J4JnxnLep/Cy/oEn9h9YoMsrOoihOVBi7jC8yzv65Wnx661k
1JU4MR44n1qq1rFBcRAAvde4VhPVTp0/wqEuDmPiPeDg9Dkc8FPfm9Uy9nrnF1eDk1lXRjebsblN
+CzZE6/rdNvOBsfIf+C0/UHY+PMXwVPNfXDxakB/cC9f1C/vt0CdAeQX7ViZtPWnInQK163B30sf
whc8YDQzqcvZOvfazx7tzieRgOplTckDBbNh/0yZmjw37UIeHO24f0th/0ckqPmf9wlv7yLfvFjM
uCd/69q6fqcTTLA68WRI+zrfQNcwU2gJsB5URvoHbq2AfmB74vC7xLrGoXAEXQxvjxTWbLHdb+aa
1rd0gE6GIY/ARu4XsgnqIGG4isKrm8s3C07mHi01M3jyvD4mGA17qNHy4ZcH9C+2iz+U8L9famZ/
lmdaqJP5558vtZdvSh8nS8RyqrLzirItxIxophFajYxEJw77lyhXEWvtoD4bRxHpWNWNXwZNfWmK
OL52Py3L+AaI1NICQsTPdamJ14U5+TCIa7fPzQi0yRy6lZYSNTTNx7HFOs1R9U2Kjl5sIl59MVo3
o4agpFlvGXzOB7k69REOgHNj1NBJbS3ZsM1mChiSmYOhprRxAgaJbjytRAGblbKuewlg5OLF3gJj
suRJOB3iKXJC0yBjNTr1tU6sWmFq/hi121K8/v21/OPB/e1asivhUqFOoVJxfnvMpMtwDnm5iGHF
1LetXjZgwpV+xqGydy3jp1bAuZzWfKG8W7ysPkx9pX46XdV/2IjBr7sUsz80EdM9qraqyK+H5RA0
jWuEDC/lHYkmJOAi91tOqazXT39SBrKphIzIatFeAUynZ4lrAUqszPVgTfXl7JV0y0Yq9X+4cYy/
eAh4Mi9bApZOwaPw5xtHerqc3ctDMJTdfAPgZCJMicCgo6RbcEdUkL/rMH4RrF5t933npSfyYHQU
DJ5H1PRme8+oTdcvBCP6j7//Hv5iffWgSFKA8JfuOb+J7asUYn0llECqBZfG6tufaLiO9sihy13m
f5u9/sfF4C8uA167i3+NGY7Bkv7ny9CyP3DYHEXMKd991dHPXJ7if+IdX97yb3fWn17lt6e08oC1
DRZhzKWV5196O7TndWo0iYEVj87fX77fTU5cOfCB7NHsqEylfvcqcEsWUpqdiBuMhSdLq7dPuJnO
2e4t/cFcBpbdhll/i7hDb+78Jumjv38Df3FJaaOAWvZY/wHZ/X5JNSVklwkRV6CUXgzVoUtNyK36
+1cxfz+3Mnnj4EDflyUcIfwfpLZfNhmTJdcju5M8FdE/yMHEbK+ve1CZ90v9ROV8i3kmtBb1uag1
nLJKuyVwCP3n1sI/stQa+RMA5jGzkSojQdwT5zUGYnkYTAnsZM30WOYI13UMh9JmBE2IwtYTotN9
oToK//7D/H5/CLxOFx0dfif/cq767Ti82RtSbFD1cce2E6JIxJOL2SjaHDKQ/v6l/uOy+UC02fjQ
w2BRwMj65xs+2xKzcifNj93KSa8oBLUDMbnzKe0ZS1ooug9cav8fXpSj4GVT/fURcPCwYpgQl5XV
FRzP/vy6yhyFWRsqiedKPQGbbGMrJczGTxb1apG9SYN9GR60ND/2qXpzKSp3rlrN9yJlUECYw4mz
DzIgzw2sxLkbpNQjFjemCr3cV2NDdFeSvyXm8NbOAKR0mkdIIYdgqDGrdTAoAlctR1HOdsBUVr+j
5Y1KlBrWz1eybzTUwkGur/quJ+WTUSH9zLTXz9LUqp27KOAMiakFlqzvpw5jBGMVyQP0sLplyKJ/
LG3vMfXb6XZz3kFKfDb6Ntw2Wy2Q6on0FXrTdKt1hblTBZTCZCv+mOrVQc8wCoKCQ4xi3VXF23rJ
mVwmeiahvwzzp1n5/d7OsGbBVrDstyU3vZ2v109Szne9t5/4nHmRGj+SXPSxSEhvz7W0/s58nGTX
sRL9TnRlGTeMl9FgCFJ94c/c0J0v74zFSRg3F90Yk+7AnttP5tdgld41iQzDjmmHgWSmJEXFp8kb
b8px6yhhl/qODJBxxtAsdGBAkFfOI4oM0oA7i85MM5GDG25dtp56Zhj3AFg6RK9omGBmANY44LDb
MLTBZ3OeJhwP62JHhIb5P1eFwkdNTwhnvgpOly/5ZbZDincd+978rc4IVYD8uBtQXV8nCAVfSH2x
7ueyF4SNyLbmd1W4OPzND3yru6/97WVJEWDNRBsdRtn3OBxS7ZJLyEADidl82y8bam+I3ncIuetP
lInD7dSjNyBQNf1JM8jfI/YeDjrl+P1QecZr08mKPqTFsHRsR9JcF++ubWt5jyRmIjKU9rqA79at
EUSg9blKt/HeStbpWZrwsDqtX5+0LJF7CVvxRpNdCtK71x5KDlo3U9FdkqJNPTLgR/PKjiQXWJvi
Ui149VHOvmsJ2cj0I8nTpvkaZXx7hw0D4H02VR/97K4fxeUTKl1oewQzd3pq77f2CeKCEdL+v+2S
9TrR3GFf6IU6tkbZ/kgSI3sChGPQqp1yDuCeEaEBNq40t9qicezGiPEDssQlFfduR1ZxSd8j0uVq
kGjdNz89fVh22myvVzXBYLeN8L6yTrw1cFmxEBmtJBvYzJdvCG1axKCK/JMVRk1moeKdhgzeiwIU
P/Xpt14O36SP8DEYhdF/VK0xvqRe6TAz7uq9b61tLBPE4lQ+w7mvexGRF+Qcil5Wu14DqCUs3hTR
Dg22yUa7BqhjR+gv+MNl88AKS1Ox7hT0D8uJ+VPp3nTVmdzrL0ukp6pdmORAWW8ARFvMjfKMP8As
9HEGhRLP6A92Jabb22SQZWy0mvdoTevHAIfzoQLPeSugggc8g2D4rHw+VrW426Ru3U9ZzXeCLI+m
3qCmK9sYFA/VmO0yX6lw8gm4NFt5dguEGSX5mZAuMjjwyZY9j1bGsMWS20nXOz5g2w0hYbfFTtjD
ygZB4rswsuId4tV0nlOhbvItIetvbRXGA62OYVmMUVYVe2Hnbx1jol3qFA3jaeIpRx3LwgxYbNHq
4gadJMM5bTF/EB8xBcrriohsUD3Ky7S7M7XaR9pNaefsrNp+sZJOsAamdLqzrInwN99qoz49pMl6
gtmFyBr2Q1k8JWXZ8IlleW/pC6Fha25+6rQKH+RccNL3FHq6YoChFJBWVkRL79z2pmNHIL+2Q7dY
jyQKhaKBQcRIgbAEF2T1JqfY782PZu5OmSEilIkfTY6MN29me6+kY+57TX9sSxkN2TJfN2JOzmrC
GRYIZL2v41YbkexUkwDBMgHpZEntYtZYR6rrrT+NxphCJ7PiZSjTm4nhPGMdZYSZsjYSpdulBKDd
T+GU+w1cvqGxd45v5ygXkyuOHcTYFEV5ai1tvtMgsu1yvcGD3LbySjjghWynu89KA2Agusj33O7b
963Xy72RuPjTMI0hkLPzMyMJ65V33cbkkQrceXm19xdv22eOJB3a0IqrzgNK4zrsnD0iOZ4LSQh2
Pk0holXKwQqPNM6B+igtkbP0C1KI+lK/rtD+7UZGtNzj/X1v/Cwz+giBgzT3yRvdJhyMTN4BkFsf
nLT0Ttgw1pO7ucUJketK/PWYfGvoib9OoKwQ81bGw5J23Z64VfbCzCz2dj/m39HPbyQZDt1u7jz3
VUJsPuYZzqXCStluM6wgTplFS2mld3R2xhjNc3smdFecxnkQ58SaRJwls/5k4t26J8vdOvaD8s62
n07gmor0eq49/m3w5xtifD9l3RERLWo9zBGdH7hF424aPjzUV7um4rxIO/qyukBtosdbSc79m+us
x8G+iE/6KzndCh3T1OA0t6pCZJjKxRtDLBpJrE2ee02ed/swIrv6ZEpev4KgELAJ7Zc1YbrSEubN
yWCc90hPej8YtxHkqO0TKms79dVYdg5rmN3vbFezopzYr9DFhvWoCZxGHEwrH8GKJOsS1pDc6Sv2
hsro2miza278ZOw1WvoNmUVIMrAVePo3zx7dO4+fD6ZF0+4bn0TzLe8+nYEoZaRbFifgqm8eSb+6
uRBR3cH+2Xj9VVpu6Z0ofSdaVvJIUpUVR+Kw9Sdw5yLsrFUFtKPgn8t4TpOQg1qy65NaSRoEANBm
DVW7MvzpdhyH9JkSEzRxUxFEhZ8L2YALpuoGkFDy4vau8VDXo35tjkpeETW9XKNDGD4HPFGMKros
e1INb0bTbfFlLbr/w8txsJZ4w2Mz4+cMZqq09ZserBOHPtIRCgv+5GKt76Y/uOcaNZKGW6xt4t53
mwfZuM0x64r5q8L6NYGL1OQpzTxCfcnqloFr5MYzTssOCz+qsKgV7Ncz7Z82qJ1E36NNIq7dm7rk
yZbGxJdfYfQcVJ3u184CBjkkpLcEHfiqIB/M6uUyvX7FIFalUT8g3g1kliVJXJBKj62gLfybMivn
nVlqKrIohkgVSzTxlnZsQa4kONExJ3fvC4080FIR6axU7aM16iRvXsdjwXmmsOJZah1ZAZ223S4l
Dcpo7Ad5K9dsuC7m4gHvwgcI1W9TbU+Er6/mVZ8m6QG4/eu0oakesACEa1aiD7S2Njbri/3wst1g
8MdY5vcbVIx2WKKmdrpIVt50Nq0eg0IyZTvXKkjo1NwmDfo6WY5zBpQVLTWMen/H7kq+CvroOoC+
XZy0JZcvDUDTKfncbPfBU+ZT783vBtBX5kXfRTm8ZqZtH+pUI/Nr1r3DoJNLhDrJPVezV47EpeV1
1OoGbNZ2I9G41mUfYW3cDnWlTQatKLDnhSeaa1/046M2lCVoTA+LsC3N6aZscnwiqCLE+6IaRr68
hemuS0R6X/nLY7LU1gFld/O2IPJD0KZ060BrSX3NRTI+brXboYZBX9NI6R6I10M5QBz4+olxH6l7
Tep0ikooSBpL7nmSvS6Ef4MBoFCHmanpG0GpxFMbYDWcNm2WMPWvgJVKyH00XALyDLtoHnJ5dEWj
XpDYs+l43gwHNk+FZBC8UbPqORqJKXHyn/xME1cw9wALrhqaCY4xCB+2bdCuSuUV6IrS4dZlZJfF
Nq3WuDf9+gxQThNB7hBvj7HE3Re+zng0t1srNODq7RqiRB+1xaVgcGkaPiPHb4nwdPUTLYp233um
z8NN7rN2wc/ayXZvFCqcfRQJI03H3WKN+jvPsBmvFszZkjjgO23Wp3gBP8gxeOpxNyJ0v9YzKymA
MPfldZV1yW3P4SMWQENBmlbtfko86HXENJzq1HuuZv0KxlL7sU1pvtezLnu0Z619BO+mhZMc13tw
ag1Fne/cg5PRv2ei8h+m0jSvTVdPAn5l+uOyFH4HBZw9IrLqBP+zxMZRoLKQheY/u9s4PrklHopo
GvMfLCzVTTar5Vnpa14wb4VYYXRD8/0y5eYzZOUhS73tXI15emNsaXc/9yj2MMhZR/S64w1x223Q
amb6LZdTgpcJjKLEkXZSjoeriQPbt9rPLRLoJzJuOfNIDM6zrWH1W/xDN7sz+c5Tlt/SGZxfSpvO
4KKt9VWL0NLHL6yGe/ixLu2UrV8PxKUzA69G50sZHZqCrWjye4tb9b7zQL5nQMVM8yhc6uOsopo8
lEgD1gDNcLXDRtYcskYV34ah7t+6giF/bOkMDoK223QsDakqnidwPJHpQbuwa43cX6ABFDZeWuvn
LpuzG1QSTWyIVh7mpJ9JqDHgma0ZaRjSKXaMWSuLp6QjkGD11hfNaGCA5lqFy8ETZI5t4Kq7Zrwp
3eXeTTxyqLy5nA6SjwBE35PNT/4TMYmyK46WZNkCLvG1jlnHknriAYloHpHdyykkMeHnd9jyng04
e3AN8dwxLM67H5VMlnjeZvPWmGsozuCGqaSwdL6LLCneGqE1fZwYgoyRtrFV/mBl2bivkKrokbat
MBNbe2BlSNcHPigtdImom6IK1AKbOolqrlMfSkvTrZc6SYafM8wVSms6h82VaRMrCC1nFerkrznY
ki0x3DWqVsR1ESdpTbvFOjR6JwO3zMVtKF6neqkPmLqsh2qz/EOu5VhY6rllGs4Jv2h52oX0YupM
hUVRdSwF2zZhVShzH4VEg3xqbGcOt+7myXgd+tU8095L9NAh2zx2PKjbaEg6fD/40a9Lyx+e81kU
IThIJ1CdS52mecvPTfobHGQ0dVeb1tYfwpAXfy447XBlh0V2oZBw1G69fQMkNvzMfOFcI6HUPvno
3duUqEEgXZfjFVshywDfjd3E61R7/Y3w0vVmaB0Pa/60VbtZzPqZbljKej6j5kEDX5FJl7TyNp99
/abVRfGd0pJy0VWd91GgR6e7zsL9DWASOiDPUqdizDyUPCjdusBXjnwbOhI6YEknr4yUeK7mCvWr
k7ePCGq9c9KLtNxpnvVRmTSg1JCF9mgzPKGfuS/m7aosFZgW3HWcZzYtfYCmWj0tqAx2li7Tk8w8
4xacgfZH7l7vBnAMht3abONxrTszllrej1hD2/6bVTjzoWD7eknLFFe352VOwSeBnE5cV/neclyK
lWrHA49qiqd0Mu7kUGgOltWLPm0xtQQx2TImTbgsazJERKuxSy7zdg3jgcKAavjDFJ13pLuansx5
+RqM+asftGedEuAS4m4cLQOahod4d2eDvQzJopheepmmV54v/XOBHfFrRk6TB1ubrzd0ttgZag7W
gaeZuBCI/qQN2iOR2xapfQ2+wj3EbO3nYAo1/Li8BMZ+R43+w5LZmYgdc9YhSMw5pb3DOHMNdGu1
A4nyJ7QTPly7JpTg24vo+5l54KY+coxRJUoZnNRL4t6hFRTX44UaxMdKItxfAx2d0ppO80isU69w
M/B0vOn8FidAa2dHFCbl3hlXInhZIpaoX3HaT/Th0r1fXyANnrrFZGi9Dnz0K49tOKC/OB6ZcbUx
3SXrhd2JsPCMoKwiWcWNZizkcjeoZFVVehFB3tdZU3cnH5cpfOFOfoLTpd1WQ3dMJLWuthQytDo1
ooVsVje8CGW4hIY4Dhxp0wCPpqmCcWFLHktz2aMj0vatPvwBk2/hjkymvBkIBdiBm3KPrWumhGVn
qfEoYVH8oJVRgHMvPEAlKFqPmzE81Emf3RkmfUFfI73RdSbSjZMpHAvuQ/BSZA16Xrse+MZHFUJS
YejqKe7YzD+1s/+qNMt9yTbHuSrXXoaltxm0ZknyEOy9V1PhWNceMsPI47jyOqM/Ol3E9iGHAxmb
y6zCnNBZmFG+ul6Uh3Bp1LX1oidiWtdQX927K1UxBrD51Lt+/iPtNzbgKulDSzBGg0HZPNdIyp7A
r20Pmpa6L8zrW0qiPKmTwEZiHOOpbMPKKQwrspvRe/HQTtKDrcxHQhUhRq053jl7lEdjgzUlLZDJ
veqL8GIkb0JEtZgh7aXO94qzJFCHFkNt7uoqBLGQZJGf2SnHrXX+zjIK9sDRROHvfIiuGxZ2aAVM
ob0tRNQt692Qu9PDaHj6oeJ4j1KX9oii7DKxx/hCafd5tRY3XdsmV15XY7lse4KclXDOi910B1Ua
zc7rCOoT80ANNFRO1CeFvMuX9m6oLevZWJKg6c3veeugtsKtLVpngUPvzB3OQ4yDUdM74bhW18DH
xSFNM/1BEt9A2LTlXdWrqq7zoXxqMoRgRjVnmD1N49HtbftpKtvkCHZgi7VufgQMjzAqcdQD5mj9
ANatREtqh81UN/GQFiCPtS3Fd1PX+2HsnZ1Z02WmoWtdq8bGYezIcTcNfyilWPO9Xj/paaXtl6Q+
zlXv7icsh1GRjT9HqpXPFR8umYrIjVfMR4vYXGzzEiWlrI+kCJP2C05l72YDvaEEiyt3uJXGm7Vl
T9BAdhvzWAsmzNFg1hUjm/1hD/V2SpWybiFNwrbokSLDUmUlbeg/Yb6EPN6WuoYLZzS92BS3HWJI
1JKlRHAshmlXYJTMgpHRsoz1rjp5sN03qcV+0dwgP5zeal98Tp6W7idtMY5rA1Bl9CrnftL7sB2c
s7mNB01S37Vjap/6Lrul99syO6j3eGHuW03oH5ncFEsT5bBJRDDt/Hk90QB7Ln2MhlInnmnNQjOH
o5POsFktHPApympqiaX6tMYkD0ur/75t6Zn8G1J20rwl2cYw05qUNs9kO9DETgpKoE3kR9dcyShr
/Y5krrFhksXRwz0JbQEJvVEgO9WKfo/M89gz6oImJeWEMPzlewO9FQt6aUdW61C0XwiIrLmR7qbl
DG1AfLSIcB8dvGSkKGQmKmKlgYKx12I8VOsKHoaqIrsSWl46e8zn4q2fDS19T/gfPJ69dKh7fePJ
sl1IAzic5gAvTlzy3MqQWjrePG/1dwwoaGX0+XqfaHby2EkLEMHkt/7e9cwjYZRR6sGtQCydM8Cc
0cgfZnfL3xM3YVd0C26pHlVZ8aTlW8HI0bAy/z3NyVkMIKy6od7hETk5OfVJmJYOvCKSE8t7P3WF
dWScXVThOjEfYUBbnCsxb+FW4h1QnUlP1AF2OKXsh6T3ZZf11IfwgDPuoVBz+TiNNqst60azR0pJ
T1MljUAHkjvum2yq6X1tTfFZAoAMetufatTAnJsH6roQmWu126CKhF63GuOhEGz3lc5XTTE4Uy3i
Q9fuPa1/pVHcx+T/YWtbRvfKdQQ9fFzBmG7Bu2zVDfJEYCGyQ85pHodavmNJ6Hmj6lawv+OeuLW0
9DQUo/ZoGwopLLj39F5wILnmjsvekq7oqIi7QA2pfnZXMByCVOx0NSVM7C5nurTiui38/Vz73zFn
PYhuebWBEIwBDy5P/GZ1xwU3cuql495u+vbGtzCHOD03ek1od4ja/CKyMaYH9u6GHbKkS1ZUksBu
F5TWbsSkkgbVNtdfcFiqsLetgVxjiK+ASoLRTaiZMPyhMnGYShFxqR4JSB+f00lCpM8tmtSV6G4K
BAzgb68HSwMlvrhGZHgZTYoBevUr9UKtx6jSOij3sOZnBMHfc6MY6rAnOOO0jYNOogHIKg6+OWPh
bmTTrckhY1QRevQL1iL1D6tuTJFOqWOy/tTtjV414rHDEc5Bi/5prkO2wBv5NpDAs18vNmh6q8t1
3ooe1P2yva4uVRsC1nGms0HAfH7r9PWrUoZ1n25Gku6G0Vq/Sz0vcXQi1rL90Xlduw0ze8dYjyMR
EMy2WH39eqk0HeO4y2VAD0ZsAXT95NaiNfSD2pQqZCsSrH5gzsOR68eV1DIX56kwqmdKuDwCQb0v
VzNUtaGfbF9jXjDM5XM9dod+kgrVrHoZB+LuhjZ9ZoC8lySkHipmSfG09aQYr5AKcPgJetyFdmul
jBRZV/LnkdQFFCMIy8XMjYY5Qe9/Nlt+IzucXHa+7qd2FszUrsZMxpmJuHdAWTMF+I7Snb/WJjU9
6hcnAlHwYU6mkIgYpTrU1JuvuIjopTp2h2/U7D7BDejonkxuCAUPPw/qzp8fK4EFLeyMkZSFBEOr
v23u2c28+tlcHJzroNlmJOT4oqJGAcmYGye9z7ryBispJ4lZ5ldMShgxmHUFRNmv6kvwxwXGU6vt
YUPWDVHTUJhbM888gJsB40ISCeMD2E+vBavgj83oMe0ipnl0wEXTF15kfhKYWiQFGzkaoDSD2Uwo
3FpTO1W5KSmRCF459uZsE94iVHmjOLdczWuSjozMIEAFWbZcdOlVy8ONjZLwpZFLHBJf/4L3JqPe
2Lw4d2Zo9Z5RcIwzj44r2fZUJvZi4MQEFGE0r6nY2iDrmSLOUddt97BehiLXvnCUaGHvwsoqLydc
tZn5A/q89sby5wmnc1XcFdvmHHh0LBCs3vZiZ6YbA7gQETxAYvjwSV7MSZh2yhbERVGwTjVmeUbX
ZHMMu/iGkk6dWGHRyHN2202synvHKpnz48xkEtYlxreK9sJVwtQnkqWfQX+wnIcJ/AOoklb8IG/M
xee7kT9BEMhiRZMttCAjuyOssklF9IysSM+MKZClNr72eSYeDe7H+0wa3EqpNdJn2NoHgTQLwgBm
AXYaSFEsqjSkZvuoQ2She1KueeSVon7Ma1nup8EZv3UJa1uLjrvYqwYlW7DqBZ+41qaMhKzm4nlL
3XEAtZP9wOdovgncALfrhWvB+JBUdYSJpGFZIvRcnzxsHeU9aIKWhHJrPWUaKQ+s2jPfjmo7711T
2hvQ0K90dq1rXPd33FB05+ke4b4bi7sMl90UTUV/qRTsrF5u/I1RNagKNUz7lsWSWOh+mA/c1h3H
RYsWqaq97Ghc0iHcTh/Wy8Yz61HrV1giNa4sEoENu+dsJAfh1v0PM1WBRY89ca3xtsPJc2z05b+4
O6/lSJIzS78Kr/Zqo83DQ9uO8SK1BBJa3IQBKJSH1vrp94vs4pBsjlia7Y7Z7AWb1gRRBWRGuv/i
nO/ADY61rlo2Pc6ERdCE/p1iOPTA0xW+xFmhv/bSAFfi1GqtNIt84tyfbu0sT+AxtvST/tixZk50
8YrKsnmKJ8kgyk1hE0aT7u6DSpZLZGLq21OTuyp8LKOePY0PpVcWpwzD2IbbIVnbTkUo2SBQ/U8C
W1ADmmbuitvlYGTlkViNZCUVtHBrVPpeazygNdwZc2C2i1sOB9cNg5VmPwWx9hErZT+LOK12XAfe
bWihNOGtWOmNvU7k0P7QvFLuw176+sKRPdHNgR6eoLYMF57FZDatV2+QUaIvw4OhVWFheCBSocNO
QGdTrEYWxWgVcLnh3Rwi/hkzD3kcYRS1S9YY7rAUXVM/6ENa35hxXlo3gvipAwxa0BiW1reY1XHE
lCEOm2aKxWU0MN3SLaT6ztODZF3YDWoUHe6gA/n50e8MeRMUYGul7jCewU7EJ5kPXaFq1pUkWz8F
VYpYREMsNdX5Wcu1JyfTvg1EnI9poZX3xCv5Gwzi4Vy/5h2mzfBZkEhDDJpyHo0h7u7hmuSrKLrD
+51spBm1r3Fu1xdLN4ZXzccFSIp1ezTy0F22jt++cqC84igyzqM2VwJ9Gt/ggZHHLKnFNlFBesGu
T6SP1cU/OnhHm7KXYlmlXUhTIjgXkFLt6AJJPy0L2QSw701rnzg171blTm+pKitsHOMkv1JDo/Kq
C6EtEiriYxRaapWZNhPY2T5dY0ddqgKkX2nOIoisdTmUVLFPC5sJj91sK8NpD0Xv5/A+df3V8hKi
uFx+qnRRhql+x1g1PHYTzCumsxF/qjNs8kLEe9UmxqVwynqdQr1e4d9yj63O8CLKfvZMZuyB2yLB
sr2lYMaCPRpmCYQkEEuilrIdgXu0pq56c4PgB3qkb5e56lKxrw59fTM4iNFKLEXbosy/YzvOF549
g60qQuxnulI8mvgIu5Oq8NQ7+TN2IYyKk7MaElZAmj4KNsSwYsAi4CEmV83R90lXPIy1vkMbtHRE
F+xGrMuYEEO0Bux/GvJOWFm5xG0VaS0W5JrtJlEeEsME+jWezJI596jb7H74I3e1O0QbsyFKl916
SNvYttG7U4zVRnNUdHaxkT2A7bQfrYzecPZ4LWywB9v/OeWCCpEl/RqalPrQgsA80+yKzeSqeJvV
Yf101cb93/aG/DcK+qQzhJs/Z9n/+wyWZfCRwdn+qIK/dX789Tt/WT/s31xXSOSc3pW34qJh/d36
4dj4O1wphI0F1zPmMOlfYH9D/OZ4cyyHZULH8K785F/OD740BwhjbCDTQbdxD/4zzo9/dEggD0A+
id1gDh0x/xjL2wZo0+DyAlHsq/IpLXPnlcAgdYYgB0Ir8qrhrdHEpw8v7NutDJY7Lfed3QVBuzbr
Pl87XV5BItC810rH5NulhaJrCJMfVqLal/8nj9n/dwET9Nnef/gkHj5YJf3pf3ykxf/60/GjDtKw
+rtH8vfv/9fnkQxzA5kxNl4TWSmC01/PI2xuT/DI4aTjv+z5Sf3LA2n9puN1ozsxiPb5PaD2Lw8k
yRX4eXTXRBwrbNv8p5ImzKtK/a96V5yZrAxsy/yj+jmTWD0QFk9bBrTcx5rfQ3YWyCuDNuxuCjO2
87VH4cvOXOsD0gZrM14zrCqP49D5eyLRys0YONaNPbvuxDg4KyrZYZcYOVquxlfpstCUDgIaO+3K
rxm39z6b7zJvxn2KXxcveTC+DF5Sb50GFXNdimCX442/1VsZv6jKZ45AUbpFjUv1i4Ln6CnP22cT
oGMDIOIaj2R1SMMOWwbL6g+SboEcE4QXrhhYIharmSOt3MgstnEaE8g+gsfJix4nd6+M6CFnu2dA
ItHdE6NkKvEAI8833pkaHReG7ccm0xDRjGU4HsuyI5KWbTNK20Hb+Ahvt2Ng/jDpLZaEsw+EJmTQ
VfJYxv3Sl4XJgM32v5hZdqR8Uiqg9EAVU2fTmxaTnge33NjpfmwdYicYmXxiRDzWqgZf5yVgqdei
5aDAT5ta52zOZAhkAgSbEISjBV/n04ynbtHUhbZy6dyXEZrWFezy6juPsvjFscbiRYVeuxMoDV7J
d6D8FRaCFdBy4xYFD4KRAkPrV0sW4cFodVtugQDFAskR5LyeFXmO5DbUHjUtdYYzAgmf72sT1K/6
RHLjMIEpDBOtOuJFLz60IiRYAoCOxwyiadahSMQsH+ZPCYuAAMLWYOFUs53cZTNOg4E+zs2EdAmm
PyikbUkNoMJW3qMySX+WPe/CSlZG8QxBHRWbSw2tnmqjd2kjOskChBArh0msgOOwMGNX3abse/Ze
WgYXS6YSLVTlQ48qmJLzslX5uCxbhFw+OcaLuoqIbeWPlJeKH/GjBUGvry1kgatsLBlaOBoQq0wD
a4chAGdvxt+yD0xt3KSB7v8cC5ufie2+law7nWXUUudRCdY+PeK9Y9f+B7DyGDWGr/GPQZdrEm1B
Agbe6CFKLDEv+WFTr+hBqke2VuwyJ6/Qw007gcqTcgrvQzNRP62yIEaMTeN6lOFYABpnSU1ZWDX0
if1UGwvPTdp2F7ma+OFb2vgxBZP+ZPDXovLSdOOn8HqXjzSNDloOZvP9AmsWpaUR1qhdiy5BoYzE
xjVWSWwWbF7YN+arobPMnWelxHdKjaSaSxDCxFuZXaXYkkYDs+KSpKdgnbiV9QBJMqbfKrQ0RQ5b
Z3Id6aWLjnRoxXc/ljlNTKhjaU8nBdxZIXwieN23DjpxezU7AM+7T4bhSwKy3o9zt2xmU7IDWtGg
1rOKE3VnvJr00rzwonhgvt1ieB60SH2Q3hPuoYPH+2L0KX1liwwpscnfRDghH5KiTvldJwY2y7Tv
eJ8g8TRHPZqw8FpjFXaMTL22WPfV1O68QFMPnizalewK7xtgj44dvtGaZzJfg0/Gtf2n8qNuYzNQ
ugFn1V/CDHFLM1rphfRcmmpVaTM8VR/NdwTUxsAs0EC5ksLqPJGiCkkhzdU7f0i6o24Wl5q0Xxp7
7z1Gd7NOssI+TV1C8neLByfs3OTUjIb17poK6UOG1gTJWlRiRZ9h0IXD2RMGRdwtUY7AO+2kZe1T
18gPqREWycp15netcaR/iiJn2I126K7pnkSxZjLvn5iuJACbGMolMHuduljz6qCWKUzvyTZg/Yi6
9u4JIb8bMyIz1TAQx2a62cbS3JFkR6stHm0LmUdaJKiHTDP8ymVgHlprGkE5tWILHDvZd5HBULam
l0LRFe9kyOQlsYJ+bZUQnvioV+t8PtOzMXZWZQPA1FaD+ZaomoTOMDArZIqMMGJoOTca5945xZl+
60GfWgWW361EXtX3Fuf8pVSdz/YJwhFcj7ikyArMi92a8SO8neBbBwYMojeMu3WLbug4pUO0E54I
d21m9dvMVNqh8AJrZ/YyY6E31AMSsz6NzorJIkpqo58+lebVuyhOw/tUQ43YD82dNzGKAEvOZ3bh
RZ58495meVnF7Dsta7TvJrS84A4U6cSlJ9KD26BAuzUhZjxHQx78RISr7tvI8B9lMQDW1UTvfaoe
MppWV+aNDmfto09T+6UNIziyYnKX2EHSHTN1OhEv09mG23h2FmHXO3fpYCBQqyZ7BQSqP3WVZpJo
HjgS0r3uH0hDZEsmVL/HiBxuFKQjyHSdUuizmwYSWZTcWw5p4iHJ8zr7pqD6FpYRBjfS6aYPRAkM
SBuotRDb4txaRoTqnmBUq6UafSTzwjVPRDN0b5IdHXti0S4nbrEtmqx8PuPdoMCLSQCursN/K5GM
30z4YKF9Mqr4Nsh0uglcjt+4HnMGnnPgUdm69Zc/ueTUTpncdAhEDpM7td+py5Gc63X3UCmuoQVd
NamgjnIPqlTxhww9E0SZJ9WtYuiaLuF/hJvSYhmpKttgb2oic6wLpz0ieNCPXSr6laexnCuMKNyO
Zs5Jp/E9e0wm8Skv/eESoY9AXCNmq7Jb8mo25ZPfZ+AKuU6IIEI3EA95fd9b1YSCw3ceUep3F5Rb
BnlFI/d11oRHFxZ0IPSMVAXNpBioWz7ake2cPO7Vz//aMn5uS79y+txQBU3953/51abOtvy/+5c1
PzjKtva7Gu+/6zZp/vwvfKf6zuf/5//pF38Z/f8TSIBuQyzDv49p7D/qF4OPpgnrf+gY//rNv5fo
LrQA4J0Cd9tMehCz8f/3Et0Vv3Fmzjl+vwidfOVXiQ4tQBdybho5IaBS6Pwsv0p03SEnjj4PdavO
tzqO8c/0jHSif7SkuYiYKWEZtOKX9MQfXJmCOyfmP8PGYYEpNzBpqiWHA5caTBPUCpguQDFVbO7d
BTLoEfmOU7SYOwZq1UVjN9wxni1PWY+YHDoSQJp2xohYjpM8xGGvQbwBMqKGvLvYM3ikSkEWbypm
qdt6iLHgGQwr6xlWAp8PbgmufDdYNTPOxB/s5Hm6Mk78hIGR0jOzW+FWdZeY6MY7G2w+q6fpQbXG
SILvLqG1cgmZSa11OwNVApcIZiCNUFbGHCHD0h8wOCKdHTWOZNmXN2E+wmchskA8+FaYvHLeqAfc
ENnKFjL6LK9wlyvnZSQQ4VPlpM6j8nFYnLecm6wi8bDE8+4FWkxlkNieR3pMkkPiZxdUO8ltMSNm
QO1gNoc6o0RTrPU0kMvQqORGJyVjyawNZHFu65/ulV3D5gS/HgrTGK0hcJve9uDcxFfkTa6pJ3nl
4ERXJk545eMoCSqHeI8e7QkqFDGDdCJMgweAc2hG45yN+gzcGfLqebwyeBw5hNQ92NeWyZXSM83A
ngAPJnRozJPndgb6hDPaR1wpP0DKkCaWWVeDeJtBQJPHUV1YtUbIwZUU5F2pQfiJKFU0wgUWuIrV
uXF77zB4WfEW1D7km/RKIELUwfYIUytMPYrb1/RKK2JBEOwM+g6o/wY0I+ZekI1iTkHiDqwK6V3u
V1x+gUfoGUiz9kdxpSNBrCF/Y0YmOa0DPUkqQErUWqixqUjn4mdGLTUzdIkgBvPk2239GMxIJnWl
M9lXUlOjrtQmF4BTmVrjW+0FOQDHK+EJomXxjhAei+V0ZUBB66oeoHp4F9PUNX81FeCiohkchUOv
BKaZBbpE7wBayqWJfa6vvCkfmPd3W0QWreMMpDId0FT4ksmsGEZ6DcIg+sf6SrFSzZVodaVb9VfS
VTdDrxroV3Y/c7DoItiNBH3/PNs4760mn1C6YfcdvbjcOVeellkQVbMQM2arVDNxyyf74lPx4Zq/
1YfJZV75XOLK6jJnbFdHiPwl0SxYXvLK9VLlKF5tHjnKLixvmFVnBph75YEZMxrMNUosH7SHNPkO
HvndVAeoueCJ+Ymc3noFBZeBsZH2xheiK6ToAkTvp+UMYEsZRAxvAzjcFR0UdZ5W949D3xanYAaa
xZYpDxmb32xhzcAznBlIZcahfpmuPDRVN+ZazpC0aMal4eG1SX6eIWrZWGQbgOL044Pr76CVbfm5
p3U+49cQOiPDmpFsLbqbBaky/rM3A9vo2YmShfZtLzW9heg2Xulu/Qx6C67MN3MKhU69DzttLX10
yksZlOF31BbB0+QEwVHE4CvXZWNAk9NM2b9qfFD0DQoKeHPxjJ5LrxQ6pc1EuvhKp5tSq7wUI8zI
TXbl1yFMIf9LKxpqfIuDpZ1Rd+WVejfOALwmrevXWjj+MkSLHl85edmMzAOuS06uB7N/7bYaam/q
nifRyOg8uRLinocR7MWcMXyGHwRveufA5stmTF97JfZ5V3of2lbBQL0E6ldnbrJTafMlytCETTfD
/7hK4ACqKCl/mEjWZhx6W068eH1/xnaliNm0sC+taj3C3aPV8ECWJqYOd8HvaTvkfyQB4Sk4dslD
Fl79PaIzZgozzINvugAFKneHsRGQoR1mtymvFJI1IhZDnOdJ3GxlbdTzOKeRGzO0G7EjxMaDWqgM
mhg9sUmviVuDkcbkCbNe8WiWPzHAuwcBKX+l13XdLtxp4HDyEnxBGn1dPQFfXRENWRIQV7ObLSAM
3GGXlc+jk8+CzzKWJxHk8gndSvnq5JF7QC+jjEXgNLNgtVDGbdG42a1NEPVTiSmalzuy8dHjBEqM
zVjoMSuWsDuTCzVHQA6mevb0VpCVmTv6T1EK3T3yEwbGykb4AfLLHd23ZnCZc7SJrM98bq1055vS
gnrWW+wKQqc6IUSJbtjIyA1sBzYavkSoPGjgpBcJkvNgmUwJWZNlHp6i0XdexgiABS7P9DaOPLEE
HUnoXJ+HFxgZRMhNun6JOJGWAI3L51aJ+KnwjGKlj4QuCcd4bIrOvMTJKFdtHBm70krFY0lcxLeM
ctR7EhTiqoCkucdc62jLIDT9x1Qo5+Lk4WNOPsjFR/+6isdsFhoQanDRIqnT4RV5u8RuQKfLfTcF
jHlmzX7DyxYsRycyQcskiD95EhKj+AjdzN8MaAysTefEpNiS3bADde/sG0XpgMF++krYRyJlL6MK
XV8e3OZEBZ5AEzlrBnXhe9hUb4y4iepqvWHrh222RNKOmqplXZS7fXyP7D7baqU17awuyDal1kPi
d12JLQY19gpkv8Eusa5ldXYQhr4nQYdHGPr64K4R37D/yyph7hNVcLjUhmvusTg0jyUjAjw1VXD2
YlGtadicZcoaiBy7nKW4wIm3JecDhQEWpUeLq+UOp6qhlqDACMwJsD4R9tXXHxN+lLNbYy7BrlcH
6Hj84Eax+H0QZltcdEjMDPKU5ZyE6uwHwwrwR+IT1bd9bcgtWlr3Bmmiao5wggVJT6SQne3IST6K
0fPf2jGO7xsWGD8rSNAOtzKlxDIPCstY62Xc9Pwv+PHAlrdZgojTJBjGMniLFyhu/F1VN6xJ0YWN
BCda3ryGKy5xASl6YdYOw1+j1o0PG527DW9WBc+2WQfVhiDUXLsZrAoAuoomMM2972+NAJsOTs12
pLf0nTrfNWNkv2CMkU8Zc9p7R+G9bOJUvyV/lW050yKSzlrmbjs7c9TWRiHwpsY4v6tG+mzW4G14
aEtRHu0Ad+5iUmmE4ssYT5VdIoDX2JXeUcD25QIJTfAa6A0mCiKS5ziqODAeRTSUL4ZEvurVUbwe
0DPfuK2tkPYxEkdDXFa8o9CxmcCNqfMjN82CIVYgxxsNsPXBKzKxrSY0kQh2G22NM9z+Qnbf4Dyv
zPGjCZpiXNZppq3Nseg+I9Jx4B4YaDf7OPB2UTv1+P4bdB3X35JlK3msZtm9eR2r6AjYaE/YxQsf
TsNkPZsVF7dPnUVQpk9oLO4TVg8sQFV98oDI8pn1IbfHWI22WWp5wJLHolll8CUcstBsuLc63mS0
eL2Kl7DBiIBzpGs8s80uT56e5/dentv3XWoXZ5qX5ESiX/JKk4rDwiYa7ysep2BL/pOFABY6xs3g
2hDdcQsO7244ivGQD0YHchrQQnwIMqmTP6nUuGsIJ/3yE1Vt/UzYXFeMThO2707BFLlyvRs4FNMO
5bD7rem1/a2UX7VrMp8n6MCTcKuVnfJeLyzyBeRWQkV56uC+s8VPotdJ06Z74aW+wQg/97jbAnAt
iGzunVEm2I3b6TKFRoMEAOTsiFq5XvDCQ7XslX8/BmP9OeRufXayrHhE2HnUiWe3SVfu7I8Z+A0w
y3ShukMBQHMp7bElr06i2o2dfiV6BMyLIBxL3ufE8lpg/WaM1q2NgJ92JXK8GioIPFtEX69C6eWw
aMsGR6AIq35RClF8mVrZ7Pq8Cs856lusYX35UnlT8KMuLW+XZLH+3OlinJbDOKg9sqW62ehkRIXA
nRu11zxz0vZxVoodu43hiF121BfWGDTvSLmYOQ3Mg09w6VMWHbaLFyfW6+hESxDu7KqXcz5KGS8a
P/KwQwXUoWOHailocTKtIIVMWEx9a9KXwsH9nxH8eEjTGVHekU/GXMvXUX4n2oQCG8Yoa/8Wj76o
ox3GRg3rgabLe8WTueuJjPh08wmsB102yShMY4l9MA3tQbRVe0kTvXqJh3Lcx/gwKVW58JeW4eO9
1muLr3SCEkOT+bEWI5RcT0HHC+EK+Ms8yaMP4KdVsJP4225lns7Cq7hwTD4PKDlaL/1ZQUsw+Lik
275C9qVVIZr3MWnB4k+Whbl2QJRIXykeka/iBJHRtDZdLAeY/Vs7PkYkVbNj6Yz6UBPeIyEtm+C+
VW0Xu7opBWrLLNRoTYNovpTDlJSapuatAYsrUm88dlZfHRpupA80xqA7MqLhkMGy+SZ3ilACFA5N
43cLaZEVNBFChZwG4F0HWZjRGuM0ez1oZnCspREh1+wAaMOC2kwgz5u5jEQG7rQB6LTEjsM9zsD6
e1BxflZVzEmiIcq5K3VHPKXW3FM0LqEbhFEi3xWuXt2arY4nym78HZP2bAdspN5n5PCWG5Wlw7Mp
bUlwZGQzry87/72p3BD+rz3Bf/dMVEQGWVzqxcFkRAHo9IQr/NfOqf52TPXn/07aBzJuYTP++4Os
XZh+fAUfyZ8u1ceP7/rv5Q+/f/OvXbP3mxAklzgEEgJhNGdG6q9ds/Wb5REMrYMPM3XHm7/yl12z
Mc+4dDCDUCmlhGb2r4MsxA/sn+ccaFsnUHz+0l9mer+Yf4wDf5/x/RsMQGn8AzHNYYqls+tmlsUi
nNX1n/6WtyjhtBQ9B9QWxHCGg7VGqF174OQLwoS/zMZg4ysC77kvLXdraz3JJAzJV04f+Xtpl/A4
uN52cVfLVS6b2zb10q2ZNtF7UsXOJgdDQ0wj+IIvtNBUzDUIkqQf1Y2G+PveZb+zyduM41ynrPwB
UQyDZFA79wXBl/06EIXJHZan5gK5VbDptHQzeu2ZaURyhAOnr9rebvblpPYkfJgLFG5iExberWgJ
ESwgPbzaqvR+xBoWJ2Svo7+tNL/dGBl8MCY4yfBDUWi/t5bfHhjY4Yywh2aLhi3YgScbt6MUGfO2
Ei27TM74Itxbopd7dn9RDoyIpIqSY2rRl6bYhWzuLz1QCrwgA1P61LDHLQM47JOTHxZP3ZTn32EZ
2mfsTgb4jfZxQiBIkVe7F8PBL8ch1IW8qjnoaDfMMWXABIDs5Qf1OFEMRd3WHdFX0o7FrzXxjZDO
4VxmsfyCsADXCPQBlw6is5BdLau2ItgbsOlACE7CWqjYCT8DZ9BepK/cI/R686Tc2v8shq5Qi4EU
gZ8dcrVzOrrdax7J9Mwbzu+J13Xhs+JSljBvekLnsxUAt3xJYGSy9oX7czCJybNtZAqLpOtSNggF
sbyJ8YVLCKwTKkmgvAYweh54kxdKyx7MVEYEo5KFFriteO0UMV3g1kt2nOgAizbWzxhr610hsbyz
a+JXV9IhUQTLQofesVio3ohwqfjPboVbxkKu/miyn2Spw2anmQLjbRgLqgKJy7MznfQ2TEiGWFYu
uQjo4lBWYq5ZOX697mNHrlBiVmtgH9+ElPo+NJjCutH1Ltq3pbvgTQfo1Yj01OeT94N1nHoaOh1b
R2+kz+Mgk4MLCh4eBSXBYhi88uR2MC37Qsi7ujREhihWMwneM6uU6VGLUtqsb1mFsKeG/LNhuiVv
JmNMN1FvD4R4Jy0uEHankMW85ClBkVKuBpu4KC3lNfMiHbdxlbXvE/LjowZY8b5NC+c4EZi2GXtR
LYyBJFmzXtiMprfF6DjPpFCAA0ohflS4OaxqjFa9FQeYr8LsCcCJdxPw2zWz0GKi8ur1eaUcqZsm
F+piTCj8mIDNgZpEvmHU6yuxZftPQJ4vEH6OEWbc1Mq+XIJIPWYZWrmjaDU3CAzcNS7Jy9TmX7U+
HFwm50v2aSsJV2BTARtKO6PYuSVRIzQ1j6R+rJhZS3CSkR0zKbL/M5Cd8cfxPTQ5idYLCrGlQ8p2
/wCu9omA6fOa4yCslAwWyHMn0iELvCI8jhnrbcirWBrk2qiz12RIjIARWAWYZNLJoVN+1h5J8Oh/
+mnQrrIgS44eis90CR6BnZQyslcmZtWmdqB9rUkiMdN101RQBtCTxvfoOfg8x9fPthHUhrnP+FyA
rJ7Phd4a2xEwnIH7uTW1+P1vrql/48R3zD8yFnUDJR43D+RO0+by+cOJP2qNiTZSia1usVtPGPam
sfGAhfudfUy00HPGAhZt4cmpWod+hvd443YD8v+ygpBCTWNVKDMmElcAnPvDNsLQu0K+0X1jtVWP
6MfHvVP2u3nRXBoTCUqyrd5dKug8qEr0sfVBJtJF+x1+leXAjHPS08uAG3DPbqfE7Z60B8bkwUGW
aWou6xgbI+whY591lWEzBxXNmtdRLn3SqFad3SG69Yb00jq9954T9f0+dqLbIK3OPmVqtDfM1cob
WiGgWf3ss2t65xUBir+3U8O/jHMfzL86GyQH4SuW0eAwdP20Ii3aRSZiW1tGq9M2t4HMMTYd9zBh
IGJgJ/YxvEn1gBybiUE/EUnPj90vjSgONjFBctt54LSJuWRJ/4lb6m/OyHVV+9VzIy19pQyveI4M
dPdlkpk/bQy/2Jbj+NgC+8OrZ0XHAhWhvWSqaj1rjSVvvcnVHoyaHoLaEsPYxKDrG5//8GwT//5s
OXl2CfyyuuA56A4CWtUOFVxw8ktR7TCF7NPKXTVd4K6cvGqWJdKqZuG0+nAn+76/G2YhdddnLTiE
RA+3gcmOhFocj9ZYVg8tVMGlkFOOSVWXsGtZkOe+yVbYRwXeRD0ZFJPVww9EQfOOrKE/oy1qTlPV
BEA56uGYKdc+pW5sbFw7CU/IomjMKsc1sEAyaVsojAVLUXUgzVBM39ZaD/3EwV6zHXTaWislJhQO
L8gecExrjxjzS9sH+dlGvoX3KCPtTBnFgV7ZuwvmUwSvEeWKs9dQ2ldY2UYZPCC2WpQ9XYmmRgy1
qJ4jWoRlxDWxHDmq6vnMUjanFxKecmcoPbhLaXp/goPKvrr5rEsqLBx9xQa/C5sFIZfWdroejEy3
OCQ5KcxVO5+c1XyGYhPlnMGfM3EQBPRUQDK8G+LXs6dhPoMraQ6HrM85cwGwjq+Z37mkd42c6Hpe
3ndOmR8nfGPvpKRhs0gcZxVrbMLS68UQzXeEM98WegIaDhYQdwjb9hBAJ/PrcIkUjStIeAW8Sk8b
G2ASeuk8jiK3bmE0mD7DVO61sAoMcAOIbKxtzQjgoHVFsanne7KtmCmRM80NmhXK/exZx3BV8Ezj
1pdhcSQvruMMbdJyl/txv/UDyLXQl+YrfRL0XGrUakw4VthtSERzqgXLCO/OuVYN41xAaFQS01xS
QDyluCClPmIA6VhISqg76NoXvheUTEXmHG+Gmu7a19rhSAtbrIChDXvfymixEIZtC0qfFVTGaB+1
rcT35DKq0TuEShnDz4Fs9jg+W7KO9gYkxnOkUvkS5LZ509SWe5+NOsr8in3MRgaV911OqNKGpLe+
aEa7S1iP4ZNGRPWDz8awXinRzuPTQFtpcEII0xFmeGvryLwWISOAG1sz2l2llTEWPr6Vc0Pa6Nmk
tC4pYXyHAg7ATdN2bCwKlDefJNq+CptBgIeUAl+CIaxN6rs6264ueERJ4a6Jt5Z7ZoiYagJgEY8k
7tH7FTUTRjaZ2sWamCQ79mA+pFFuX0AQWks2cjwfaZg/MjJm4p+LKtkbWhg1qxRuVrYIOjfi4i3a
JaijqD7bRabWdtd7OwpL8Tl4U/sFyWOexk148ClIyRDr+8kSC9tWjKUVmckvIxiwbRzxiqPWsUPc
pkV87CtXO3hlh/suGoYDE25AiWZYeauixDNH7K9406FhTqyrHsGOET2ca8mWnWt4YLZeD7xorn0H
myp+j0iSW00C/cvCqNLmU1mdei9a7FLCMRMwoTFjT9v/ZNiDhZMU53UDMPwokRFBc3GahKtchHda
CcQwM5LZvGVRBZJMY5uXkF/DJ4BladlEsOcFNu1oYperaQjH8jCHqhYa2qoQEfG6YVOuLZi8r3kd
mzjs6vaMKIfYJ91p1z2mMr7ZmfBXo/VcQJMq4Y64w7qiB1gknn1gzfKTpPtPiFEGdD6S0EDF5tne
AUrKp51A6kUWleo+mAWinDwU1oRgoU8i2CzO02d9FpKapd7uujYpXnrLil5Q9Vbf8VV6im1p1zWQ
/D3xbNgJM0B8dPbeMvMzO+bbCHk0RT8mp3YY7HVMgNK8K7gKXbsBriQOahtyemEWe9duuHdnaaxn
QF+dmiJa6xXbXggcxG/NYtqh19hgzAJbWYXmVtku0CeHFCvSYjK0uPg+mKahz23bwN8yvdA2tg5r
JqzS8EjKvRqPYK3ze3uW+aJ7RfEbzuLfLi4oF424dk/ZVR3czULhjFUEFsYeOVc0C4lZdBTbahYX
e9GsM9Z8y4b1M8uPW+CHH8ksSfadojrIWaYcMf1fDF3i7/vWjY7ZLGd2+UURt0UaOlTakdvYZluW
QWdb97MguvCngcbJIIYYoNd+AMuxDS3+/kEkzmtKJRgSvT16ZyhT48Zil7Mx9NZ5Z8+pb2UXYpx3
tbhdpMnIp7YaBarTLIgawnLqfZTUb57fnidH/JwlPUhYff2j6TTn1itBoDrFY40/SYHBb+p7qaqR
gVoYTj8ig6w07FvPaZNRVMOfJcWZVKW+q/qtK8p6MQbGsBWk9a3CIRHPRBTBtfJHjuKy6iqOpK5Z
KVMWd4Xjo9HlKuH5RjbSPDKemB7tosVrHwu3XeqOdSLXvOjAuYrkkmS5PJNjT76br+yzYSp51/Zh
g+GWOVW2ZXKrPUD5Ni7s1/ufYDb9/03emSzHjmRJ9ocaIYDBYAC2Pg8cnTM3EL6BAAzzPHx9H3hG
V2aGZGVJidSqaxchEXzPSbobrl1VPdosQVm68JC75kjdG2qShzpOGIuM/Dbz9EqaFWyLhkw4TEC9
V3GH8DIK7hhjY2wy5xfVAKmGs4FqSioaW+ZAuc+mBNFJhnC+YyA8t6K/c8zu3Us+i5ldM3Fa2QKo
zYX+1k54lyQZOA0KAx5dJ6g+eH/x8FJTez/MLiDXKC/fzZ49NVZqthDwPox67/OJ/pidZnhRmW9/
kCN03pRWyCWoTsfGwHrGkyC6USngHS+Ch9sFaYZ/BVgrjpJju2gaWFZhqIxd9BjrUl0mM5g+2f3O
KwNA1rGeJXQrDf/JzRMnPXj4eGeep+74jg1Rrcu8sOx1sXg9Qulk9A9N1Vbim8XBA5kOBj8FGAZO
gyl15W5EaT3IwuEiGzHJTil56z62xgMzJLZ/WaA1YLwxgwdqh8ujrBZ2Q9rJbSKs6AUaQrzvReus
a7+r6Guv/QPxR6qEQf1gaVwwGbwGirdDNPAeYOg71VZOSDyZBoI8zi5hziFK5tuYd/3ywPVUVO0t
K3lJ0UdOiSRXmlAxSzVkNO+AiHHnJ4397FO/tJ27EswnZwYyx5SWW/q5XbFuU2NQa2oW+AQmucmB
PSMcrBX+S5Jloli3fsZX9C172Qm+3uuUwx4yJGp8Geb2IcJMvaecAWG7VRMflTg75ALHfJtTeWZ5
iabEoOA0Q7rCWEsRIbJdcKZWNbjNQRXhU/3hsJjRiXkMl4rMKMCUFSQrkYz2Fp30HesJpYLuYG5T
3LYnNnwwe2v/wr18LXxwXYnI8KgrI8huo4RmYfzPLoFnY97Go4ONQ5BsXtV0sOHAclx+BIF1HOrC
+jV3PQYy0eTfUTCMOFmwWHv2ZKwrmM6AdANcHHmuaSZOi+QDmi0JPoT34CKN3r/NGbQfuKu0Z7oy
u6M5KTZLwGQRoQzZr5cC4o9M0dUnqKI+ayy03P9KfSgH0ztgikr3uMyrm9zOm0MTU887MkqOyJ1Y
Xfx5B9rV2vMJs19armsPraEjIBs4iOOM3UfkmyvLRO9vF6qtcE5jc6BQDPNY7kPc6tZwq72LyHt/
rwdXvyozlccqSdMbN248PPWGcwwG/RDaauj+tt3+z7ef/+oqjKhIN65rgvzz/+LiAx0tggDD+t6Y
pmbrSA0vCcU3XlUODALIltx/7XQMn0OVI9LWCYr/JopK4zEdkukHuc+y3qbSibbg/2aLYkT2lex0
aN/qiBuAk46I6uMSXzacpuoIZHsjC8IJlNkJbqgEPc8N0fhbJcD/4iwiRmnbFFx/WWDzDxTW/Fub
6c3Xr6/kn3by//IP+NNqykYdyiz7dDjLNjFE3iV/buhpg7chfrNtv6bE/iGd6P5huuw4/9zcey7/
6e9hMF7dstYntojGSorrLwv5f7eg95zlPfivwmDYXP9xMQ8nucAT1VJJOLjZjjSQT+oXFdlnUMmq
fmXjMz27Rg7I3ya9bracGAU6LEqparG2lDOGAVL/DjvOMa1f2ZR2d5A7p1dcFctFCCtIuQNAgrk9
HqrlmNLNI/XYdMe6OiMQbruQ3SAhhaFRr0smkm3DA6PAglRhiO45uEqsEwWsX+HYJ8yCw1cfTPmP
MqIKZ1tLGpng/7DvnJ0YYTztqb86MGWrz3pKQkpECn9kxW62pkmJD5yYI88Lnp8VKS696UoL2ID2
VPw4lq4TrvVcV8+O22VPnQcyRiUdGAhK0NUHQSX2R6PFgTj2guwFd9WUEPmED3SFe8MEVzklJHPg
NMdrP2ndy5jH/VKZa/c/NaSjk68zeWITG14cA9BR5cXiSTi6ezPh/j0QK8gurMkU9kHpH2TKNqg3
x5wLqHKDm95B45wKp6KXQo0bhmt6vfquzqhKFV300yeREB0MwnU+BADVMwQmw3wuDWV/0yQ6PkFn
n3/HxAnYs4dl9TGLRN77y0p1GzUa7lkmdfjC7aZHye6y9iEqffMOSMgI33IsZ9row6nfJ2kc4mAN
++HFtZTxWsF1xQ0wID+SpqaUEPQQkFeAmuYDD2TxQ9OwgpfCq9YWxYpIAGaIEzNnkURKi4bpbVYG
/lnbSXujCfZh6bDr/OBqpIOjBJFSI2vn7WcmmZFYylCZG5LxfmaDP9A2zCOHMtTW8Nbk9b3boqxV
swYmRL1RSwXNPql049+j36fVFlcKnlrH7yX7ZQOI7y3TGAgzeq8KudU9brNdxrP8d04kA80WrAoU
H52X8xYRKgVe4nPTXbUOhtNZptG7KfA5YEsaccI5IztvPjVATzCBZgNgO5ewHT9YLj+xJAe26vqO
12nzF42bGB3/Ahi/gk7fqPA9wyn0zcjmTgv7IPhNm1p78HTVWT9LqLPZKqqV1e/tLIDww9/VFju3
RiJ/6FNh3XR+xIgcpCk4igHwIb3M49aoyy7fmHHGvzeiMW4sIy6SLc23/qcE/Kgf2qiHQC3HwDnq
YcpeKmhhvybMfB/Iy/D4atw8JUgTzKAWW5ydNg04bJJJ+1hGLtx/9gIuri+DuOpG5FXqrc0C18u6
RxVDREPNXwHu9X77fa3EhpU93kc3dTQWg9Z9NLugObJZbVDns258MiBZ//Brp3nTpKTu5DjPOwdT
RLHJolF5q7L2+0do5s3bUDtw1ZyBfRX5sF2fErXdjh4TL1EYanMz4UPEwr2MBRXCFT8L8ldAJMli
vk2Md1zGEh6oTNdc0TSrxSOGC4ynFGvBIeVdiQ2PihbMEk6PFKRdGKVN0f+kZgJnr6Vp+FyzZW9v
U9x2F4Wnw9sV5PUCprJp3FdwRPZWmZpHt0wwyAp+jR81RKRfrdGEaitac7qlF9m47dwovPUbtnML
OdS9DFkZP/WoOsTZemUdzUHNB8kq9xJ7Q3/fhAIXrRhyxAskzfeigLvbz7TQIicF8Og4cnDzhvNO
J8DxV45fxltsVtjnFoTYJ5Td4l7TVk/qls5y7Y/jsQtq+u3Ap3rwt1m47unYxVekeiB0+AjLiJL3
ISw/yqJMPsisi4H7uWUXa2dkv8YZ3r7w2xn7lQm35B4rcbMmXlhNJ8MZBzYe3IJ9AB66oKzFwOdv
sutny5bq4kfq2Oq5lR1vwsrs4AKGQ6U/LUaWd6caBkrVq3oxq3fgbnZSzVC1i0RjCGvdeo73ojTL
V6J0OrmgvzGSE5rj0AlNWW1sIzfFOdITElDPj3/eunHLfkWVUz8eBHVu4Iug9WEMrcr6NpyBdLA+
8adk44bCv6srN/0xRmH0HREi3ZSNGT8Tx+Iq7qdshFYu4M29rsBgrNOwQD6dLK6wZBzjg8zNLtwY
RTWeZF+NEa7nID11Q4+z1AFhiThdtBC5tOibjRXSt9N7BIyGEh1jY0xGsu/pFD5ahP02Pd3mcj1C
rRt3lW3rG5jn3BdFQYrYxCa978f7uhupggYQVICYa/r5ZtIQnLssg2BmIhon60pl+odbJTnOR/s8
jDFTrk47vqrgFT6Whdu82ak3nPA9m2Sk6BuLVk1iciEoBjPehK1LtpDyueItSya2LbJtDvgH9m2T
wgmZ6JwlEeqfW5UxPySVT01w7qenyB4AA1qaUvBN3ATs8Dh2cs4hh/IX68Ke6lFYhb/yTCwvKU8D
HtR4MNM8JVAyA2WaWEnCyWzaSx50Pdf7NN7bYWufKPP8cutBbWYcywdShCH+oKZ5sUfHBnIFkw1l
AdJV61nydxX7ASDltPcfOsi0uyQdunE9u155soI226op7g6Bb8GWg65X15uB1pwbaHHtTR4W5sbv
A+DgDgf5VtPUTMnAGJIrpu7G6IjZkOZeR1QO7Bs9Qaal3yBZGraLi8BBcGKla994XqvPQKHkuYs6
D5B62TXvPu8zHJS591NNgaDdIpfVvcxSdsOZ6R502+bWWpboxMR5xC+fNwx5eit/rDT1iFU6x3Kb
JaE8mE5bvpi5CUe049cPZJHURpS4gPxEMjdQ1qG1WsiRdzn2+Z+4IBxzW3PNAH3Xlhh+fGc9txXm
V/yyP+ktKx9YxY3kzzUkF+Sv8K5xGndrF260HyigaAjHlSzxZ0e4n9lsg84DKjS+KMmtcOUgx/8O
YKPfZ4Fh3+C/R/BgcQ8waShbiwcoeZ8P6nhcqBaV92RIm6V+ZQbhh8vqhxVv3I+fhoqMT0DbdbzS
rR5fSwzb+8grWVaZyj7545B883rrB7LE0w/WxuxN53JqGM9gy+BUqtku+dMAFU43AyFsDOgArZQz
TY9eWHs70ijD6yyV2rlVnn35QjFqlE3CUqZtgoHS+rol3icqG0wvp96NReaP04Hs9mOMRFgxvijW
r+2cclIRc2HpW+LSYhutjQ5yPNJrcCzrFuib5xOX2qVWZN3RDCbfhDv07NmAI0y7uM96Cy+fx/01
xjR5jkN3zqiSHpt2w2K8Xqh+5syqVFQKCWwa6o+BCL/e1HEEf5YK5OA2VsIm2tyq6Mg7xJ+xJ8ft
V4gRA6cpTXWXBHWnW3HZlayOM90dBKvgVymj6lJWacO9k/vQRU/S3/RWjyIrTPccI1TcW0ucO74m
u3kXkPLmuYsEghKUDjRVEQRHSoXtDy6UT92AopFvw2tu3DKWDLl3zZMPS7ScSD0p8+SaOIfuQ/q8
uCbRxTWVzm+Bxc7oF+5eWa13SVNBg9R8TbITtJXfOjN8Cst8w3pB+Z/wmRN/965J+OKaik+uCXl0
BYSGqqvGEvuNJmLUQF6KlmC9CIv40i5h++mau2fGZB8tvZialaJ+7Ly82dRuzRGVN57aIdryxpFL
kN+PPFLy13S/ugb9l8i/eU3/M/WSMK+vVICxXAgBAbjZ77TLZma0rj76V5bADI94ZwQ5u3nX5mMi
eS7jrV4IBNUCI7D9CgVI9yF2l16NK/5tfCjMFKNxfqUZUDIB2YB3FZr0gjsIiO4fqUML75MrDYGV
y0JGuFIS6isxgSZZ6Ankk3lNVg1UAekHvkLlB+k3fG9xIRUHfyHFgLhJAwxIhjbmDU4/fskLsgFj
VrtVVIOGpJOYAFdTWJubEHwrXEWT9+KV/uAsIIhoQUIkVzrEuIAijBZr+nSlRwRXkgQYN+O5N3r+
FGCXzjG8UifElUDRLjCKYsFSTFdCxSytkNXlok3YZHnP3iJY4IxJSmwvyBgmwZV1T6HOjgzZuA0h
sEH2XgQQQHfzUWqgY4aJPuIXBtUzi2bCi5YnUmbmO3NAtcVDSQbpKrM4bbqU7wHzXvl9la41xKrN
qJPuUsiOtrbsKt8EVyVn0XRIMqVb6yr0OJ7vnM1F/WGCC7YCQYg51d+bfCa3xaIWSd8PP8WiIE1X
McmgW3ZBliafYVO4C0kT2YnbgT4NixY1w1JYT4s+NY54BqLW+iCGGD06i4rVixGCQqAc3C2LyiXL
NDyrRflKFg3Mi1IfasSijBWJKd6qekZnQk5Sy4Se2TvAAwhqeDkWcS3UTLOL4gb4cgH6A79LroLc
ABCWN5HN5bjuYRiIq3gX0ppwLK6SnrmoewXuBIo7kP3UIgCCKFykwMZ4KBZ5cMBLjH92EQ2rq37I
yQvecREVaUiNnkFeBB+REkRKvaArOR5DwNnNVZ1MczO7IyIWnYhBqYf+qmNWIHjJJCgTQXUROqNF
8kTnHj2QjVrf12kVThvHzAy4IgilQRZOzSZY5FOs4vFLt0iqPqaSn3x2rQfrKrgu0mvta1RYJabI
oJhCWm9ikWpTK9FH8lD61jVNMgXmIupmLecVGaqr0ovom+ZdtOkWITgAqL1KFnFYlKrcBKkcz8Yi
HScufwiVZGhK/MQLtXVSu3uredQtNRhVusM4sxQttSnQ69R7bqPOoCOwKwXxzWhQuyqB2x7ZYrwt
wHpY62VycaAJR/mzlVl6p2SvHwopvl0ugzyVq6RpNiORg5tJjpixeHxu+yTxckAbcnhlPx4hxMxV
AcyyL9pfiRyn9f/hck4hBTLlwZ4cJpq0HseNqTTQynmKnPuZR0qH+q3N5n/9EvH/JdQxe/3nxt5T
9IXmANXsn+hR6m/Zdr7yz52h+4fvsONDw/oL0cyDIGVjLbtuEv8RaCacP4TnwuNkyehJGMt/9/QK
6w8fuR/WmetQS8uN/L+zMmSV808rQ1xdvu2x0vRM/jjJ7mn57/9Qb2tmpg4DY4IjZcm5XqedCTkP
FzAutqZzOgw8TqDeCJqYKfxehdzIbAXFJ5zq0NqQy5JLYKXqnwZz8MExOVzxkF+yW2/slhhE1F4K
Imf45wvkLWKQhJQggRwiWgrPvKBsk0liZYNPGvp2crxhvFG4Dc4ly5+YpsOO+62PKy7eLH4Ssu2u
20CowVB2gdXvTCugDBMxBBfr0HasYPXuGW8ROguC2SgHoYPR1NMadcKnng/3caAvfedUB1qOXPqc
xvzdoQLeX3eBRdq5Sfh44upckjF29+xS7zSs6cig0negkom5uXQRTwcazrlnchxDBusJ29uVW+xo
SZcFaOEgvotbixAgY7DMNqFbzhQOJYHNTMF+L1lh6w+4Grhssg+Sah22g7WM3QWjrdCyo9z4JKHu
+zT3TfENKwn9VWVdfNPgVDRXdVG48XkUPMI2Xjq1OdXrbq0Ic9PzSgAi8N7Doeg+UpEMcqW6tvgt
ZsP+JlRvGGsDIDoI0Rgz0wDUhD0YTutVByecRQP8koNliOHBmI3+UXNF/mlnEXCtREdMNFM1GO9N
JeFggFSH6ClhQj4YwgnKjZBhSsaLmytjBgPhc2GnPcUcrdnWa4m5uyCB41nfqsSBRAyZ2+bstnaw
64yKGoLAnfWea1tsr6OSkZvW9oWR1QWGf7aoZNtZJXl1ru5LjtcoIXLU9QFHTnWJtGfeVWMMkVfT
UTpAp3E4tB3Y5GbTjnfcf+1uTQJIrIvSTU5G3Yqtkkuj4Fgi8cUeDuF5yqd9K5ntCseadlGYUCQ6
0WJqhrl/YC5oXseyiN+kr7EM27M3rD3T8xDz2/nJKsbxIQ9xGciWrFmCn+deIxNu04Q+RGDpyW0H
J2nX8WftXcA09NsSe2ya1iNfkzOLNbykYa6p1IArf2t0rLwJ4gcny2qLg8gif5fbKt87ZpS91ng5
qP6wX5RNYhMcBgwUn6q4/twLPgYrP4sn0quEK/0e6Hwc8Z0OneltYi9uzlXA7Be08fSC1EkNWNeN
J7ulkTNy535dmYpHvpowrFnsUAna4f9+wBk7P9qiJ4+Z6/Ge97q9L4VmsRRR9fLt4W58RFMWG905
1tMcDvOrkVGYmroLcn/QFVqlPZb5K4q5eJOFhgsGb/uba5Z+dakvQaXsDhKy8r02A2TDJmnVwySy
6qOip+sxz6T1NfgBVq9KuP6TiDvo7FEam2uddQ5yOWdKshpxR24He5rxSirxNcyacrPSaOSLEFV4
L/s02aADZz/GULv3Hpe/Tx0ZzTbKnIDtjWp6dhkuUfaSSpuYuNIvtwl86jMrNsSr1nCme+3CtiLE
qctvzObW6/JGeLZnd/5GzB0YgQYzfZkr032csnHJ4zK4jlGb1WvXsQa+T7I5ML4968O2cYHtOznm
+FDSNLhDKepOE2fEJRjj8Dc3fyzYqh+nN4ZcvOoNR/PBVgkyNHtt+zupC+J3DQ3Ey5JHqOcOkpBY
d12MzJ864aXOwvwLXyKffgqjaG3wyvTBhNUtYNqjY9eWN944ImTRy96MrrWyhYhsqoWYTq+V8HCG
kx9CZq4nQkYSCzYNbbI+ERCALVynrLI3udWBkwNSUG3zKeoePMvmPkkjKqOPogp27bWiuZCIoEK7
GNk10xnUPGlkga1SgPxNenDPOI6CS5hK+RFQ0nGi1Tr4NIbmySyz8UaH3UDTlznpRyw6SXYoBuD/
QDIEFiQ77I7JSCkpmMNJHC2oFjcq8Zj9qiQiqa78iCKl0b/zBYgSzgcDeH2RyvkRT1A4QLNqseaZ
cfocUWr7KbQxbPs+dM+g/E3I+Xo4xdJXNynEk1OcdBlX6g6GfJKM/n2WT7RDFCMQQF2je7G24UbN
xjk2SBy3ysD2VcXOelB+dctHQbwoHFOPxBcgRre9OpEAzr5GuqS+yB53e+BSvObBtutfVtu6ZK9j
8dxbUL9mmcM8R/2Gr1uXP6lcHL78Us8AmWynxR5tJKwFcJnXB7Zgmga+NuXWYOXfQQPIarVMGwfm
SSKYlW1MG+FwdWuDsbjRA+7aolp+opMd06k5OMWupSLnGEV98mi40gAgYnpZuYvHhOetV/rVnY88
we7KcjKok0M/fBmkHkYymfgIonbqvu2e1qJ7KwF7z/tOJjieMze/DWKpATDQvlFnk15U86Z+zAs3
89dN4QOTy7Qr1wk4JXDgHfUaqlfJXdOM4c6NsuIUYaKC9G9r8csl/8yoLLoBgLFtx2ffmQZ/J0Rv
vig3jV95Zifxuo7Lltoiv+g/qWNzzmgr5d5Xjv/iI8XgU6pZqnsFaOx1IroFi0/+5Rj3Tf4MznsB
XrYNO7+K4tBzlE/2G6xldDuy08e44da2YpcCx7UZqnOL9eQymp44ST9KdrjrCGx4wMpn+GgPc97w
A/E5dBdjYfvm+FXxHYGwfzOHWtEtX0GTYoKn34I53w8qianeFtwjVKPeWlGj1rYsSH04HdIJjuBS
1G0cRfEdV/7krYB+e8vAVsk98Rsc2VXjpzf+1Hkf/gyrZozVu4kYuZ9UguxoSN7OocS3jmfvmSqc
5Bhhl8LtapcNCSq3cV+0art8W9L4uI9IM3/koTm8Co5OevhEXZ59WADbCJaWuQKmzjaeeo8THWjd
cZqwRIuWHtogMHYxFaXVytCa4uJ46D8nxFYNR5/yPSLvyYdHufc1beodahJCdzahf+xCltn/DpzG
33ajXtcMRluzXFypdvOVk1w54CZNVl2bOGe2TM9yCqggoIjBchGHapnW+17WJHfcHm8yipFj7kej
Ae9XpGH6FPM2eatGk1t70M8HGD59trVsK76I2e/HU2c4vmYbWrbhloC2fPebdvpRksCLaQ2IkcuH
1OdU11nQdOBYyiBag9+q11QUuc2aXzNNIZTCUOnalelHXKmBH6JPGnsSPD73wQJkmKMuedBXSoO/
ABuKyTAeFAyHdIE5LGmz5/hKeCgW2AMrv25jYd4H/LjAIMoFC9EugAi9oCJ0Eda70KSyE/+i/TzI
Y8CPfIdTbAU927ltMtO8AZAmt0NWY2gEZLdy8yg7ZhZ2b3caw4fGa8uNoaw7N4utO8WoTIzDHB6D
hWyRLIyL5Iq7wL9DJmW4YjAIb7ibfmFjEOfTd9Y41jdhteD2cHDD0mCz3d7S+spsVHOdeUWIg7sx
XxkcYsoNdSbs10LBqJW3sRdgB5x0GOn0MV1KdxAsfDumxJ1V5SmKt0Hxw8pZ8B+aXP/dAHXmIXRb
6CDkNiabQ2ycT96CD2nwcLxQpjRhtHOhi8i8V6+NKpxHDjtLrjJ4tR98gM0dNcQ5I/SVUbLQStyF
W1ImDjQZXqfY+HPpYQU1om9f9RnBgQED8yZh3jzm7MjJsV3ZKNKF4X8oF2SK3Sz0FDy6ds6pOVnG
pmtIPq1CUCBkck1gAFipQrrqusaNtwQaHEHIWRpfiyz6lIcBe+KWmX1Tkhq+Z+/YfRSumuhj7Kf8
Fk8D+Hh8tmuK/BhxJspq7r1GpR9NMnJDwxKhs/smj0yK7ytqXDZOJAGu+EYQAL3pR1ptzDxq7MNY
WpJJk7fyIeiF/xagUwWkgwOfTYjLWxWYVNUUJyMlXbQp8wljvZqtt6YxZLhvlenRPTkMdNiLMH4p
DC+bHrOinrD86UJ+Qz8Mi31ZZfW0C8zWpdjRpbRnkwIhiu5bW3LlSNNC0gMYWTMPvdQfeFZNFz4z
VENjwCPAGFEhVXP6n5G5DzXlYefRs+Ubx5JzUUQAsOFiPMj7qX0ap6RJmKbmN/I1rgGLB6clx69u
1zWgWpImlULout75/6cdVP//YbahWP9bZ9X5q85BByZf/7weuX7Vn4Fn7w/HEcozCTQL22Ps/Q87
lfzDxEiFMZ/UmeNdjVZ/Bp4t7w/pwNMyr148lyX7f/ipLOsPcs6k9HDpSf5Bef+d5cgS7Pu7m4rV
CEBBVyw7EZ6duO3/EvxTZFxLl/4O4KfOgevhvQqSbwt+ao9+ZATtY1+gXWFg/i+shp77V68hLjJK
8xxa/iiP5nv5i58rjBx7Ce53LO39+ncgMWd0rJGoRHMIkh4FJnoeoHwHLFxi6BpjU5Kfo4xvpiW4
Kb+J9BH9TUhiKTpluKUW3oRbU0hRQCmZlpVEyPNtZTaTB5S34kPS0b+ws51ArKPaLvaz6t2TEbZq
F3K3nFdwMUkYU6mzAsJyP4TUCirb/qm5HWMu8HYaL8G6NWAhoMJdpmxhCYfmVqE/8bkFKSTHWl/s
0VLch8bevrNYhD6koZXcuZBgF6+zpinE00s8hb8vmMZmP9oqe5ycYpuU+oa7XXMLMIJX4BOegjMI
tJwpIuaLB6Cw66yo+p+2MuRL6zZjs246K7yPsfXfEPVxqKMmMCZwiVOYI6ABiRb/ip3q8DUeLP+i
nH7Ekx+Vm5C6aGsQ3eNUVHITFC1uXUyp4TqppbEjS4hnwu4N734wmvY7GIWPXlH4BFJD3fq/2nJg
QTUNirb42jdfwL02/KPgPbYJkPovDRxSOB1yops6ZZzCfJFMiwHfi87CNmkqojb4BjAIFZaGo+7G
OJP3SBFocyKZnAciBe4ajo95E18DGVhsH8ZwCOG0MoGwgakoXlGgfNi0sQ7eI3+MN7322h3NdPB9
asonddzO53zsy5cq99xuXZWNEW5c2yleEalBd+PEMlZwoUuuqF7vFw8hwqReRTJBiCXi1wabPq+y
tWxKnxg1nS0HhS7BXiIy59csFWZSs9IJQUEKCufGFVXv0z3/31Atvhfrt2O4qNchN6Zt77T+Q6QG
mhnNnuX+uqO8e+1YBs2YTS8Bf+UFcfYQzQmMpSkgNyGIlpTalM4rMBRSF7OeCPqofnFPjS0Sn6ob
alULt5wQERoXWF7hlLfESdpPzP28kZLKfKf2M/odtG75k59MfGmS3Ac87eDeraaUNvRYdtG7BH0U
reIuDneCyiSuJKYFZ1N0/C04WUhMBomPjRwn/edQyuakMOaP64BtA4b6XkcYu20LWGI8ih3lQNOT
KGb7krMeIqyOl46oHLPIghDvR7CIruJ+Hw7lYx9Y/mfjFdEbd5jUA3VSF7dsChLgRX6oXvvWmghj
ksbcdmTLwKu0zQueT8YrQYXnVxVr9IrS5cFtWbVy1oqia5OKssr6bTSx9RS1ZfZKO3MA5dN233MI
aP2KiqPAIOBum89wrok+SlhB2FAg2D0VqpLbBogB2nMVIj8FZK5ZoMGatncxOVfNzz01rI0aoRWH
kVIzWAbh7a0Ih+OaciILzz3VphOrpn4fJVF9YR8DcscPzfQ8c6m2luZeThFcDyRfwBIa9xNugAxE
tpe86skg+GaaFKyuIU4VP02zZnummBQOXNHYOViGdidOQuEeu5whn+1nBqOy1B5AmSyNHgS4v46o
guMm65ksz2PMJu2VXykF7uXie1FeqbaBVPWCPI02spSQrm0neyTNpbdzyaWPzcZYvdsNTxMOM3P6
GGB5fHKY8xulWNxgH+NaOQKPh9K9rvpQc09nu0J7qJeN84oPect8N/JKARCeulCxIOcVIj9bfc6x
0Aesughtzv3d0KrhNTVxqWL9Sgn60uxGUyINKuIDBn3vrMPOcegXtYyccrbJ1ORsRPdgOF754k0j
VZNN0LvkHylVfR/AHv7CQEpnLGl0jvTYpPOcUbMOofikEe7Q0APedbQCA4KCa9vJHROoGaFgh0O0
XeSEU9GrMNo3qd36p8noWCFPncWnqy6ymEBPpY2vAbtkgAIa1M02F2DkmpyWw9UAUnIn7UpTWVvO
7DgDOzckKyJd0wpHFVxI2sTIkjV2JWLOUOwcdpFOw/9iOXiZcFd0N3VTZnyJN2PE7ct1KbzglndS
/eli3rk1ktp9pZ4sO+HHSM5UGHAQm8zGBxVNPEETkDlvYHk49EIvHu5ki6yG/4aTes4TspYTO3sM
RI4EJ5Yr9TQmAkMHazFsONQsAanu3Pp76vroEQY1gP8412SwIPXfedlg7fhG+7UdFtlbzo3sFCYe
ICiNFXkVqjQk0oEVOxM5ZY9u15xdPnpbm1f+NWPEJpwMT801F1mDSgdw9U56J4OuGbYd/MEl30ky
k+yF45qHAE0GhaHzgi8znNj2dKpNpptCTUBHAX9Fb6ZN9mqTeWlMPnEciWWVFt/bGETTO1kw9czx
Wz6wPVP70Bynj4Ln840S4cjWLhXpB2ZOJB2rmV1FXEGx18dCyc4Vtb+iyX0CIr5Whll/oma2D4gL
/V0AHPHBdBvnN7cq4k1BPL/ArrN/+kRZuPTQkc5aK90LShlhXRb0zwL/AOcyUxwJ5q5qXGftU+7H
VaFR4jGWVfdUFFZ37OCqpjcVTXQfDt0F33NCjI7QRAVIysLFxw9ORzM2o3YchTzOI5a4dRGihWDp
U188XeJHZVnRyLFVZtaIHbGe003Rlhg42JYk7j0hq6Ja09AmR8q9cqhqhl1LZK/O2Yx22vAhwGZB
ugw1RvjBXdEXb31GJWVec68iyYWLJ2umaMdgAK2zaw23P2NQV/S02UT9q8mBXpwF7MDKaDTKDSvm
vZUFU73tSgNmVCa8n5Vo7XMeKbCvIzbNGi0FYn1lGOqmk9ZHBQvuhRSR/OElBIUOrsnbbOuLBve9
RfMEaXLuy9+eMjQ7oM7tKR6KySmbtgqRWvoFAQbRgZ73aOw0n067Y6E8DBgSaRnLcLGYHkQC6LOj
UZy7Xsq3oa14R2V0VzAIpfBYJU2Hhzo1wTrT/sjjkge89V0n9FVzTqfhe1znFNsaLLfvVRyD+zGn
rN/+X/bOZLdyZN3O7+I5Cwy2wYEnu+8kbfVKTQgplcm+Dwabp78f5ToXdcs+Bz4Tw4A9TCRSUm6R
EX+z1regsEXMHGK2XpdsLKYTw1HjM0xagNIJo+KMqFtprms3U+92o9lDIEgy3iPDq7y13U3pxzig
0F8FVsEYR8yGeCwxYjqHSNfUJo6Yh+chGzDM4x63uyOzdJsNWhTS7mZpOkU36Ept1D75jOiBDR6t
45w3LeEmZXNUnuV/FaEFOg9znQyyfNM2dbC2FQgvF6356zBaxIEYMxUbCh7IskXHONucEJeFIytR
7I0M5JUwfk4Coa3pwmt1cR06BoNnUAyrSMkCnKoxrbqQSVY/13yzOrLu+lQSvOy58aZYNHQsGrBZ
j+UhCtwxXU2pdO7T2jCY3JQ4/bs23y5kaq5cjbokdLEK+SRjYlQskDZb4pUnEbcAxOFtqxObN6zy
g6vft+0ljfHe8hVz/2EWU0JOjQriR2MSxQ2TVD4/XooXNAYcV7ltz+VeooZ8DR3ZPXVgGcxNMrvj
tIHB2AnQlHX/mxTH/qcTk2fKoJespXVlhwgMCrqb37bsSGycSVR7cmpMD6uKffENYEy8s9biHQOo
MsLsZVMbbwTcyd+JgV2jnpvicZg5VFZ1GRLoQQSknyARiUiFDpUarUPv2CPbqGycTg4PIkUvykT6
AG5atIesGVyHpEKuMdTstwXVfLEBVqjNo8vaYhsJL3mss8Z4qKaZEHCfMPm58MllMAnS2A6AO9ZV
kNqMmhrmy6scm8Mpy0MCiEYYwqSwxF4Ay0KzbbPDiUqQizJvNlGrgcRVosmZ9RDJzRye3V+3MZyJ
j9Z3qmehimJXJwsqDk22eR7nMdYsCxa4bsRw+5WBbQDAjyXDr8yHQrJq/JCqqDQKSkRBWA/o78Gq
Xkzou08D4IUvq4gqrDLTWB/7hHe0pDOu2Au06UdKYLRJ3Eft3g1ThhsTOXWOyDEyxTmINOVhgFQa
uWQJWh+RYgguDyUDC0Wnqpr7Vg4pnr+Cx5DQ65kCuzdoczqnNa+gDBtxRi6s9G5qHfPJL5kqDkb+
iwUZmOFslFjoW+GHgAgLwl4OrheJk9cO7m3F7gMYgQJDSqCRNE9sfXjgQt78o0rd9tqRiMgWKkPk
6Doo8Vd6rFkOW455HGTk1mujSr88IMKgi/xEnOmS3XsvLdnawOYZiKwpSOG5HePsOZ6RGCiar21l
A6TvHEgBFcnDFgp4dLXeXccLcJcYodyCs6qhA7Jgr7AAbtpKdxhMfJVte9g1hF8nRAAhQcIMPpi7
zG6TfUkW0D3bzwI6A/JyJagaQR0DseTbTBA6q1Kg3Md9s2LCSnExpt6dHbjdjlzSQ8/FBkdk2EbI
Va+l15ovZllYHQcslJei7V5Be/RrlVjegyZ/bMvKB7t4Od75sTHCRHJ774DANDiSTs6cd6itCPuz
AYuc/UFyxkPLuLtNJIimNl9yOcBvzri9nXUVBjiIObx/yc7fN9LsftdTnF0jrSFia/yWSO7kyY8t
+w29avQluUDXPh9Q3yJ7XymnJwu6JmLE3fIVM+M6e7bvk4Fak4Ks465+KpDMHqwmlDVB5JN4WnQE
Z5j9mM4Co0Z3HuvnGjX7e9ibMxoLcwIp1vtl925ntEEUAIm2dmUIa2Df4oNAwuxY4wbgbcSChgnh
lyFUe5lETGWp44ALLB2FSTVQT9mww/8UrbJUBvcBgp10J2TT73p3YAQPKo5Amp4Y95A2k0phky13
Zi1r3D12LTmo5GAPwPttrztBtuDYUfxoP5THShxhFqbmzTgaPBQavo17cAvahB0hu/iSrIqktXXt
k8y1gh3nvSuySX7VbmKFG8cKsmkjOxmACQ3G4FA0Q4dtlFksdzDRBr9QD+ebhEnOuRu6AdvWOJP8
ZcYUpr1IsZwWjqpWTtQkcEgdCL29bT84ymR7EUmTIzGU3rBhfhxN67ruAFYkBQpphBUhzXmalxrt
tLbMS9/W5K0rTfWkZMx8tjJG9RMzjFT7/z8f/Y5K+d8MOcGk+c8lZM9KfbT4T/+JiIx/+6eITPxh
Osi0mHl6HhOGRRH2p/HUZ+ZpC8sUgnjMxVz6DzCk+MPxFqmYdGyBkcLhi3WoVeP//t8s+Qd/Ib1A
+ujPCMh0/505qef/HZEmkLEJEJOm5zv4X01+iL+KyOJwqls8QNY+QuGVo3DxhhnhWGUQZeC7H8DT
rHsBQAgxdGbilwfyAZlr8tiUOKC+BtcfLkFnJ+tM09KEKSSHuH7u53JTagpJn6HMJvaa/MgBpD/j
pFfoBhIbk4qKDFyac0nxrKU7H40JXNSarFfzgewFe1dSiN9Z7DRXOZPaQ1oiomAmIONV6vXj1syG
g1HW7S9u7mmt/KxHPVwkASpJIW9NxR46Yj67MBzBnPt9sysslHEc+Mm2U6nE7yjg19F3MFdJjX2c
2sFXWnikcruEOuxEF5IkOPUmS6Ukuctqr9nzm/Gp88bMRy00zCdDJBTIQQdAaPZLCxM56nbyAtsP
1FL8oAxb030hEZKtIs3JhgSel1i4vbwfGF9uvKbGPiid+tMs8oYUZ/OC2updBeYNntx0lTk4a6b8
Qud0nt3pPgZHtMaAeYUdcQNhgUQqVle75Tqbvajlhk1H8GuGly8qraK+qeU4sPXCyvikXBpW9kWa
A1A4yb1VpeeWq35Vy4JZKWR5cjkqCI5xMbFCUkFraiztVoVAwJhuJnRd70E64lOcZX1FkNpX69ky
vKfcwcCLT6U7jHSUN2OMa3NtKjvaTFIRa8j4NIPANvoH3TX+gbBU/axt1xNYjt2sWI2zRpVliAsL
JuNYWY3xs7NVSDCLS9HOk8aEuxz81yH3iH2m1IX8FZPJ7fGJMO0pkq/EG9qtyVNJkFyFQLsibnGP
W7J816ww7vwKl3MuzPSzrasfSk7+jwBDwJ45a/ZQwPS+gpj3Xlhw51yLsXkpk8a/4M6K2GR7MaCS
8RJWY3RZvMC7FhXGITCHbB+iq7n3cdkmrOgLrF/4YxNYWR3VHiZsQk7wLI0OrVaeEWAv/EJcppk8
xJUrUv9FAQyy1l0wxMeKyf4jyqHxiHdPXC2xIDoolvSHjazyFGbgQmzApXudzep9KMLhElJ2Hkiu
tJ8oJBlbyaEa7mwjbd9z2syWrmnumrUeDRfJh5khDwiHAvsuiFryvslj32YYFBpmS7LGKpCN+3I2
+Dal6w1X7XnFC+McMNodgaLrhhBLRKWRBfO51Daez6ho6OsQ1vipFW6NxJR3HBfsZrPESm5T9uX0
l05+HdSsLtoLzOsotKRzBwT3SGqbODkZOpuV0whGgUtMmKkmXMyWSEkZa0nCTkZ/qRGFb5zBb0CQ
GATcNL5pmd5Zs40gZWHCwVXot6hhyi3x8Dl5vM548L8xcsoY6nu5sOVY4pCYsvDmdK1YwXcLhU5+
A+mChU1npaG186vJu4gYcp35zbBbaHalWQ83Mek77y5LTVaQaCNthuLPNX7VYO0uVDzRFtYn3Xu1
J4Jyicpr2ke3JKAkWYh6CZPHPWUu7xY+qOwWW8pwj0l7ZDfiYnCSC5uvDhbM2+RtiV0/GAu/z690
fMlYOx+Che6nfKO5oocqronruy+NwVzRXHiAA74Q0IBjZR3ChRfoT711p/Hpv4iwwaQo6iE9Q8yh
lFA+FNWFO9iUtv27xFtMszPUL24F3daox/YlWZiF2Te+MF9Ihky+vV260A2thXNoLsRDBKId++s2
1Sujg4jo+EW4ixkfk/Uoh+lYZaV9iYoEPM3CU5QBZEXMh6j6RCrQvfTBG8kO/q7prP4BY3l45Y9Y
tBZSI7ucYl8s9EaFkfnW8rr+Vi9sR+p4vaO1Kd6tPgneAwl+pF9okOw78IkshMgMwcu2+MZGSsOH
mbawJMU3VtLNs/hEgmF/qjWu1GHhT0LtK651A5MyBU5ptaNkJk25iPd973OrFWH1Xn8jLafef6Bi
I0wd2qWM/eiJCaj+VXaYWr0W5JJqsWvQw1uN2HoTnegKtwgQzdYZhp0xMbpZK3w/F4b5ijEw5M22
r6AkyJY30rTKg5smRL9QvTr2Wzu1J0TPxo2o9KGIZMmOMLohrqQ9cFRvxUTIQ8HK4RDUBckYrWjX
YgTsg1cIVehKsJPNT5mNmIF4FIVjPe1LCVkV6k+m0vwY94j31pEgS7Qd6YWX0Ssxa5zMfeU3ayrn
ETmt6Q6PbTczKnDgGFrN4O7KoEBgabRusUXfGhxGCvVtISULj2kMVkP64C8cCjzk3RVUUv1Z93aG
odOqPxs5Faex5uMpeeYJOylsntjauaHRWHAKyI9FV05n9nZ7ZeNbQjc578vByt9ILfjKuLTyIvyI
R787DEVOrVxii6I6Vk60btwqPNIkVEx+DPsBrW9/Qr5gPjqT7nDPG8hSY7+ccGxLt7dXQCKg85aj
2CHJhtRomcbvMWy9k7AI/+L9AIcq6/5gzyi9yUWovgpV6IO0av+krHr+aJFTrcy4vIaZaBFAEJoU
6SJ85BdQ8JlasoDI08oPaU1q63RNTITkmCKAn2yUwqPY1+ZcXXO7NC9dkhRvgzb1VsdRba5NQ+t6
h2ymO2AxZ+8aAEr5jbbFXoeGgRYX116zau0Wh30kh2TLPttz9l6ZxMfSKY0HP8qiZBszPT2UI5ZB
mK6ll++NoKweqC+S8gbxhhEzkslj2D183fhodmKWG6Qt6XCHFb094XbM70NlJ78KTpyJtaE3wOYC
jtzZXvJsk0+wTSl31zIT4qnzdb4brXKGq5b59qEI42SHxA98bJWYW5uET9CjVnLAsmRte3+oH0hp
uTPY65Q1Sqax7Y5tNVabftREDZu45BSlxbprsmjddsP4NSTj+Jvu+ItcAPYEuf7wag3aykWecoef
yDv0c68Os58k65I5wcW3FypSberz7FjtpgpZGPvLcGvIuZ46hi8nu5FP1jwU0P4ROyEdpPeCSAVW
1BcrkmujjZu75S5Gy3hG4D/cKXYq+7AajEciVNR+cIW3dqzSIw1mCr+I+LJ3vKPRvsS9wK+hL56g
/iDxs2V0RTE07rtZq52RFmLtxbn3GDEeuqBQBZWdWnMKU0Phl7VgNrCV8TVAYcIn2tFvPgXhg1tp
1OGVJPR+CxEBtDVHFOO41L3tK5bnRh7a26hhCRyiRE3Wg2R9HBPYRHuf26ALM21UQKcGfxuHZrxL
lR+SCp0NxrEIKufso7nainZ0DsXoiceQocq2rU33pjes8ODC7Nyz5BYvBLyAi7eQHmWeHo5JHlZX
H8QBEDS4AC1rBiN5wyanDs2Q1UytbbUZLRIjnAScMIm4Dmm+zGg4NyXdQeJZW2eQ2SkRhTz4oeo5
WmoU6agebhBw5M86K4s96XPmFlG2dZgzxz0GzeRAAQxNIMG12DhZGHDVEJJLcAjhfKQijZfOVPeu
2e2oU81LhjdhK/P21QirTTM48a2ejB+lHoACsFh+tst8WRxiOU8qmpaa0RR7KXM81W6stm1YEjw3
OkDq+yWFi5Uk0BQeDCiLhcqHBwhx3pPpzGDEIhXyP2B+1hI9cfpLZ/m/wDlb4IT+q6Ll733a38w+
oL8JQTaT+ED+G9lptouORQc+4YEy2YGwqTZpORjPTWCNT1KI4A24e31nxXN0Rr3c/ECan24dTYHP
jNqK9nE/1U+jDdjLdA0kcX5GflgbGFfgy0AeFjLOMsZjgbgOnIWPF1rJGztEw6CoKTVB66rc19p3
tuQanaVMjJ+RV0VQH8bqjiDb7oCL4AUFmjjiWnG3YROIN6vv/bMSLlCWJqg2Pj/7Ggqee+sAat3B
omjdTdHI+djGvv9OpR7tXQsEAkFOH5V2r73qHx0qFDZ9JWKxwMJxOMfTPRp5Yr2z+ZIQrUEFLkkv
MUULjSjTcezt8rFFcGpGrfuFtBULJhI4AvPQush4y+qxekWRnlubOmGzv2pjT19CnxVvTKIjSLPI
8u6rqgP+kc+psRs5Dm6YuFm/3N5MviBG6k3tGAyfiS96qOZsClYGstk59GxzW03aOzuqNw4uNqJN
l84sqiyJ1B8+mDn+0t341sVzg7baTXZw4/OdO2JM1BG9k1e7jKkhbdyEeMhZtDKZQ3DjEl/WM+Pc
sjhJ7uas5IbGnnEi3dq7JiYrLTwbOnngRQ9AWI7D0QIzcZwJsCKBYWJgGCtKwWIYRjjeiFbWPfUC
thjkxz4LW6O6QKFL7/R3yZ1/l99ow4wztzBFOXyqbtEIW7gnU2yj5hDHOEuo5EEIcTbJpb4X35U+
01BYRkv9DyxJkbFLT5At3QHe5+S2Z9sPnzBCkdOlLGBr9mVPUOKrc/vda3hUZhxGSwtif3cj/dKY
kLEyXME0062ES+MytCjVC2+wQDJOAXSmvjG2ODQ6ktuWlkd+tz/Ixcv6oBp/XEvcD6exdYPt5NTs
2tqMBzdAqcQcX/gfJE9ZxLsDNrRKzXIU+dN+khPRnnLpt+ZmfqxbB7+2UT8YBDkf2O9UF9uoqweW
cAxoEyplYwIuvWKtPp/8sWzOOqZJc9pQeSw7eyylkjIM7aQKEFeYuF4bF/WMtO1rIAf/peF3gAFr
aRmzpXnMvvtIvAoZTEHFpIAm08F3ux6+O0/vuwsNloa0Fna2b5YmtV/aVdzd0aWhg62XVjZZmtpi
aW/5IZdGl5a3XZpfjOz6SgJtRlgHrbFrRPIHMIwfI+Fdn97SQPdLKz0vTXW5tNfyu9Oel6Y7Xtrv
YGnEp++ePF/a82Jp1PXSsquleR+XNh7BNx19uzT35dLmw/8wjimHNE4s/hbrd7HqvycD2TIk6Jdx
gbsMDizVB5t/faI6ixDvrxJBgeklcITnMX4DMfF3iWAXEAarm8bYT0o6hGskR2WxSXDRqWxJFUiZ
W9ju1XQAsmCqTKy1m/REaVu++NHJOC6BjPvR16T74VTkznQ2pOgWC03wRmFQvdiyvrDT6ba9iQiZ
4mnA1KMSmGBGnfE7TW305P6UHUxF08lqLCWe0IsM/9TJqKy2auKnsgNLU1mFc/kBsx6QcQFegn3X
cpBhneFMS7/Pt/n7rHO+zz2sH5gRl8PwX39gwv77B/Y9KaSYtpYxl+8uyse/2E3xe0RYmie5ZxH8
OL/Zb82H8dY8DLfdfbLqyjsjv/3X39H5u4qTO0+YDmRXB58OGNq/fceBAQuhSUm4Z4MSfoJwThAD
O+l0i1R6ttZU0vUZfxPMYjLC40/hzlhcHZSeM7AeezVNSbjDBjTxu/SpqLdzaHOHWzgJzf3shsZr
p2rvyYOtvmg7qgH7qAMTYYsWoz2MTdVc7KLNTsg+xiOVDOcT45SV58sHeD9yzy4kYthQEHDigMCa
FiMJC4j5HaJ5eOyGMD/qhjgdRW7Ac5EM7YWI3Ow+LjQeohwg0llTED/GgTd/OABvMhI2WQ3BfW5f
nMhezq/Cyl+/P9T/Y5Ln5Rv9rOr/myLJeR4dHtZ/Pql/+Eg/AIx8lH9VM//5r/5Tzcwj4Ad/8XP/
jxG9F/zhyCVp2V1OCUcuMRv/GNKbfwiBm1sGHttLy17+6h9DepuRP0rdwOWdkbTd/9aQXnr/01mF
MJoJ/eIq94FOemRW/fXVq0wePIIhu51Z4PTZG+HYhTdWzqgAE2HlHUtJ7bXqRt15+yBNkVg0oB3K
TWFkxW1HVRehTyELyNI4xmjy7YvXgJ5Yw6Vv87U/tDUStcEtiaPrObiJPBx30Ho5orLGH9R+am2G
+7SndLuRawws4Jzwpm+HpWwGJHiMgw5EKsxCgvA8Nvk/8C3xKAubwPAtq2hAupDMdYd3IYwuKC68
T7tp+m3kB8N+JPb4OmdivmmQrgIjnLN1QJbmtm767EGDoPnJ2sv4mEoC5p7NPPQ+i0yVVJMRGpvJ
6lPSqlwSezE6dtGXNv30NZcFM7fGtBAHglyBFObrYnzsTLNnu+u2pNVC4/kxTXWIZmEaf2Dmh7I4
MPK7pUDCZ1uU9F4cC4otXmZZ6CdyZYAH89KoydmLJ/icdStYT4Adru+KlsxPOFx9AKZN2NGHWWJN
W5GgbmQkDzV9tGJu1t56jnB/SCWoLtQQUwI4QWmcus5eIo0KAhXZVRAyc5Zw5rEZk2csjpWAguSo
sn/te8Y4K0upjv9Aljv1yhzbYtekZfppqz67zADSr3nSOl+xEONz0LvYPvqJGwQye1OeaqQUIDnr
AcV0zviv6Mp8r2eJTKdwyYFBLd4gjTRRcLzEhBW/NOx9GBpCzoIFNzvVA/VECshRdeOLHlR+Lesm
vl9iD9tdOKkAMIjq9rY5Rm8pzZC7pF0RU7VJyn60NwiW59eeTVB78sQgjDXqV0NgIwf5fzBAaXy4
nUZPAN0/ss/Cr/G6ui3hXPCotbHCB2U+dY1O2y3LUtCGgt2DXtfVEmaqJmQy62CS3QtlIj4k6Ejj
DwaD8pImAbyuhHkj0ZcqLGoe2InmuyN8IliJNint/YD5pWGIm9r1FsJxlG1waum9g5D20hUUVkj5
5HOWdu6KBGm+q1F2oGICXczXMFV2/jBGDVnELMMOeMZsECezOo/aJEg779DgrgQDmx8sMLKz7wNA
3Yiq9X7WyvQ3oiwkEUm9rU5JSD7B2hwX6Y9bEllfVt6PIEoFQ0IBA2pd9UZUb2rdBwTQ1Fa+8xqr
BRM9qnRX4TTcmZXZE+YINQAm2KCiB2e2lhyUOA3e8Lc2r6mZy0+PtdMZBhaqc9Pgi3NNZmt44a+9
TmSOEgj8wKSE8+ETeW7eRYxbvC2i3pxkEVKr7ppyHiaW771zarVD9uvMZillFVX3b24Vd5/EoTAM
y/1J5nsGpWO6g4TWMzzAQ4hU1TOXdA9Ts2oPvQw6BJykwaV29qkbYzsQmhxUgkzWo0vM8jbJbCre
JmEgP7H1FxurthidB1IAcqlCyWtO3MpEAKcZIF+veWA/KsdIPjKjNohdDOL8awJCiNshsi8lb/i8
8hlp/2w9r7r1/drdjyby9xiYRbKC/+/8bPsivWNZ5DlIfbykvWUcqN8NFpartHSIADKr4CIFxFae
qCXFNeCpLNu52nGZTD+yfsoJZ5HmgAe3cXzmgpG1d4Uqg63rw6NtnXEPOa2B+TjBkI9HzJ19SrD6
uVBCexeMGvMjh41bPGUBSlGZGvLWinggdp7ftKcOoc1bMtkhcd1K+svguTDIsx3724zU4N8oUiHP
QeTsZ5ywTU7f6EcX07SqL2U3qEOzJiF2Ej1tJl+c0SCjgLht20BpyD5s78Cea7cDRp9urcrZtm5a
f1IMair3SYYE0GzE0E+roudNccAhlNsureKz7SbvkRLFwabDWzEz7T/ysa8f+0E7hEFP5oJONR4d
jjNGck7ja/B2s4/KGvX7otbRH4Q82d4hGe3yGmQGkyU9T/oIgdY9+nkzv+GP7ustUBJ2C+QvlFhP
lZM8mk4xQgolhO+l6TzERPS0+S5wAxubuUVObObMNcfRYIov9NP+HcA8+93APXrF50CMQzP2L3k0
yuRK9EzBgWJF7gIWHsr3NC/GA5OiEQbcUCdfHnhXwrvbSm5J0A7GtSZS23+KDBCJ8J+sYuMWRfPu
tg6ATqiIEORCzPBrBwoqeaLgXjW2Br/YgkNm8ufqiVWcO4fXvtWzCSgzjPRGKp9TyzGE94py3eHi
zsKDiWd3ZxVgOJwgHB6zwB/PlmERE4Ws+akqyJOrhdTbOpQui0PV/+goTJe8pWppQJ0CBsLyHhor
iU724rIzucNa99DnqPdA6r1WkebFjCqD7YGS0Kvc8JzYWK1RzzpfIwGs5GIFbBXcGvW5rqeNMyXv
GbILwgP9X+6YfMKwNfYiyVFVhVFB8AiWBej90ei8qixp5LaCo9ZDdu3wjTOZGOwjjq7MXk8o0Ovj
4IRk9xFyULH1NHD34OuZ7GYd4aUEddAuq5Mxll/o3ODDWkKJl7iWBikKpkrcw5ARhH478/h8hdgY
qvWgKXWcOMf/STRVdXEUUqw5MNNDFqXG1tKEbfdxrs/kqxKXxQvRbXI7SY+Vys1tnKb+Q+aSVu7q
MN+g4c9+FkzHfsskVEA3bXBP89R9Gg3momwGwLgZiI3BfQF959ZHAEumALaZbYZ4Fd8WlAQPPmhl
GM9OnNDThYNOKsbnfVMyiE/0fNtI/A/bggeGZr1O42kbMZEXW92yIa4Tw75thJ4TxvKMMLcorBF6
+THArGC2u1+yCS3GIaDrwerV+bEoAE2sORG0v0NVLu9mxsKo1Ms2gL5cBxdTWWB4lOjjz6Lu7JPb
tjCwQh2rz9pSJPgoLM7vpuWrdDM5atFfGXLmtECr5O9LFBMot82eOhSZPDSiyUVSnfEp34hWWohl
MxsVujV6p6xowTlbpMevKgYCLxRRM6nagbB+ds3UvvU4tk554Up02RZrA1Sh2XiLF4t9QY4ggQRg
4UKb7myR3vW+YI1he65iamvE8waMeutddJQUSEUFMSM9h91uGAi3oHTxAcuZOLo43fNivnFzXlNQ
h1KSN5J79wNL6RfbW4RwLqGcR9aI/ls6NH16KFGq3+sUrNGGcMp22vYJX/KSVP6U3LUiZEOXdm2/
tgma+nABRtxbdeE9hB15LquQXQ6zceSmNWelxXOiXYwwmQ2uaac7EJJywJClYgKFDArTezdyh3Mf
8vGsUSrPiEiwdrxg56Lbj6p4qvcMuTMyhmI8Kq8Rk99fFjvo5CFTE8dFNCzVUUreCDEYvco/KBSI
4oZFEl0ksjIUkg1SMV6bICq2WZGgl8DTj26UA3pSG3C66iULsQ5xL5skvWLqOZe91ltegfYXyBbx
MDBVhZtbB/l9PI/Gs9WYwYulR3fPCiP41SOEfgYjMJyl6xo/CEDBpxI2KeCOKu1x3AjKBadRpD8X
aJT3BYa6aTUUpjyaZTS9Ej6C3xemU/7qOSYx66hJc3yPuZlmhPolfkjRjKZ/HdmqzqmUTSiMppFT
xXRESbUHSfWPjU6LBqJSDEans2B/NszqSVSKF3W6E8cNqa12HCWnWRFA7fbO1ODTF6TUJWlONCVU
2+C3LnXxs2sl6HS4b5A3ycyNXhhBxDGbnGFsxd4kyHyB2bexc0rItMJBYqR1unPnYWB4LPAXGh8V
dKfDREa9rPCkg98+xgTGMoKeNe3OBotKJd+acRDywUXB2u0DnrQaNcWIdAs8dv+BdBTbRuSlu0EZ
EG3G3N9GFhqN/ViSKWnzPvFgzriULjFi2BFlvINXc64jClawsXJFfPGTyX0zn7JwCu9xvjWk+zCG
KBFbzvBVL7mD02PPQLjPWe5G/dYybdOzwVlrvKtIqQkTTVYlJpvmJp6JXr8Dq9TDHRd1QaYaGsrw
5IpOx3eMMHsPA0EYDoeUsc1m1G55j0irMS5kI6T105Qjv9yzznHtXTfOcXJEFJOkb0lUt8XBbcNp
2tUZU1fotpP5ETAewbw1EeH7nnkRZkEfSq5PkQSGKuL3PhBHBVmmo8xsR5bcwmL6Ey+gR/Pd9nTH
5IhVPXbJhXUUJu4UEElVNcMhk4Kd8VSIdgtaRRwqzCp7xXrApQz0xse4RPd9nBIvNXdxW9sS/2cf
pTewwgd/Te5ipRgYWd2uwUJrbFQ0eGyk7CA82Ww2+x3+Ne4uDAZ+eCqbfmosxBgoZlfcDAWoBcRa
3Y9xoX0hSJiKm9xm+rY2mtidwSIOCkRyaZYT6WzEKE8gvwo/fuGS8rqjM7Ic45QbhosebAkmIEnQ
5DzHBC6ln4J3GGJNr6ZN6aFrWsVNuAzrO09fWb8EP1KKO6bvk6r9Tcd/B/l7m0zzQUQS80tMpg4Z
faGL5mcGe7LzrRaU4ixb45wU2Y8gJeAGjkwdXaFUcSc6Yf1u2GNA/qE5X9Muekg1THEYuRkSWfAA
CzzC1ukeViaxfUnYN6B0wE3wRBnh7zmh1jvCSKYzYsSwiFvzePoJ79S2GaYJ2LzgsLtT0+j+sRcN
YZlg3rj/3ak4arsxnNXg5A99BFQSQi2E+WjkjaVqCYkWDknI8NDERfoT+U+/0PQx/XELtSg2gIMP
+SHpWhI4Oz1FL11kR/w+WLm5LCpgqk+enVs3gVlqSML9oviCSWEaGwI5A/RmrHixULfmuB/hj381
HP0JRDure+4E0Fu0zHX7URCGdzS63CBDnjQJv85BqKpiFqTEkbWab+bCte+IAbUfmqRy9gkBHsfU
msz50xZ8HGBU2jPPpXrikw8ODsZL/n3liwr8WHesWX1+RJ0ZvTD3VK9TE6l0j+rGOmlEVFgqEXKz
YBD5jwgSMVlfLfJ9ktuEWWxAA9fmpsT+l98GPdje9WzLItgZ/MdeCJgMztKbJ6R6WcVsqZRInTY1
zf6ma0Ov2Sg3QWaNxt7Ui76G3HCnCbzt//ODS+E5SwrNPx9cnn+hFP0bg+H7n/w5tfT/oBGWQcDD
itbGFwzQ/1QWO39g+wANSXo8k0n7L9piYf3hM5Nk1gmZ1/cYUf7n2FL+YdHOwWAQbDEChp7/Xuj8
91jyrysWxpWeK1zTMlEq2za8y/8ytgz61EC0IrItyVXwEJZnhyoxT9ZU4f2lJAUBqHFvnT17rlCI
2OpYMW/P1zx6NWsuQ706g4MroCRq7c2r8Z+sTTxzxzwUjDsDmUm6anzzO7Ih5Z0ZK08ekS4OyaV1
m+onW/n+3JVgBE696TEbQi7Ra4aEYUc/QDIdk34MF+SX8aoRfMstvEHtF32RCU6cjtSSvBdpp6gg
FdHQSPj0OJbnARP/M0iz9D/YO5PlyJUzS79KPUDjGuAY3axNi0DMwTE4cwMjkyTmwTEDT18fIqXq
e2VWZdKmV6WFTKlMJiMZCPd/OOc76YbKEAzbrAenuVF1BwBYd17UPAhoLMJ7bCJtuCVqGzlYv5AE
nEIPj73hEbYQpxH6JMDZ8iiMdL5pioELPtOA7696q7D6o8Copm+GOqi1ozNF4kEv8Gpu01TGGXH0
YHlWaWhAghhs3S2okaIxQOvUdPPGjmbIWGVuoVJoyL8dboHfuM2VcKy2wfFGbhgzM3YdtHjGCKgR
OYrux0le/agBsBiKmJiYzXiqr8op0e098xzT8h1ikGghh2TC4SWQcQWpiFHrUYu05Ay1GF8GSeA3
JxX3QUpIXXVgIEobODUp38AiLPIVdH1ymy4HGO+M9Yhjsd9PQTDd4BiWd2Lo4UnFMqnHTdPo5ZMw
kbSQGpKPwQ6Fc3qs6lEPMXrW47Nepe49MADnF+4JM950JG8xCe5GfjRe6HF9DomTbTq7ES+qi7sX
/EcWedGZ1SBfAp9KP+666gSHsHiwoly1OLlRQq1A5GvDcrtGE5zvEH/oxZ9hX7waXYdtI1kMHPZi
5WA0iKujXwweGFjweqhIoDhKpRhuUApGmLWwhYSsYb+ti1ckmG2MWLSReEiaYJYHq9eSaa0uLhMU
UgZ/DuuJurhQckc3U2Z5DOQZMC1OleHiWpkuDpbp4mbpLs6Wrsfkoi5+F/yiDVvEeWQwc3HEqIs7
Bnh59+NcPDMYX4rAjy9empx8lH4lFotNcHHb6JRx9/liwREXNw41KJ/B4eLSAaWCYycUmHdU5qRf
7AFw9OCVh+kY2F29BlSA9ZqbOPLYyZtt/iBl7K0bTI6A+oneYFZBZBDsyGqWNwxyxk3BHsFtgWHK
6qQLJXkcwU9O7pDs9UZPngsmNkyjUNq5sTVfhbLJcObiL1KjCJQfp4PLUFAWrXHPJLd8rgeTvAim
sIbdU/BJmoTkaMm8eAijBJlwQ4RSEmCNPuRLQQPg2b7WOy9mUOMV+sA3IMh9RdMSV58MHecr0Rs9
yl6u4+6IJCqdnm3LU0vNP/U6fPRpdNJt3+lZjbu0T+jucmSln3Q90ZmmwfmEGQ10Ef+fig4DaZbz
bZxmxuQbfGQ6JlQVWc+Y40bcpWSRm96BOJtuvgWQOAEU1bTkuZ2onVfKbG2MUCOWRMYpkehclNsT
x/wqaCIPUkkKyNbTlPoox+oEPz/ZYFdcj1ijVyywTL+izfFdG/9BvPo/diUnvas6QtfzsbprWDXv
jKpKt/9/7+0/7xv/tvsubz7y7+b//mUN+be//pLgtb+vQ9cwjP7yi83F/XPffdfT+bvpsvYfmW3L
n/xXf/M/vv8lD5FkX/c/Xe7XH1/R9PEfd/XH13cT/Xk1afz+0t+XvCf+oCPCDmRwj3KU/xW0ZJis
PCzPg78k/p9/SDh/XMoBDD2WTmip5IX8YzWJG8l1WFuyAsE8YBKG+I+fwd91aP9Tbh37zn8WpjlL
cp7hEGONg0hHnfHXSz42iCWd07nZshUgfVuvAUzQRUe3PLf6c2S3xovHGJwMUFhoVzFsAeNIJF17
QMJKwK8lmKHA2WBZN0zWlx2n8nEuWsn0okR3hc8B8stzGKLjXCGz8Z7ZMkBJqYRYj5qpI+jMzsoy
xyfXLm2IY11/i37nGaf3qGGOHVBiVvljOBfFV4cZ67bW82QvOBeBvczRoWY+eZenY4YFxbURhDdZ
m1e+irTZZyzWQv6bGg43JuAnTzcAVmJ5n+5lF8BHTmInK7mo1bkYnXw+97IB9udEc/5Q6R6qsCSu
+wc6xBzvpjXAfJGY8LmcLBH1BxHSjK/MPqi+NM1jlD6pArqQmXNQXBEjJeWxDxBiACRCyHo/TWn1
ZYGEjXehHNP+WTNC+UWaz/g5LzKtvailyjety4URJoPmbFl60VVoDnmkt7bnFsNx1uz+pw1cso9G
7rv3THTGI5ODHI1Z4N0LC7vhkDCcoJrTjpUWVfquzDznEzkA+jHTQRewgkKs6OciR59XEUJu2D11
uWUPAjGWGwQAAefKo9WU8VuXWeEXaqz616g37k3uxiTONJ5qN0x4Q8uH8zycXEO0O7h55KgD7st3
/FQsuikbDV/Gro+1Y1zNe7vHPhUabXhlgihP32cejjOsPI1jm+AdyNBcOAQ4kCA7s0pYVcGEnVQn
csavOjScWYj8CVoAtEGLde4OtSSUrCoJr9Av/upynhZkWqw60VOBY4rD5MFrYFA2UKPYrPDvprFx
fNI5DHCR1lh+6AvOsYGQ+RNmufeCco+H3NBJrn2PKgaekH96nwuO7q1EzB322h77FEIzfMU7nelP
tG5zGZ+cNj9XZhKDoqqjK9ue7HvUN/KtrrP4OgQF4GyQmUc71boeJlIBYCll2vVKCdQh5hT22K4c
vEOh71qCUWwHHzAldiXD1YDgL6mOTWFqO9eb1biasrC5IowwRi5anMnuZrVWGpZiz9mKFd5a7FxW
/8begvDXCrO0LwfPxjnTN6DCPDZt5l4P8vnDBkITvWDJi2L2GZELFitiRLIaKZ2Gg+5C/FsNHW0k
dageFwdDeOguyeyOXhs03UiZjJAEvdJ0+/FKTaEmsakNRPICYTWjrZU6AiehNhi39NKGC7endt7M
2a1JEPMABAa7IO+sF8skYfzGtpqo3sa0od12XPBsawsXzOSz3jXt7TCNk46shjcawX+BQWtlirAY
b9g+hR0+IgQKvkECTP4QS/7UOfKYcKLOCozhpeXpYnZG2Ni4DRAqwgkZMCH7TGTYpFTzgJGXlfej
nmT2wbNlqB7Sppy8DaBRmXwP/VRd9UiX+GBzzzNrnY3smdigTrBtTdLvbMBpR4MU1NVqwRoAFLdd
ZpuGPmO3bjyNWr3ojKBfs7n5ISxD+bljDuEmSKq0OfBkQmGoYhT3hqyte6ARxU1R2PaXo42FYErg
yvjYWXb9acqsZoUeQTrC+k3ZD2At5pAYxRM+AuMJlyJLMz01rC1qQEz/eqVCdIrEGrMDZqQ2G9Jm
dmbn6CLIc44wVVCWND56RlX6/BPzNbT3QOM3zWVgP6Zs75OiHt76vvCue/BcL6WbMEcY7GGCmCPg
RdcmAlEMzeOGcyjU1iOGuL1jtMN1L5W8gxpKv+glUNQTzRnv7bEj9gut6znvC1CcAyg4VL6EhB0C
wC6QqwkoPRhqik9tC9zS1mr1aBTCfEE6N2yJ4Fk2H9KBtzDAY8i5IvPNqOk6YPE+Y3QrxoTsJC1E
6eLN3U6fOnlVla3mE/JNBgAqFhZXVlHdamRofegstt8xLlnPTbS4HAlw3up1H5y5LWNvp1glPZZG
Mn4qvO9fOCGHx6HOhy3T0AfJscTUXbkSjHlfPiQwV4CCw7FjxgVgYtnMhnsjV+Y6Bxa164l+xl5o
tXjQbKrMaOtl/Vyvmsx5CzGEKkilRXNKncn7keDaVgVTJF8PpL4EmeXvKNXwCJS06wMMqs5k95h5
AM2zcp/nfbmpazB+dsMaa6VKBCrbCSUph2uIBZ4R91UXJGbkiyI0qisGnKA9WaKXT4rZmQu6LV/I
eH1lHSqr609pGgELZexs2auJtdy7DR4VnfZkXicqlbdFnSK6g934i6u5vmL83LwB+gXAMIxjdazG
NDzlIKV5LYj7z7Y51mcsJEv2p9XLW15L+54PUn9GeeIwVhjIgBcu9TWTXTYGgeNioki+HU9kIKWx
AAxBHrc3vHvFGyvUeT3arbZL6tbelYIY2risvqDRzXeRnL0bKpcRVHyRAyBiSKGktnhsSkJLYabX
xPSUPZ83F0GLAZT9Xq+WDinv5HRvdNpcPRRM+Y4M5+t3YRQ8YKHVsXcKSpV7a5K++wHIU9N+Oqq3
3huv6u/HDAHkAV1t+loOYRjesmcDRKInVvFZDk37KyCQgUHFWDINaJoASeOEtDpBJd67D9JCK8T5
krnHCitetAJBxn8THEPYKX8bh5nOOquHixEXvo30NlqlQWvfWwmB6vbQcDLz5hrP8AMLptkAukpU
CcxAKgozWBEsdXfTPLQ/dinpJdKeX+tm1P3YQ9sfssGurhhOukebnumeGWE/rxqXWF58NH3ylBG+
s4tU3pxiDCg73Qmco6xd/iL6tQziDZHzxGc0XDaQOBCJuThWGJmwHX2RJbXgvk5yBvvVZM4fShaJ
tVGjSfjYpAW/0CHhQWiavgj5xFoA9cW40DAMza5PvPG084IvL3yVVwWYJhelqkq9+UxhGq3x3Aqg
5LGHpAY5wMzDqgXhTsikfJcg4/m8mcWwpduODcYdPYsXW1VvRdni62M+UnyAdbRPFtGfH2bXNZs+
IG6MAk8LTmGpDMRnBmQUl5e0QaI6T36Cb/Ol9UL1a9ZLNS2rGfsmjmzUTZLh2Dkqp3HhpBWPpex4
bXVdQl3x4h5jTxU3h0LNobkRyHHuOPWndV27ct5T7OA/1gnwe2Jttpw7A8dkI2S/6FKwtNcBRRNu
uwTVhTlO6t1jWrsOPU3Ot3WubGtddWP30balvXGjpCn9XKXprUkcngVYPjcIWJwscOEGOoFrnIc0
kg14j6dwbuUjIWep59MJADGdIn1PKAuBH6M7Wq+6tPvoIR07eacsCIXEnpreV0tt2V4AfPDluJlJ
4JjsY5SVkJZjYp72Zmnil0QXRE8c8jPb67Hsd3bbWg3u6dq9j3Fi4CrCJ/jgcOuwAg67ZxRX8YM5
Ce9umELqtggo2X0mWrvfosJGWgblRp+o7HuHmI0+dB6wJse3ST+TnKB76XRrm4pVRjgyg2cPxU1k
krNFeJftbOze1r448Yg8yxpnKyYv+YYMUyH1iOwnxjmlsYUb75z1bnDeCXgA9yYjyAiLQCtllQ1z
L3JK9y11+/ku12vts/Ty5EGfSCw8iabNFxKy+0MSUVxdYbQtAyJZ7PzLZBL1PA/jtM8QWZ3QKuHV
IYFKT3zd7ZNi6wABmVDYcQrtlcqdPQtd7ckJp6zfZE3V7PTWbk85kVs+K2sdkCTWZdykHUvrgkju
o57mQ+STOz29zIzvN2WUkHnnQqZzmYjGuEeNsroiqZzUHS2MkQUVYXwa2TYcjLx7HXW8pkhG4jXR
NB0vRKj3oCQYkaupOo4RE424rjh5rNC6x4cGlncSYbiKJ5J4dA4v7P/Rs0hZ4Fo1m2ieQiZSjfwp
XWvfOGZ9GMMg3CivzbaWFo07b4jwW0OF/Q4gR97CxuX8m6SGuXakOyS9e0cYLUmZlAisJ8feuQll
Wd6NWBcOSEyaLSHixd5ohvSkQrf7NaRtde9qE1mnBHUThjy65aPF3bd1oOfsAcaH75QzDWip6BwX
HM1NxwudZnbRAxOklduXwamyMSVXEmnZGHbNFXQ2bmqtn9dDPPyie2gPRumRw85NTAh0MZD+pZg4
EWlKanSWRN57ooAbsYhx2uPAA+Jr2lSfaiVaisU0ObLV6j9mT33NlUZtlVnBcp3SjVWETx8cGA34
B1mr0gKFW5wBdLUIxPRreNvFJnJt01cFqSZ1yPSMnBDnvs118kUVPsyTo4j/1quIma1WqWTtobu8
tWcS2TMtca7MMnjksb93rPDUI5Qy58GCG5gyxLazGXYceMXGQE3J2wlPDWXNohdNoutIQ/TuJ1OX
PQMphGwYEqFJ98kQXBbqCY3B+BFX6XiHiRDFh06qPRI/x907YrAOZYB+a6cjPeJ4g6jzhp0DFkdT
36aMQ3dB0+47wwR3UHR4AMnW7ZAiITJZXGWvzVT2n9XcXOcgKU5NluRrognQFsS5GX6CAdQ/Q8oN
H2BeuZ26ybum0EOVjwtpmd12D3nE9zY9ZSM+EN1WET+geEQ1+5DPubgpHXd4xE3ZrxlwtwhdMq19
g5pkH1tD9JtiEWO1k9l8oucJt9ki1bIX0VYQ2mhRvFbfDjBZ9kgQrS0ADOfFK5Bl44wNUX/1FyUY
1chdxtOoNvlFKVZ2Rr5RmkI/VqZdgZsBWQ5XuKEQJNC10Q1rJoGyOcXTGlxI/+NmYHIfXXRtIChE
UdCZtBj82kXGVgttMIm0Q9yWzHHxPob4mrDgCPi3LiqG8C7HnvMcxH1J+Z3md2ViincRac6tSDLj
C4Z9CUwPdQZDc96HQ0d3gzoxo5Fw5zF+TtE02KBTKxE/ID4pij0iWW9ThUgUcGUi5uujClkfE6DD
SEQ6/cIi+4NEKJz9MiD5QG6O8OmiELT60UFdcVEOtkWrPRiLnLBFt4I9ColhlLntB1mDHAANAkR0
x+/1RZJ4USfifELSu0gW6etQL7KPsh/VImlsLurGENh/A89pUT2KBp7Lrr2oIc2LMtJb+H3PuOdR
TKI1Qz1JzthSMoZXw0C+ylAn/CBaidaS8BB0l8kiwawWMSYcjOBFH3MUmtFFrZnCYniNi7g+MsFB
zUnGPGpfAQf8qCG6zx+HJZiKeTYi0JwEouZUXsShOB3zDXEXgz8xlcAsD8ckV7ncKNq3nclwjlX2
HCM4NbHCXNN01u+EBSFIHQb4AmnYDD6tmfZYeYF3pTlz41NCkh616Fr5yCFx5chH7qoW5StB7Nav
LOm8FyYzgA25j6ik0ckWaVbdEGuufiH7BT8RL4racdHWGovKNrkIbpWH5prxQ40Y15gB/qHyymub
io+BAfpzgXjXqQbbQB6Apje5yHuH31LfDKLnygO6iyChKZADVxdpsNmgjDll0bLkicleohxGGkf6
mJ4Txd1cJMYAs5Ab926vr+vUbl3fWvTIJuZTSmXidLhzSKF5hGIE4zdgYnlbXCTNcY7/249yHkxU
zzJ1jshurQ+yDhBIdFGIAW/RRxuLUnpyofKhIMpHzPLVMt03qhcnN7zX2SlY4oV1RAinh8YO3B70
RX8AgLn1JsJotvjv6gOVOPbOuWLTGUxdQ3tXKF35VdJWQCoxBr5bCplXgciUgJjCQzd70Ye3bueu
7dgjQvOiH0dOlJ4crLMFp7zwXpNGa+qd4aCrSBYBem7r5h7VY0mAy6JPL7RM7YfAhA4T1fQevpAh
ATsApknbTRaoXnPRvedmalWb/rceXuQaOcnDRTSfXAT0HbGXOyQEFq41koPe2Lgitgel2Dx3Fwm+
A3uWf7W7UGdF2uJ+c+XEAK2HMvrRZZHxSKQR6ESr9RzqhEXpT34Xqn/WuMmHYIPJ3OLiCyDOHs1f
3lttfZSLdSC5uAh4PEkcSX/bC6zFahDHmA7yQjhHBiJuvCXYuIAEr2dfkM7FNdoHFqVZ2qE2zxu3
dm7ji7dB2smLGnTQA1gkYFkMFyNEqrlIxCCIGxBAeVSO7cU/0daeYlfah/IR3SLd/Ig2Az6RkXyS
CM1itRNCiSvOCVQ2WDorHtCUlKWDN6q62IWe7M3TcLF4xMno/qrZlz1hkETEmMY5D3UqGOktpJaJ
PBqH2SO9AOaRtKsxkuADwVSCttglPbBmVsqS1LvBK4YBhehRxYF9MabkF5NKWrCXW9sX80r228gS
dUpf93Ff3SR5htVFIq18c4IkWCON7N74JGGKqXX8MSGase6q0hfvzKC5plxrJr6aAIh2BOxhsdsE
QYGmj2uJc2W82HIwC1nHWZazWGE/QJ0zcE1aK83B4GM5YMg10QA77St9uiI7hqUuXaQW+uxzFRjP
rMySjYji+R7sYFrt8GEXwD5TSVYyQBVsG4vjaBi1ADl9m8wgARI2zQOrKyCkumytFaeq2a+gdG81
GNTd1XQxNGmkBs9+djE6xbXOMKlxncWugIb5pplbqvtscUnFiKYK1I+LecpDxufsyoupSh9ChkVT
yQsOtcV21XSFHWyz3PjpU807155rMHlMQItbWtmS2opsGjxFlFXY9LOqRhfPsRmunFZp9yGthvcs
4hlJLwQbGpgEm5I3YG7Z0tZb8Y/FpvM9oyCzNwkW6TNTXGI6KVwV4TUuKk9g/HuyjKJ+G0Fleq7A
KZ7Qx4fPSR5RSYPVTe4ylb1WmhlssFO46SHhEtkEHbG5oWr7YN2NQfHBQkf7KuNqekxIfCa1t4Q4
jaquaqcTUAd0kKOX4R4jI8GD6LDMsrEV/KKYqz/1xMufZqxHxEItXnCatQgYGssmBEnLv6gNgK2Y
eG85VDPr29DUsGVqYW5HBgonRjqWn5h2d9fo2LcAkpSmsZrdYd6bPLjnVg3VOSDKB31CasTrSITi
oVaYaBjue+1jCtdtPEWqq7Yz85VwOw9uH/k54irGMhXi/21gAdbfezy+JB9AbVo0f9GQ3DBsIPB9
ntFPX6Hlk86+GW2T9UyECxhVhjAOcKgeyP4k4Wo0pg8yDTemRjRopWPZ8hRR879YyODDkUq8UpON
NndbEjkPKa0JcQqpB5q9dsLHWhjeI7UoeHZdRq7m66yisISnSr04rl7+kGtHLWrWzAF8r9Hzb/TD
CwHPhLFeOCPDflQLZA4JvKwYYa2MirJ28t3/7mf/pf2sbkANWdaZ/73+6pHio6v/KsD6ry/7vZ6V
4g/TFI6BBIvH+7fS6rcGSxp/oH2SwmLI6CyARyCOf7eOCovwHMexpcOXoCISf+I7ij+kkKx0bUJ1
0CDq/9Z+1nL+ie+IAgzdFZwdLO7MnKW+/P6fXNtVkdJDWgYRnRCCob6w5dEGb5/3OTe/HF89R4ar
fowy327SaTeX7fcoxEuy5KO6GShGtThT1PDVThxXaZuDWxsdPrOawcaM5LsHRtXA8ElKWBFVU6zn
3liYzsm9UxFfMYg+2heNBkE7rG7cKqXIYEQE+sJ+Lakht043nUtL/84JuDQmqB5oIRu/kAmq01T7
wgd9w2ksVkw01XtU0uvaAKL27TSxR7XNgO8a9u9UdXttLq/qDEM8LUHurnInvAvRGa1jDrqNzoqJ
/LmkuKoAa57axJrZb1bOFY2zS8SJa4HDonZ4DmT4qMfpxxDVr6neklHVI5e/JkyRA5lI+DVjf+qn
bupI0rO6M1mIu7ROravKMUgfTxFozLDo1yFD4yVmMW4ldLCJCzexje7H6OTNIuPesIlw7y307QTO
RZuIknc3MexhzaCKaxdZqb/cNrhkQ23vWMxWo0YQpsUsCVOfdA9pbVQUO6Hz2TrTe43sFpn2TBU5
MECFLs//wpb62UFsuQ4c6NlyqNhJAoNbz5ltXc9p3W3tvPxO2LXsNKlcVuPEywwhPE5saGAq9dJj
Asd0NY1YRQ0Sz5nKR3H2mvmLeBrO/nRUt0PWpa9mOb1iNomol1CIN+SUU2cBs1Rpt6mYm69nKhlg
LNlPXHgpfDswbi2Rrk7PH5/bDPD+AP2OolM/lq7DA8CcZI9iKTrFbvYYO86jS/189KAlwOUa48eG
fAqoNSJloJiGTEHC7Ax/hSkk2RH+nEpzM8QR1rXKenLNJNi4oQbSKFEvPK/ye9QZdOtakd/MoqzX
DIvyTV81j4EWPEbTuHFKwgbo456T2UrXvd5LvLgkyIya9ZYV47JSac4kZ4wbujmC1RKzASlWts/6
Yp+yHe/cTwgZxuSO3SvPLJ93v49ortFnQ7aXvS5349iEwTUdtap3+dxahyKIAUQQz13dWc6IxY2l
yZoWKruVjcg2pRUOB+L9qq3DM3gbtk1/BJEQ75ksA9yH1F7HstmhN7zu9IRUQy+rzRMJ2cm5SSxv
h2gCDYXdPBuQyB5ymYfHwWG0ylK98FvLeQKRKXZp3OfPGQIm0jHwkQ2k9LRccOQAUSUEb3VZ9RuE
f+qKkjs8ztPgYGGiG8DqQAW57oL6G3tXsSYEHM3yiMoL4dp4T7Eu19VopRsARiSoNA4ODc+8BVbT
rFGZzysqxfh+MFj7T5XX3bIhZ9VGl/oLX8ue0COFrtAt956+1FfVbNzjbsMxqbG8mCIGOK0uK19v
AtdfQk7WaTsA9ncqL96LyC5wNGQ5Q0INkacctO5laqTz1IVoqCDUBS+Z7ga+hnUcm5cOsJz56iFx
1XRSLD+fZFypKwb6Dt2yPYtzNhvaDQ0tbieZJS8O0cj0uqBXmSuHTVjsq2a8q9pefEOp6s/xANkZ
TSUIGbN33FU8ljNiUWKa8M1/xnY3fPdIzW7dyhyOcnKGPTsYHH5g1ckaydKtMYcvnkXfjczhxChf
rBEYtKEOwHYhNOUT3jOEX9iNA8EnNzaTdT5CG6r6yD0t45m7YQ6IDkdxdhuhGPLxCF91TtzvkC+q
l0JHSSAQ3960auqY9ON/h7GNBw0nKMkhc/LUS15GNkzzOYjm+5FcrrXwCoPgyyE+VEl3zz2kHboy
UFtbt8PPusxxEmTaYzgqfQOvE/asKNpb6iN7DcwqXpuF12HzisEBROlZhVZ5bydwV3I6rxX0eY1k
eFesmB0Ea7bmE0w5W0KTsrVu3TIBo6Lz8p3OhOFqZBm70nLFHjLP6HJck1M4tr/JDCnWMD4NzJLy
nuLpVyw8NJ0JqcSWZGY8IoHcpH3CyKRr5k3f4SaGNsrgoQiedavkVlxeA6gFEGvxIP2yleIFZbDt
Z/Bw8OXNkkCqSCQ+3RK7idQMh08tpENl8z3Uj6LyfuwmucZTw+lrUJFGxgY1121P8QmNPjW1deJF
w1kMaBd6LyW3QIOmCGDx2tUdZJLSczZK2DjB5+gZ1sIOc0S2ZmRYF76jybcZEO5WyeqLiGYkxk32
2CsIMMk4DWsG1TdzP1/n+Gx8brvkqWlrcejACfr18k6z8gi2Zk/r7+UcPa0svgoxf3Zu+d67IuCH
OsNMznAXbtyGLtROi/g4EiseR6q+9ggWIq2AqBcDl9CEkMIvoZTjkFjGJsxYVlYCFLDp0/oRR0W7
nptQ7RyW0XtzEdBonEJ4YNYBCFmntT8nBAt4Ur5Y0jKdaWm/Y9P++t9y998od1Hn/ffl7nU8l/hQ
/iJF/F3u8mV/L3fNP6hxhb3kOiKI+4ffgCpYQDL3bCpq9lNw4P5c61om1wj/MXXwWfafal3jD0ld
akvsC4Zpuf+e38AWf6110UjaUILQSCJEt6CuyH/CpJgyZBxNtMe+A7x5LYxIInNvjHOW3kVhfTO3
AfeZ454qTEurGRzYCvTnzggaNtE2c/U5ScmNtdwHz2ivhVlxDNX9ez+PRGsk12h/6lVZ0Cqjfvhp
xjq9XUpRIBSxrO4IcZmsFZapd7eJPxrG+dtJt+xX4FhM9EnT42BhzR03xRpl9qeSA9xExGEiYNqP
Fd92zipBRhMRFrVW+WsTtsRKdPij3Sj0yeD0py4lshlSL7mQzo+Qc3DQ5zx7qWWns7Mf8hugchs2
zYdKsd9BcPgAVuTaZKOQFRN+ebQisaDRVsX44xRG5k9UQmSAV6/wRXuYYgOVS6vXmJLc+CqoZiZN
6anwmmAztN1HXhCiUY7zsDJajkPXRsAmrHYGQbJMG9zhDiYlRVOs8nWgByCVHL1Zxw3AAT/T+/Iz
7YwO2Et65ZLu5RZyLTBi7PD6Ky6WMgcrGs+nri/XsMnQfSRx5LMHOkdWDuIjhWWzpDTuTQuMJ1yl
+tmL7hyRPo4d/bPtVBhC5J1VDveqmIhRGNmyo2JKNaO+ZsIRH7mgf/IcjVKJwAnUg+7l+37ZsLe4
zZveYIFllh1RuyMgx77THmqcuL8yy5tWozKb2zr7CFX0y+mtOwPOPUkOgs3x6GKmm+95r/G0coVu
KzG4VxhIoXG4hDoYcIDXcwBBg7iTTWyA6sjNA6NE2DC15R20hPfbnOKexiLCHj73PcqHwPJjm5yi
RjTOmlUOiXyRZJcL9XFgPY9IJrBIqFH2fZeG71UNC6SmFEaEfkSx9Kam9CWd3HzXVnxjB9VXYp5B
pIrzZGlnvKWHMTewELvFkXWVBTw3TsDTlAIETWsfs6LVfRZj22Ag8m4yBMnmmMer2gn2UeL2q2TG
QEae9HB0izG6CeTALlRgasuciIyxBEtwyU4A8sDG63v+H+QJfhXWnxZHu2+Y5VMPC3WJkXlz03r4
nipcyHNofVMNAqsTJ1d53cPMxIjEUCLN0A55PtbaetOPxD0ZZJt3lnYX9216pcb0hlgD7oow/ioA
zO2arNsZnepWpa7/qD6910CDntTi/nQHhCAlz2bSjK1vtrVaoZFO9ljxCCovmfJ04y6p3G1WOixn
1UtuR+exz5uV08HjangAicyJjGt2skAea5EfPcI9e/4epIZoGrsDptRxhkTqEfXUDDC7Uehs2Fzc
gk7jOauRnPh2LV89LEeMFXERRHcz+pSG0My9lU0vQ7iTca59RqWAmWfJ2rjLiynduTNvfKRdM9te
l1VX3jq2hWTix0YtCF9yg6BUv9V0El483sltbg2ARjjQCCYIPobkrpXToTP0fQ2o9zoshLGyK/cc
a7rn12P9mc9BdBXTkG1bMnyJg8TWf1R6xFFJtRZ/U8D7dgnkiacxt0zhV9XwPBnIRXrNF+G1GWlE
LKCLakhUKCkbC50lLe6EVc9PTrPn5xlo2lkZLBzBRYYYdjS9O1v2mB/CQT/DoTd9J4gfchrGlYag
alQGg/km2rTIbfxGw2Shu7VfY+DcsuL/qbAm8W9tP8xcAomHgL/Kcyq5ZqAOPc9deggLpuMjcqOy
7l7DcrIGtIN99NSauUqYJZrIm+Mk+VFNviRcCKN5Rp6nv3pTR+LjFGfiZbJd4glw7k9vAC2gEqdm
muzMGCHvnNMfiVgynOjmcp2lTrllFECiVGdUPxUftT0Zi0G8s0ArlXsgiuiLeH+QiaDzh5zVXv5q
bMK57+KEd3mpGrpbj84p8puyzO70GswqyG9TJDs9lKGxYb5fELRNSY+dxswkNb4ubAXnMc4BM5Aw
C+shdzzMLCSMJbY97xvZwTWUWvkJBR3C4sguJknUo1mUJ1tFHux4Y74blo7YSaFWsa/V7WuzkxK+
6ATmOl6aa29wNLTSbXgX6Gn8iITA/YBRl2IIXxp21LxyF9fIQXb/yd557EiOpFn3VfoFWKAwM5Kb
WThde4SHVrkhQiW11nz6OfTO+buqprsxtfsHGCDRaKAyRLrTzT5x77kp6MKnofORLHalDzZninac
Gq/sP7KCNgz/TqhXcst1DYtEr9/hY0gAYNHUXtlM8nuW5lO5EWR9vIINJsEYkd1+ZLmCPMtIoley
YrVHg/wLpFtdRBgTPTqq/9o5EMZk/ZDVRB69XkTVJpZCHgKUcXBc8Ek+6XYERsgs0USWTCquU7f4
ErhzHxNTmzdNUthnEeOjnseaKAq/m98LRXFspiqDI5K+yURQ/Ruk1hqky0Oh/Qm8rN6kDngULcUl
yGtnm5sQ0PYXL3j6MFSGD6aIJ2sTazjdyA3YqE6Q5IiPGTu0GWwarUqe3IHJtR+iL8sJcyZgGYUP
2m1trSw//6hwRMBJa2xWGVZeTuT4SW4fgBzlOztQ6zCnTfNoAkHb6LXkmU8yX90aLNBvHO04mjSS
u5SW+WBYoXyxugCs0hhnPyoytTZ2yqerZs2NPt7ougflo8NLI0SDHcyQm0D37wlggjhtsc3gQbXm
27EA/o2pEPJ9Y+XRqqyLZHMpjcJpoidM+6+ybT6qMUKrEwU95P+xei4ZHG0qW2MRh/EB0HlmeG4c
vP5fgf8/KfCFwZj531b37yF5RU3Y/nGg/evrfpmN9N9cnfGzji+Ykv33ZiPzN7y8hq4bkpGwgRf2
HxW++ZsOAZEUMz5Drn2ZQf9yGxnyNxzIgBCZcZuKBkH8JbeRLv9MQlQLgtEGDGo5RCnRMvxxnG0i
0hlbUxs3U1ua/V6h+Yct0aiWhZ74GSwKjKV8da316C7iaCfoicozWMeeXM3WImqemH1Nzi7yNZuY
CpypmZa/kTfmp1VhdiIm0UKwKcjsqy/5fSnuWCS1MK3LO1lH0YsmZBQ86NwmxV1l5ilFLqHcJN+K
HCdlnSvfXIt0YSOCYXE5iVEXUg33gAgWoieDZvcSg4kYhEa9kHlwy7Fq/DTiQjBjxrzlMTd1DxV2
gHszCTXz3CWAQtZGSHfMdgnS4A3MxuFKh5hLatySoggicDhiVpDOupZF75/9S/Aiy2g9uXcS85XN
42Ts0D+yMK1sk1zZwWdaNUZgrJbzTsRXAEOQwFDwQ8s3E8RAa9S4IvaqIA4fhaNlaltfkiQns2bl
D2kmim8aWjJmI7gIVNVYV5puTSzkGqdnIu8EQ3KsxxIdFKmTeLYXCxkXa+OiTBtjR9yZrZEQd6Yz
8tFwF68JZmINvwRrIrIsrgAIhXfjEslJefQp6xaCUgOFoFsjJ5EbRoYLCr/junNFGr3w3Ui974P6
1kf6XBxkWgI4ni+poeQvivsEQnFwvZiNfDK1O8EIBlk/qtpp1sbtUChmHGBvUM+IFqvJMbCNUnn6
MHOXw4uOX2pnHrpdVwZ+f01Q8kQKDMwNRh6DKW9JXTAGL3L8Jr9iUk3kOVMzMHcFQ8A9SenkrzbE
3bsHHZdUeUrGLELooqwOuA7+7705Om0LNLMwi00wQ3lco/UHjdNYISTbKWF+ftCnopk2YcaVgqKv
VCZ9SDliNQ+1FH8R4bLlEjObhQUBv0FdfxWNb4xHnjpBd3EJrO1rLNtraRQ0f7XeHYJ0MTpBSKJw
0zWnz7jEqJniWLc+Stfoxn1odKjYQwSfIMih5U4ItYPiaA1tiY2krJOrFkvLXR3ZtxgR1FPT4F/z
WjJoDjifw6MzDDaSSSMrkbjFxr3Whc2PmUHnyZXJvi9MVsZ4mhzzwa97POZFikbtMaoDppyGntDf
dXo5PYBpnL+yEHpTL/WaWIquCI2bugtIUOZKMocNSRRlv5/1ILt2Uau0+xHdZLXW4z57Q9pX3bix
rVfr2i2nkibVTQpPk5Z4pAiHtqObGcNsR3OsdpMAVYcUlodyXQbL6iuetMA4dRZnAn1AJq7rEhH0
GiXqhLcnzqIfYLLMcWNP2ASUEWAgNEpkOesCM+FKOLr/rM2pv5vpfr1sLPKvtNS6VVqTmBH4YnzB
GpV5FStge2dUdfaGVYvPTek27Q1BBQBARVaccgg+j02gYmQLE+S4KHXHYySEdUsuOqMBwEjxnh4a
oGBkgNOO9d7M9siLxJORJc2pmYbgh0xMusm5bVMwQGNkE4pqkUe7cyfW9KhWw4+x1NCmo0glhn3W
jQVemlasYXTrMM62AH+S5gshbml6hG+r9KuUYX2EVA9qzB+d+bkjZOaz6ove3fapNRI4wI1DbHJi
41NLB9Q/fTCcw6rQDr4wlwy4oEiHh3KIfNZrBIeKdUjOQOPVaNwIH2VOcuxVSWs3ThbbqWbWy3id
WGhLvBnZhu5JvWpe+niyb5hBFp5rE0BsBL6dPzkoo3BYj3xQYHcSselrhZRrm2vQ+cwI6QHyMls7
WQ88nuHLTE/00XbpMqgtCE2IknrrdiECjIZsZo7wjAYMMcxCNIgqtnON5DPqAuuGwhC0R3zhLvL9
sYOZYAiYub2ofBaFmv4YTIh8VihbbeSh0iBWgvS0+E7vfCg7nc6yFMa8FNoJZmf8rnoCp/ZBpHfJ
tbD82XMCjhwvNqxsg6ISfs2MhPuW5IPgkfjUPF33wWi0nBcR6QqGRHC/cmWOLHoI3OHJBRoxc14Z
Eb5FXvloM5dC3aVjpZkoZHIivaIuL8u1mnp+EVOG5X1UmRoXwGyTYB6WkVo8eVQQh8gxBQ4ZUuM3
OaeZ6xl2NJ6SNtL3PMwzm4DcYMowFmXk9dQHZNpoEHO3bSVdQIoxCMXRZfGAtulO69sItkwVzZ9o
KFKGbLak1B/RHkLLwraTeX0XzxAgRZLsG4lcBdDRxEg7QzMsVo6zvAiAVVeksrHqaBKAvhuYxdY7
eo0lQD3Py8eJiONrSMoDhtVkTOisE45WWiPWccg4s/OoiujeQpj2PEyErSYTIICtrmnzfQyajEE3
Y+3+OnHn6bGfdadeDzEwXUz3dVUSfdc53/Ygpj3SYuPsDyFip0IbYOkSCDFUq3wI6BGdHhCXgV/S
vxEEhE570cWlezs5irGPxmjnWrNq900tJtDY1E7VxRdq4xDtFquocXGN+ouB1OKQW0OJxFQaIUdH
wvwRL4bTaLGemhcXKmZalkiBOTsvgOcZWZa9j3eNyXtycbEWzEYO+sh8kjNmyWzF8wo4qltQZ4QT
TjVU0x7u+T0raftoVLZu7vrFQZstXto0jeGsGgEG22rx2nYX2y0GHNOzK0KSRtsnILGa/ZrgDby6
4mLbDVk2XqnFy6uKcN6Pmd65nHELnaocLIOtCg7gOIDtucLx3u7aMBhO2sUsrKuh3eQXCzGkMPvc
L77ifnEYi0GFb2EzPWoX+7F5sSLbiys5GvEnZxersgLySqoxZxFZvtZs9geaWfWBFwqrnZGnpnbs
sT4biwca9opzR/gVUZBJZDymCkm1JByuOFvwhn9i/MdMHdiLsVq1ISbr8GK4libkanwhZbbBKo4l
uxDJ+BHAbP0aRB71z4U/5NFOMaT+qqSl13fDxeBtwv53j+Ji/I5cA/dyELgIlcXiDbdQQVeUN4tl
3L/YxzXKOfa9F1t5nlv9Q3Uxm8PPInr7YkEvLnZ0C2N635RJAdGx6rEaucN0x0Am1wkTDK+Ndoz2
2OWwt4dj3e6QreKMudjfbcFC1VuUeFgzHNXeRnMdHkDCOcc81iKCvQY2t0IwOM3agbAC4qYIuy/T
DQZ3rPyEZfpftcCVL3NWR509sLDEzk8VjYNf03IGe8OEAv7gAFXN36eL4Z+D1n2colh8dX0FLjFg
xXUDT7l67sYU6/UFHWAR5XbVmIWdemkVGC+mLoxnRa12blrJ5CztA7Z3F52UvGim9EU+NU4ltFIr
KcUnFyQUT1uhtII2br20fvNuop+kJe5T9FiBmTC8WWZ/xkWvhah5WUX6UEoYeU45PKwueBwuOi9H
OQTNUC/S51+EYOUiCsMZAfDtohRrBTtnscjHDHRkIzX5uwFM2OvQmMUJYjPNtDj5gc2hQcMYhR5N
v2jTkotOLUvzLj5HF/0aS2u0bNpF12ZeNG4o3NC56Bftm24sOrhokcQxJbDGU7cI5ZqLZi5a5HPw
85gpoFhBVAdJ4L6eALTx7M97FoTMAhPoBqxj5667jZxIeGCsy5OeNtbWXMR7ESq+RWJEONISFh7W
TiwPTdxM4UtWlSGOD7NcdqdlTUXIXM24Lq2quxXDiLovLldY1SN06uF41Amd2lg6I6O+6X8kHUTq
LbvXxEcpaNfuigmFPFej294Pmj/vAkwhryUiuwPa6jrxLJUnxT7SXE2tsYBE0UZXIcgDKDraGwSo
TjuiQCcBq7My+2lg3Q7YLBZMHbO6J2oydZD7+Fy050AszVlhM/Xh9nbHh2ga/XRbIKzlLZTzm4Vi
8IfJb6HWMZ5vw3N4vcu1IJJ2J6x6/FGZQYtfzUjETRRa+iMFLidsPPcU610dHombGL8zv5q2arLT
A6jQOdr3biGuaRoc/4gTyfyIC2LwUoN2Zk2RAWw+nF0URnOCsxiFsU8uWC6E6RFCzeysIgra5R1r
yfBkELnhwwzlcpiT/oOPr7pqkpTJZYh2J6LsyIM9WPy0XPdhuh30imHshH/7xtQphohk0iPj2Lih
r7Z0xDoJdZEW01XR3pBvJklxdGEl/JAtF5g3t4wyaTaWRQdmHgxzvnLV9IR+wxBwaCwk9my3wq++
quWhDzvjLRtz0D+hrPdJyTE/mxaMRjkpzpqkxXCct8ka2CvKMRN3S+5hZcfgC+Gg+SG0yr8JbGzP
yqhDDPMwPYE5lmGy9WNwrXNNBOCxKkzSbBvXV2S8B7naoP5F6N0NwTIdxU5OaktI5rpTOuijgjZy
vyLXch6QMz+FCx1jhXDXZamHXR0OJ3xcO8J3nejOccLMxHC5yg/lGJW3do96mgWIqvGuyTTdTFHX
3Nc+WzzYyPbivouaz7hFt71F39eS4dnmiyE+bBmFzf0NIUJYZTJTh+MjiyDgkoZK8C7agWAB3oef
QE4hiIRM8alG1ZXoQnWHA0fg2PeHayy1J8ISJBmLknQO3Kz9PhHqs0FpcAsQE02JmQ+nIaRLMit9
18ToIIZeWS9QTr543EZeY8TaaD6+0h5CbuNb2TqNmPZmMRXyaKizIJrmmMmGX6gvyluHa3gbtXXw
g5oiYyocTepBJO+Mm+UG791ioMhZdEx4y0hglIeE8IQHH6D9rnZ6kindcE1qlgUJGiYi3ihj7+u1
OFhlsp9zx0QS3SUxmqAy38ZZbT3UhjFh2XX0D7cW+Un15vDe1QQ0EOmSZVu3nfRxnyZMZDccksPn
3CnMIXkCFL/xpXNs2aIuU3z+7V4/aNW7TJQzbWZVyaups+p9MVLTJzB+d3FcDnsQIbT7fZncDo41
nVmnSNIGhnS6GsaeqtAhvPZ7ihvsfQkVJPbFzHkEI6muJpOsKNXkgp44JdyeaOy1SSX/nWpjvavh
PC2XyWvlNh265kJ2143iEG1VXMReCUbN32WFG+xbY9pVqZPs8jYckSeWDD8SVbZPlLsVA4qpKb3x
0nOMJSEMrP9+OlboHmSN3Z1cm/nNQAF4nxNTPZJKGZPNai52SvQ8BgtEjksmNztZpIfBDMpdmBrq
pksE2x2Cn9nayCKn2NEy7GcodwBstxJYBf1pZ4vqdah14CxoMle6tOV96pLCTQDZeJfqgsGRHmbo
A3GsV6mlv+LCKde4W+rzYA3GBhW7uS3lSJ5iM6zLHKILFY28DVl0byRhjUfWFgCtJrI2R/vsUOZ5
orLFaWLtv5Vst9emJLwwx7xLj9yD9GsCbdNzGW9RuUaerYLsioMq3vCRcV6QTS5gsrqqvNzCRoiN
EsQsSRq7SO/HR6XGZjs0BTKhyu3kDQQRR2EsVtP1kGpoa7p6YsCdp9upDarjPAeleRqNuCQCUBaH
yQ+bNw0b8qNUFVm3YzU3TzMkcBZfifVSjbG+w9Op867ObBYU73+dBy2aGVK+j3jgUpIbw2HdSynL
nZgT+2PM03cF7s8bC4N5QTtn35h//R3nQ3EPQhDXRORrZwIcnY3w4ZDEXKzs3hDWkS9b7KDo9x6M
FwzjqX0upc8+taUdaFcuvgAO50FGJz2p84Ot18633lq3mk/ZTSrZTEHmT7dKEDmMcgoOGbiC1TI4
iUet2IVj3B4Q7jGbmopZPSv2Ciw+0K83ITdJQCimXbXlbqLf2KAtzqOzP8rpY45S6ylJRv3nUHca
/YArb8Ee7GIl5/ZcalMyXIc9LES+V7iHZvJZScNsNphLxj2l9/QzdOLsNmmkua968ntrjF3TnZ6A
e+6mHHEUuXuEOjUhlRS+VJNymGBkL4mjmeg6mpY73crge0iwjATd/d9a4X+yVjB0wzRtgdTmX+uG
1u/Ze/639/zrb+uo+5N66NcX/329YCNuN0y+pS0kVfFFJvQLWKr/hu4amZDBUF8oktn+sV7Qf+O/
wMtUCOnBBLn8Lv8FM9N/s0BRkbOkS3Uhnf6V9YL75+WCZIMh0Orzh62I/G9a+ZpKF/ii2NBf/oRC
eLZruSuV+xj7JYdgbABionrs0QjDjbgrZ/Vmk/rauT/CJZTT0IIT4sjnpFO7MpJbQ9M2MYk89bGF
XDraZBczNQ4H/bkyrV3SBttylrt4rhE6e0XobxB4noh0ZpSwVQNfW+VXNNl7UaUHbq07VcszCqjd
UIk74RtnUaxMFQCuCbdT6S522geSYh/m0d+QPMmmmzyCjOT79mNOH6aAbWg2c26orS2Ga7t0Dh1H
qFGKcy7G55JhVdnmt0rqm3KadmmmVuBR1sTkPM4TxZfji8dGBft6iG8yH0+SHbrZqqG4m0kwWMVB
etcG9p7iOObq6X+0tfvIlOQ1FrxkVI07y1cH1tPUaO0n5eK6KrMrEad/xwRDAQy+i3+SlGr8UQTG
g7W8ibbOioeHiafmT9DZKavNJtQ1sUmrak1NCPIjuwqG6kZO0w19YrMKwWNhKN5oHZps3pnfPfr/
5BcQfwbiIWdTuq101GhsM/47EK9yncI1I3+joWkpy+jK6eot3ipj1cMKQUxv3lDQqF3nQ8mu5uc+
j6wridb7ANgpWtmr7wlhynYGeOWhD422tuFnG7+Yr8a03ndgOTzlBNpBXyKqZ7p3ISk0ScwmdhRX
AJEvXDeDRXYzXTO+QV/Sr6N/oQJdhbavb/BZY2FaWvBxvuv0aDeTz+Hx2XuxKvOEHeLaibtTXoXV
sSCV5/TXD9Lr6LMumuJn+0dw4wVE+Plf4XL/8S//1h/gj/9/0B5Nio5/m0F32+Xx+8fvD8dfX/Lr
ZFS/MSAWFhhOBbv9sl79dTJaoJxp/x1H/flktMzfWMna4B0dng/8Pf84GN3fpOCg5Qslskqlm3/p
YHQW5eTvSc66LRUgaRM3k+SPQMP5exfRwhBSYD3yXdf1zb42ku6dAGdGNI7l3wLka05DpU8kogpW
FD1DEZnlwaEenfgEYBnuOILSZ4cA+C+XNC+vErbGY00WuznE40lL8nDDik2takpjBmFI+oNxfkco
AXEApTjqG6wE2UnTiI8eXMde2YgzVrUbna2pqT3CUJ7JkfnC9edZvcyOSVNWOzNLDQT3OuS2qiTX
lmUMCrzYNp5SGeFIqpIwPVqzyK/Rgsw3uWFnn8TOsTfjKvqYyIff8/OGGzip2tYUGoOtEvzFs6n3
0qu1vvQEBF6WSX7yQ2YdlN+Zn+ozAMbLGy10AN1iylgVwYvIECVp5JOj2zfYoeXZXRklDGKnsD3G
BgT7oXbGm46Y510BnA28QFMYI7ixsbsNsYPutUTlpyIYuvspayQ04Jz4+rCNzadpkQfWI/OL2ArO
TSiQB/l9sdMy+9YEU//UunrwXREK9xqpQdwRokb8io5YMnIqyxtxdGyyRXiFJs88kKn8jFinug1Z
FDxYtFSLqL87EYgUXfWhkz8P/qhTVetM1ZogWvNooCWv4veBCvwchojZITYaBm01k6kH4cYZvq/w
2xfAVSgqO6/pVPWq6CA9TUzlp5r9n1M8OfPadseX0Cz3BAQfuw49Y1Qaxh2ieCCFTpzcxvbgvi7O
mCtjKsXJomk8dN2cIuHRe8zWCKkWJoA8T5huzqwCnQa8jCs/S9lVYBsC2t4Rq0wSsivPdOGfB9hU
eztlMdsaDvKYXDOvq8n+9uuTYb5aMT9Zh5f+0GBRPaayaZBy5jbJEET4buZgCgJcp2W+iCQzlH6q
SM4uqVs7V5unJ3NODfgCDHPwNjBObObpnE4otgK91+khK4KN6Kc8EIgD0hveIIBoprt4BWpCxouy
2euhb607UogxKaufHbiQc9vhk6rMyt3iKB49VILjoeXDfFau/YQbqCLJWLbbiNC9bTPV9qObaP22
TDP6DSR6K9VEMIkkSR8ArRCUxbVqWP4StzHnmuaNU8dOdGJJqrpC34h5cSSxbLnOVDHtzaqzd2ms
ZwBQ2LPR7GbokVawJctrnwphLWPHk61aLWCk3Rz0qzIjXzn2vamfcNObxYcMpx2hCNEpkFAhyk5P
7spRRdtygRckDfts5mlbpj5qZ/pRfnJwSb4l0TiRmEX+wp0RVcO9yss3obKPfA6IzWquYIl/xn2u
bmc/cfalVostUjSfw2f5jlntWN5gDFDPaZsbce8YEcllKeVNxe7iIXChrlsDHAU/Ygk2RjCXZHGu
oxkjWGuiWO2Udl+osnsJiwGDO8R2RljE4tm4nRE75sZJj9n8Me0Qm64t7e/WSXxsWsq6rjuLD5Nu
Gxsf4OKDZZu8qiMDPTGRG9bQ6CABKeYtz3G+cYwJEXY8l+NLkPnOwbJj7BdJ02wZHBXHEQXLYsNu
dn0RT4ekkHikjaZRh2YOZvJ+KCmcYJbbwLaalW8xFpr8aVwHNe/2lMDxlMAPKVTDdpe4Fe2bbxer
curEzuwQBK2EYuUfGwvrPikmtvpMPTMIPRCiCv8F3/7s4XAGBeUO/VGvxvwIP8PZI0fIP7Dbtwyg
TN1z3ES/50NOrxdRcazAXysaXXOwnhSpSSBaWV2ThzV2hAxBCj/T2jvOJowcaxv3BFwi2Qy+Rjd7
soaqohyNdqT7sPJImn0qCnvNhSFRAWpLJuN5Yk7p+7EXgr70amostP2Oil9B+85MTJ0Y+FCLNauI
nbVfp9RF8TLBsuoQQa/b8flvJ+lRAkW7Npf6bUOhnujU82GACTP3qW1d+6qLJUFmBAYhABUnQtwX
aa7zkM/9eJIFdzdtp2gfQONE66wbvhLHSvZDERhrfyn68+guxqi7TmJ0JvMyHkMYL7ZtMcw7izS6
nSU5wdHdzt4IoWPTZXP/DZ7jLuztp5iREEtKvgGcpXJ6LWOOjVVA6qDc9wqteANixtNbRqGpX8Ot
wWdGKMH0A3WAvNcV0DC+u5c6/d7vg7cWieiYRo+WZZ/NLNgUGmAYcg+yTdNq5POlvsZGqAmvak2P
jwgrxMGO2fz6/MtfZOZab40VD+uocpIDt8Q+b/3yIUi1ejdVqD49o+8HAmfDvHxFLBCcKjW1NzZZ
s6eCHJnvzEW6zpO7XIO4P9MkyxHEKndtz4173yhIe0AdNkrvXjuzP5Npf+qGeD4bWXBNwKXJNZvm
bJuQRK5cklJY58ccqqMBBHhhYQ1WcwXiDo0Fq3YzbA1cSBYY43jHgBFeUBWzWwL5kKyNuT3UyLHG
0SmvTMHwjb/1DVXIlVvWDLyKKUiiByxdFbbhb3u0hp+RPfmsJ1D5Dr40T7KtnXzXD1GrGHYO7fvM
NfQdsx9msKljaUboA0pWMTFa20iwHsGDADDQXXxfEDgyE1VpVN1NvU6rVcr6WmO+sZbtwsoB76c/
c/TEtEr+uGuqvEE1OQ073cR4Ny8T8Q7ukDcZoXrQknBkQzfNGTkJzKvWVtg8lihPxqZyUIHKjvwx
R3tGyjLjiqFECfTyOy3H8bHE6O1pYDG2nUi5vS301HdoyJ9Hu7/F0IWWJA/PbVRj1gZu0Frdq9HW
T/WMLN7KE+vOkG6xzd182nLtude5nzGimfSUADUJ+LagrAhk8hmHNIFFsKfdOJHitR/aoVsPdNxI
qUUWZHyy0K0ErFDSJt4UsYQqrVd7xqe3aCfuEz385EJ7Hur+q5Fit6Clzphnqm1gCNdTccmzi1GQ
e5cqzA/RVCl7HRNcc102+Kx9ohpwWojq7Mtwm0ofk+gwkvXnhqI706GSCFpWDPS1Ji7XMfCcR45f
52qaG+AfbU9LSQkPydig6hThWS+S6IRJW1tH/WDtGQnqd1Rx00MRp/NW0FneGiSgyizGxU4Bm42i
w96it16VdtcKxuJRCxHRNFKyh8DpscaM6B59k7gswzLGvaVhnQD4+R5PqoTpl6ZXgzNxRfuVgvON
G6lq1Lgu5lBeEfFo3FJ+V0eym8x9CUUUa0d8yrSxeuvAzSzcdGdt9iyqVsmkIfnBYnpfV0554/oG
wsC4eHfSnN/XrcvNwO3DBn9p2CMwRlX7Wqn6HTmPxE7fkgybLT4+iHS+bmgvMsqc1zxjZBGhdXrK
BYZqVQYdb0eEmoCX7htwS7ahoiRob5oCb4xztPsYaJsj3Ll031bVntZC7ZGUKV7ULLgCtszaxeGS
Qhi0tpb04zJsqysASPVbERXGOpEVaGYs8RoHz4KmHRLAfn5V8+xErBOnzPcQvmhbZSNQmRnv70oc
nk/5FFZ3aBKcNS2uf2/VpXUGoF3ijkiH+8JM85c6qGGBoZlbVInTPSNyfdVHbfpVZIa9qyKV/3Sx
wO/GoRSeU1FBl3YsrkwDAxhpWXn2DrsFmHe/JEgZg2OeCn2KHoKAKg9PcxU9w63nykjLZm12fnA2
Ul3fBVamnw0QVmsoQ9ZKhU1z8EkY2xPwEvzIxQyD1LTNNQiw7EtUoAQgq0lMGKAYunZQK4WL9Y2F
eXCfVHH6UAyjeRwIr+PKM6Kel95UXkknsOETE3tNs1yueXiHO3w71zKkYGuAOOE+2mvNOJxt4PSe
Gqr8LBooZBlrgM3s+98Dzlb2GmWotnk6UbqNlr8l+tJ5M8baOgV5Zt0Ps2o2Y2tUp6CJFfWnkvup
lfIHLWu1mbPA/S5bhLIuDeAhnBzsLEEUnXsjjPYwjinIRc78AbIFt4Zwt8DZHcMzo9tEG3D/BFTm
DlqJY6QZeH8Atp7Nub7J9NBctukNkp4Wb86MImlVmu6htQ2GLEOd/OQfWm18t7RP0EUFEMUWziZL
n5/Sx2qeJXj9yDCAo+AEa6NmgcFPYe/ZB5yfae4z4QvOfZJQORrutUlCylo5jOJBPUUvrE+n9TCn
b4XTzxiSYvu67HA0yzne5npGHrPZDKdl/AmkIv8Gc7ODP+2ecBVPG78OcciD7nwOQ1OzVniAg3XI
Z451HPpmlgr5uutqA5lukbDoMfOngALep5frnwMGpCut0h/iKfC3wt+SKrkzkio5+ll/Fw9qbQcD
h8tESU6ALFLG6QzVqtq2ARxLIkxuYtF88HiOEPiy+AwSbl7LqQa/1AIBHVwldvVsWDk6zWUVZvGg
puS/tXXMSikN3+ZQPwecnxty/dBQV060LSoGoH2pmRv6PH/PcD9dJyKq7/oyjeAkNdW+b9x5o8k4
23NTxEejB5pV9Zlz0+Gm3DWzzTpHBtcYuvWAn0V8UjR2LGbBA0ImTWJSIDB8NoBSsWWbJsUTRjHm
paz1IEoFXgGDxKPw3YfFVeIg4uqCfrjKOAoR3mpj/9DIOH/LfJMPjxUa/mft57O28kMb/rMeVqPu
6X18R7i7dj8KmbXZoRY92iS8VkjOeeNBSif5OW5j4wc3YM2eg4XgHNb84nFSOaSiGZD5Dc197azZ
fzbRjG6qnr5l1UYg01ZZPk4HaNjGDlBvu0OjpO7rfEyOE1qGg4STcm+NQuy63qw/VR2jXlRhF70V
hdt+jlkGabks+TD2HJ68NO7Jr4zigInG2bvmMK16JRIvKpp2zTcQr/TSw3PfRdkDkCVxTmyThQ8Z
leAXsGtZvKd3ZmbyyyAfeQ7M4btMY3NDJxQdQ70nCM/g/8GPcj1hWT1zA1nhAck144bbFneSgKVG
9ZGxp9GuwGhDTEehxcQZrINrVHg/kDqw70e3T5kOfvCsl679YKejtkEbj8SGXfw12Uwbs57JLwhI
7QNCHe3RJCZHtwb16bbFI4k77wjgr+cp0oguj76SRMQHu6qvMwKNPX0aK9yc40tD88NuG32rMV3D
5/5RVLl2hGMW3v31qeZjkfHn3440/xfl1wA1UgwU//XW5/E9i9K/nd+//rDy+fVl/89OYknaCMdE
3LvQkZgb/ppqqt8YT5qk0FgMKf9uJf8FRzKwmLuYt5kgucvaR7Km+bXvcciukSZfhQcEWi2D9r80
1vzTUJMVAdsk/gdKE4fSxU7+OzRSjd6qUyOKDu5+LL04KRIYQ3gbA7Jq2pXWJkdBNClucjJNfvdK
/ZMlgbL+vKZY3DU4301eE+TK/EP/OFEdNWArAxmQGxgZ8LsXnrjWkjdWj824WmY8q5lP3hV5niF2
Az26aklq/CR1Iti4JfhcrOCioQEi/+XcSw6ScR7lCdonaQoyso5VTTBlVDfutRU1FBT11Bd7H/fD
hAoD7Xtd2ne9q8vkuiTN2quUerRCop1t7oMzJPyixBQyGDeioDRZd6r5T+rOZEluJE3Sr9LSd5QA
htUOffF9jz0YwQskGEli3wyLAXj6/sCqmWGxqrOkR2RGZs6ZQXfHaqa/6qdXepUJ+yUZgofbzbvF
FNmxgmntm4/h95mlOtTEmnjYg5ookxVBazz7s4NUyTzkTtugQn3fdq68ust9YhjTS5o0PAx9igOo
SKBMJvf6PXse9ywhze0X08pxdvC2o1EaBjN9aODZwfGBLPpu47UbZSQ9siquD8YbIQ6AvePb4T5K
qOBC8cAZTl9y8BVdKiV0KmrxSJ1iVK9bnrS8gA2OWmtPh2lI20uHRkJ1eBMXDwi4A7atyXwvKbYn
NeEa5bSmj4M/5Zmq3yD0xxkhCV08lXb7hdClC/gdPVaK7hyUzlliFzlEqWoPgwqYgDfGV6835dXs
ndHDJUH9Sd63vVhlWco4HXrQ2B3mYhxvfc1GsVdZdh6CkS4cSgr3At9lv06boLqULP+O6MEANIZY
A9Wo0j1EYVprFNXoLXUh27nndLdWZn7kpWduUcraEDN8Me4zQ94VWPwvMgNHnGHVu9oGjcrCdwn+
Yx2C+dsGBwvQ0lZy57ibseuty0ThSb0GUOmvaYgIa5Q69je5KmZc8fQ9YKWgusYQGP2xzG68rm+/
eJEVfPGzzLzWac01HbnnwGpQtZfrvIuSfE1ltHO1J4aEA77rVVz03QaDRru1gT1vUBlqF1ohrhjO
YPvso6XKlYuj5SmIWmnhpCCtRkmBNNguExCx6EppE/01DXrb2tVMkhl80oTTbLIWu9M2trSb7Zx5
Zqxpa0ENYJEk8y0offtb6YTdI613mJD9tMv3U8kmTtuh/52SIfXk61a+dF0rEMXi3vgKlnG8JH3h
PNtIgNZmrMaG2GhMImlbjgM0qXBwQ7pGDINNEohRklZ4qyPaUxtqSros0t/qaURXHVi/XFJlKetr
ELTA13x3WkuXtCX3tZd+a0eV32vK5DZ4TvPnFpIZaP3m2JbU3GN4+DEvVdA4cjT+PZseosqv/0jG
Nj1MkZtcCZHFR4xyCB3AHEoOpz2gEpM8Mt2Evtd+tLoXTwv5mYZ2eDQqb94YLv20ZavBwUdt4R4y
EyrFJkFjvM4Y8bYTgOQvdpizzuu1xR54dj/CeSh3NHAkPxisW7DhdQlrdgjYf0jro4hm797q6VIJ
45BDOAbtCyXj1T4fIIR1Y1S8xanbvIKWtl98Gs2OcavxhNMvG27cbLGK932m93Xb5qw+y3xs10mY
WOoT0nMZnWNbRSyj0jxwoA4klcag14VvaqYhKJ3iH2GIueDgTCbFmBau/PmApXPGc5ukE50z4Jen
GNOIdIlzb9JeseSLSATC7BpBzLWs3NRmTIfkgysNEEgZkrdlmC8TE6ITT2M8iWwXYvRRigFqDQGP
ysoCi03jy0tXT8VptsFp7hons4jSGyKgqSawvrrQjO57NQ/HBvTUl9bGdL4hI6wBApU6Mbbohtw2
Q2KEH7BJl44VVNczPQn6tU/Lzj+GVF6Hm4YUwgPtRUtnECmebUgW76NMx/rWoXCKEy4tuR2M6X3S
RklmOeLAlENuPJW9XX9H/h4Qj6t4q30x9FtAUOypEes7BgBTUb5x8aOxo0ayigWBDIyd5hBscz0p
a3PVYDFEO8QPBP62a5hIO7q23sd6sDd02mfWrojN0sHp13TvBNdbZ+tjwv4Cu918ayA2rM1mFp9J
3wnA3rPcyG5WOzzk7Z0ePflHSzPsDZ1ZErkHTUJOk2kRONc5rPZTRKk4mAovObNHobEkqn37Gbnb
o63S4aZfVbCtDlOq+AJFNmeLJjlrNnsWpGVyG5SHrbI2q5nk9A7PC+o5knxfZbjRcZO6PSFImmnH
XZDp2tgz/wiMlVjeOwHTgVdePSEhiTT1+3U1DvVLBqPsnLFC33HKmHWkQUeNVU67VR3ywgP1LVdY
cLsToSjQU3m8NFwUVVHe0xfd4y7kdmC74qPxYpSDfRHHLIl9G8gI/QWMTJgjETe9FJPSPE3n+AzW
Se/jrGdwhJ0thRzgOYQHZG3Hj4YlLW+jQdgRPhu0udzoiIEz/KdtZMrgD3qYuG77iQIomKSy/aEw
5N/NoDIqpOQRHq0Js2ktqy5+Y1nvbCgu6R6MrNrbnTfex9qSjyRbolerc4EwLqWnIWnCgi4CgWOr
LNx1TPXupY2j+K71W25b4RnOS07s5BPsH4UiWaJ8sirRhPdxyWhQykqjn40N8xrM8QVr2RbrHy/k
vsFxbVY1KwgRPw8jRUXDXPPHMYTBmyAuf5/jPrs52Fjp+GBK8jiShV3RomOe4xAPKOAX2KzUg1PS
vqKZFilB0pBnRuWGBewn7nF3Q4UNwIoIdOHiunbSms/jD73dEBb+Cam+2s+ZJ9ZFXVNQVtsaq0Va
BvdEANnSeC2xrE0mgMBQK15XZxIC1N1Kh61lxUXFOoiF0I8Ci+8NX+eYH4OEbJEnUqByWPmJZ+qB
L3QUcYEsITIHa3nbq++UgAbd3gmS7rMPaPrYFd0SzxpUXR/Q+sxLRk4OLyVFWfU6hYDu8mh10Yol
EzB9XOb0SwBsZrWWgV95cpyJMoSpm/s16RmqcP3I5X1YLw25HTrkF0b5UAGov6LDi6UKoDlvYa6b
QeAkmJJM7xN2uf/g4H5+taCPRetmSLITXgAIHp1g9bVVS3dvExXtuLX0UulbTFLeN2093wA+DAe1
dP/+rDE3hUhpOqUZeEQ5N9ejtRQGZwFT3mM4Jg4bSFJenDwe4PWaZj/MncSL1Hf5s3yY7AJFxLam
kxgrBNFRVuzCoZ0NNsjBpC7p0hsybrdTVFWXeGk47n6WHUc/i485L5QgU55KyRqmDB5iSLlue1HN
UppcFkuBsooMmDXkrId560RUhEBEGINyk/4sX67J1GGU+lnKnLEgdnfu0tU8/KxtJtUXmdt0EGI4
Sa8Zgp21dD0HVS5P/eDnAcsec2QFDHJhZU1OdqoZZbSs1iiPplpOfKHkxfvCTZ0OJ8tBWiuWwun5
Z/f0sNRQT3U4lGd2w0zszEQ3GmMvjd8bpDHFkhVv9ZlYoPEBGzAZiT3OcHZ8k2XUVouSFmzBzmGA
nOgxpOacSHWKKWP+klPb9Kqoj0kugJFp1XY7HR1zKCo7lA3ju2ml4Sn72cJt8lY5gjflUVwtNd22
Xhq7k4zybs52fXWsGTv2TBXw0V1qvsM2F+fZidjHu2F3KRDLmUb/7Abnp28nvkS/Hj1nvNUDFZAb
6FchbQosj/oN6Rr3uTMFpqR/sR+zfje4sMuUpuX5mAndwHIcdr6/GlwIDxL4TBww2RSEHKsu+lYm
5VNj1W+2LJ6EW/JixfC2YZH5tWWO81f54L90rS2mtF/9NcvHe7B+MSPgejHN30xrWdiKItMGbuMF
RkaFGM6/Icn/ar36Lz/lN0CaD2QUPJtYdpyQ2Ez3Z5frLzveqZ3x1M8ONPWoW0Rm/NNr37CN4ODE
DCUBtNYFtBNJiqPk9SSw50AYWFlDrt+scXKPtOb0F68uuseMYfZ1OWRrzEziZmjmkkKwUUhII5R0
AqZ+d0/Mpwp3/0eUlv/SPPb/bZ+wZ8HX4GX0i9KwtBb/rY34Ri3yf/z78/f8o4w+yo9fjWbW//rL
v8ky1l9+4jiA7/HvCXMRJ/4my/h/ETjGHAQbXLp/tZT9D1lG4t31fLy2WMCCwAxAb/xNloHywZJH
SukEmC9Rmv97soxcbrZf7wbPdW2cLpDzGaHjyAUm+OvNmGRBskyYI5Yg3aOHGfdQdCPcY9ZkO2kU
+nsKaHqpFpCHvkJVR6xtd0Ps2QfeFPZO0nJmbhE+gYnm7PseaAjsQKiG5bFbLEIxXZ43P4y8q00O
4AgjGngsCNo/FMTL3ZyPKY2XcPC/tUlotteUhKG5gtvlvbHnjF+7umyvTaXY6IHUJ0utejM4+8Ct
jonWcHLZ7UpYDKlJEDLSiu2LQ+kShIfPkBwlj7jgzJJyeMNYP4DUqgUmNctLZt5x9F0pD+m84REA
JUA56simOH0pC9+hc7Tx9AyMaJSKIGBglHCyo+IuQx+u1qlD4wSVP9K99mGQlPsRLe2lVObwLsmH
4gb1k+5YyzR8NrsEeVuYGcOOhFDebcoU8KzeGOnA6Kgsu4N7PbyqkjbmbaYS8zyifqwGSjvhQQ0H
toP6szKL4qthU9FLA2Xb3nXZQhDSJRnkKbfc19DU9qWzbeM5znzzzahKVDSyN8Nxagb9MJDX2io7
iv4IppwDHnnj8sVze1dnfPc+RpKoAjI7vaguJjwINudjXn4jnEbwMDZZIrFaEnzJQBKCtNlQZji0
70QhWXxnPoVoYYUpmR2X3a2RkZO9YP0FARgEnxOHwWZoNazpFqW5J+O+inT82I/IyTqNBmuJeLDU
ZjQREoqf9UcUN+lJ00p/5YLq03DlBWwKPLpJtlHuM4xQcjOMLUsXE4OfnJV38I0iea0JnWzmETav
BQ/q0TD8Yl3QCHLng+GjpawCzNpp+y7GMwNHKo0OXl+YZ85oeBRGC1JtzsyvzTzPp9iJwntCKvRj
AQ3cKfx13zpcNDvTHlvMQPgVcRc8N5ToaqkqMLd9fE8gQ7PWVfVLTYXXLuoD5yOx+umckMVaR8DH
dh6rHNtX7RfTrN8Z3U8ry6cDjdP02sqBwGjZd0SdSJ8BZxv1gY61+1pg6sSm59V4jUBCsi9nuDIy
7yaC2h+wAtXAmIXIaO7FJfjMfeBfyUd6jzJzvfLADiM95bERvrW+GTw7XVplG1og7GDP/5QwtBvt
grYelU9P5NmaAy077o00vo/S2XXhCn0qOeJFoVGhqDzntUwD5+YW1BNbqmGzPBWM9UJfJz/MIa93
iv6mDvEhbL+ZecHqo+8D+eyXFktmoAWcfuYfZPxdb7qPHVgmbCyYmaXMt1diDqL7mpoSds9oV49j
EEw1m2FEWBTs4b1O0vqWJI4+TbQL3zLQdgoXykCZqJM3TO9661GKxj/QwEysLKzd4TmQAHP6wtcH
j2K/bzJPiuepE5U6CC91vnF9Jz9ib7BtIPcWYyTiVPGHFeYOytkYgBhnROUzs2tKjBYFtAQIJHaz
y6q02euoAToDDCze131W3jEns5+HQkSnULniKSvA9BB1EHxJeML3cUKsaCO8xgIe1kWMmsw+upt1
ivVSRd6e8Up36eK6+Ey5hDmroS1eUeq6C34smwXT3BwCm124hQZD93Axk2BU4CSYuoTm2QuB37BR
jc6uNaQXK8gIlQeui59LGZb1TLUiDSIgRID0k4O/+VlXPAQqMh8dGnYoRYYtHJ9YDeNuzAvTXveU
kH/quaJWozApC4UD0qwZ6i65iVPakM5kW1YBLJMjwEgS59k+KXTTbrMkiE82bTIHLcubSbrBwArn
Gpvapng3lp11GAOrePDSTq+hqFVbSjmSPTGkhBn+XD610HhWXZugtCTyDvpRdIXhE3xmtkyuOgrh
dAvA3o3qhnPkFQJnmWt+y+Ymuw4Dnt20DCmUL1z/zO6ecygi+u1lQ+cBFcprnkXluZxI9SGw93rr
F8U3klnVNrcMdbCd0vtixBQmBP2X1MvrPbd+fLQybxs3It4YaTb8QTn897St/a3XGhN5agv4RoVy
ToqMQTkt327vgpm3kjthOHRJhZ7xYBmlf5jmqDxGRngyI8UgufJGkLK5Mb1N9SKLhlakHkTIyA+7
r1FvlSM27Cue58Ifd4XLxqaK67fcnMQxrzu61VTybZGy8hPbYULHtewBl0YOuh4y3LjrQmd4tAYn
vY6DUSOw1N1NCbCfgfu1H+sD6kG9KgmFr5ANevDmo8WuSVwscLNEtuOA6nlPEXSjlaAi7u/36VnA
Ew8Yhs4T5Eg3zPdJTLPmqq+cYg9G46SyEMZn6MIN2TCsxntuBd1ElVila2T6/KOY8uLkMYN4B3TX
yjVCX3LFOjjsy9hqzDWe4uax6XK1nxsdsDF0AtYJdCHSrBllxU6gp2woZrOhshj294I0XrLlFe9m
W6fuYhYzRoQDVffJAIu75T2QiLZawKnUNq+Z9nifZdX2d77X6bski+myLrF4+ZqXmCQ8uc5tca2q
4I6fRfo6cqf02W5NLNyhBMKwtkI9vuJ7+kNyub/Prrdh2XN146DfZS3+bB6IzWPisX+uOrewf06a
+FFVQ7KJNBMS5/yOxx2YF9PYUwqHZGnEIIdqajKCtlSEhoLM/daKLPwa8cGryOrGbSBtMjaF4e+U
XauXyh/KQ+TlwGp9zD2q6O/rNIxeM7eoaTnQ7g+bMvU3SvvqnfBnJg+L6yg55AxgDrqU8M0GJhM4
g8sBPxd1SPe8A/S+Bxp4C9xgPgkWZK/J7GcnvFfjqWE8srGbxjzWhdvxQvLdC4J0JUi0JMExVhwr
F1nxUzSueQiirt3Y7kztbNEMEWxdd4/dnNKE7GXysnnVAZTzXfLuta02ol0oQbDCAuwnPYz0fttr
9d12NOu5iksxG72tYJOz4kFMiYQuNo4Hs1FMD4bd2Keq0s4Rx6Z7SIqw+nB5ntEJx5LCbQsFi640
d3WXEOOa6WZKVRA8eLNhXaKQsHDB3OZaolVS7haSpc1LwpewkRjuiVs09Gchph+WRRqSOUJoUnXO
ap+YdYtn251oumepdZMZsOMS/+KZStB4T0XKymw1bxWprOG5C1X3Mjl9juV5HGjgGG9mFCMmSozu
ZozxkDJUWsw0jcNZSDxjcmoJLt4dKRuxx3f+aLjARJi/gUUbaaQ3050TRyU1oqRiOd64BR2vp/6T
GBT84Dhztm5kGocyceKTH/r+Qz3wLg8ZcFLnFGZ3wvXzxZcSPhAUDC6FWWaEDoxMgIfJ3HvuUNRK
5Dd1YR9SPJSRcL/TQxUBwA3LO3sU1s3taYHrVe5+B2wgr14P5IEJVvJkk1I4u6ZHPoJkXfJuWEV3
5bGZHxt0zE3b+J9RP8iDXwIIiZy0v3WkBN8dpwM7k5bQ7GE+LWZOO62v+HRwyCms9MeqiFpCZW49
8fTAbhTNY7kDXtcfpMJBZ7j+9Aigqp03VK6caOQKN6Uhy5M9ZtMrZtXybizit8rzw3uTnOG7NoPm
YPt1Al/U3oNMyFCv0mbnJ4vBglnaZoot3Ol+ypuuphe3Zt0EhYmHcy89QM5F5n4x2cpwmIPirul5
4LF+rN4wIbtfZZlnJ9hcXMCqdS6BhVsd9HKPPZQa8PghEgyAit7rt6Kex89wyombJbz3QhL7G9K3
A4AR3uOjj7O38psXrxvoplh62aCnLZPi4V2p6DhHGd0YXX20CB4wFRvueaOOqLsseTem28MoNY2N
acJhY5sFs7jWn0mi++dM1sUpVYt1BeH7aLuWdfLHPt+KlpT9WGThQVPzIk0wp3jZcH3kf+jBlH9E
AISP6YI/ZglLd7rO1edkxLSZDcAHV05CgYXQlUFCR2Meo8l8V86aw+do585wA+ZvcabuNUWya3qa
628mFwzkRQt8qcBrTPs8lAWLop6Ebp9DR3UoxQomUX/yEU9hmLSsF9L8I7PkzE9htF+Uc/zJZkwc
B1dZmzQ0IJfLrnkBKqUfswGKNjB223ov/cr4CrWSitnErA9MnoC2JzKvsS2OBZueLrDuFcFJ2onb
TRtkEIMHKbNdQFTTX0vAhfRwosKu65bz5foye5vKUXNlaYrsFmJwGfZMeymJbXilVK5gJONV6yEJ
fkgW/EMnL2Mp+ffrDnRBOW9kgtDta/OUecrcFn6BW208YKd8DlCh16SYknt4fExQgMsf2sCPdpOj
muNgV92R8T1FuGZFWfFgqa30Q+/VQJu6VFMVfmLv5PU59SUCtHLlntODtbYY/Ks95/XFA5rz7gdh
z9rIdY+VyZK2t4l+UVmIS8hCATYPcl5od6VlMF4pSx7xDfjjvQAeA9C+ahKW+lWwC1UafJpwBh1E
XndaTXnof5We4dElQt33a80SaUu8S946XHtvzUh/8xSHuI2EPX54ZVzw7shKpgv9BLfSKeeHCFT+
KXPn8cFoWyYArs6A36DYUorjz8cZpeJRFlJ9YMIG9aSg69e833jEt2BFJ6eAsayZb3TChMPZ1R55
EaCjImyqh47kDE7OalDfTbIzz0bpgQVuB6e9em7lbXVPzwvuXRG8Y7to9n4rfiRZCToqjkOoLFNi
E/+wYLfndgIzBauGMts+3tTYv6+jP4uTCoXYGdNUvPVuxsp19vN7eoo9omR5dVvoi7dcqcXESlpp
U8WlLuieE+195nf1HYtrWD42JO2DSkGIrhpeoo/04sDtocM+P9ZeEewza1ZPac0aFkpfVhwKIZ0N
5q/gIiKLYUFeti+eaTAmsX1SeW0WvTopNolQhXbA5HtIj7r0oGq3ej4VLM9ODUCEt2G2h2fJKvSh
h59Hdjq1XwsxJic5UMFJizfvolDPNzqrazzOtRldgJpa17KFn4XHzQP2krtHs4YhT0EZvU/rCjbB
x0BvH+UBmW1+FB6WScSDefziZJhgyHnJFuGhc8xmG8mqPxtza21t2l0JuSGn7ybGmVfe4/V7PIb1
6wD6bKHqsTEIunY1ARC8swMneMGC7J8C5TLp6gdGTYYobkxQWWJRJJU1GA+S4c3ySRG4ZhrfwYMU
e9VaM/MxnXnvs0UmAzIL8YU6yAlMuqw6iTJCZQEmvfWxet+npLM5tcFHrVFA4tTYz4hWO3NiD87v
YOLFpGIQC2Q94OmK3JwBe120B8iQxcHqsFUoIyd0k5s4b7MWLGk5g0gzYI9txjlluUQzrkdE2WgK
AlNWDSk6QezlV7O8NTwiiMB5ronj8mUFBFB3dEg0/9/Vf/8fDA/b2CL+1Gr35Xvb/dvqO8pu/quw
+7e/+6uoK82/sHYJmB746Ka/eu0C5FnBKhyfnfXTbfcLW2HRe00f/5uPF22xX/1PUVdYRIiBPwRk
6Qkg+85/K0K8cJn/TtJFyJUknm1XEFhm0vn3kq6/pGdzcGlQ5vps19A0B/CTqBQKI4Dkcjr+onrf
//Uf/reyp3A8Kbv2P/7dQhX//fMcyxLYBDkiSNa/VcGkghQVJkNQqlkbARHL0u+O7TQPg1XWW7KE
elOEM9Jlz/9FXeE00MZEcrR/nVWYrzW3yUs2hMGw+Rff63fb31L4KBDPHdDWmCJ9vI2/StssrBn0
Tjwktci/diXfw9JEkdkIHchVnKScK6JKttqFST5u4unqoi6f/vxLLMOk386FQwO4ME38OIwUfvsO
WdB44Zj2AZCKkaRM1oYnApHV859/yj8542DJ2JH5tsRpKZf//susyecgp/GcBkR+3IObgVZ1/OSg
E6C1jYYJ9Oef9k9+k2ub/BoHgyiVmr9dX0ooywQoLfeSNoIdXff5ioiu+Bef8g+DCSpkuCOYdIB3
WDxkf/+bRAhrSruhv3epCic/PrGuyvvHoUg+//zn/JODB2Pds3zJ7yFt/tsHuQYc3Z+Xb0jQelUY
6Q+dsBPP7PKeUPLtf+PDwKhgw3UAqZi/fdjYOxXak+PvK5uYVM54dBUPAjTb7LEzTL3Dn3/cUm76
+/UHnTqwbYcnAv7X385VYgXOrPyIHI3BeB8qn7xouBSPOSYQdlNxBi+q8Xa0w4jDXKVLCqwIv3k5
4QNdjs1jmgVqb5fFsMGAF1r4M5t67dlBvqHtYr7vRA2KKohL2RwxSiVruyiCbqXqGetHxYx8DZDN
2vSg38hCpN6DKgr1L+a5/0Ah4T6X1LsKCX+S9/vv1yOYT6FJP/n7qIzFMYVGfpwG10Qvcl8MYEZo
IlDHVfTDt2OqLkQmntHHgn9xqP/Z9QqQXzjSYqpv/45tUCkWGqQwuc9hnR9p+bmVJrw7i739+s9P
6j9+EoZt3h8isAMYNL+f07heTHupDPY+Eer12CPFMWr7yqBGbP/8k5B3//HuWPza2MdtzL/+X//7
L4+WprBswxetv3fkIKjvg0jKcnS8R4kZHz2DC0E03XOENrtN+46ETheYxFexwjKoqJhgyLbG5umz
4Vq1ves9Icm5H+7QBAeN+JuvQVdOT7LtnEvXDdU5i5GBS0WgDDWaMN0u5+Svmx7wnFn4/ZEdBqHz
2PF2UpXT3mhaEOOqEVvbVay7mn6Bv7hAvMO97kSzjgorvPa4Hu9gQI8EseKWKsFhFBvwwMldaBbp
Bzmg4ugMUm/NXM4HIqmEZoeG4tem898SsBV3GLoSwpROuzYAwyJyKY+CVBFeLVJIMuvsbR7WxRLR
VVieLdbbY18/O0LVbwLO80cQmdTyxk2JujI14bqsFiG+pAGIJEt+SMwufTLMurkLzAJL6oi7EQlj
pFVh1HYDlHMIr4quqtdYgvkaiib4RMofq1Vo2u+ZkX4BqisB2mEsPacd6RLiGze/iDdwJ9GzjeJQ
DjDveAJE4hG5h0i1HXvB2XTs9m7G8LOKusYj96qyPT+nXgcDPiu8p8kGx2KfY6RLUBR4Sk0X2SOR
Yjvpi56pbAjto8fyss8bPXxnycQx0XZ5ickkk/HtrVvThdjOXVv0x6ZyWuAM5fDqOgFm1wKhwqMZ
zpSvLNsmPO5sjF/oQneATZjDWjeNsVae61yawSu2VWNiUElQH0I42bz6GfpivFqlJNWpKRiW/tFI
ql0ZcL5FO3D4KETCNcs+EJYb252VOVgJGrHrvse1AIFIauDdjhuYFoGZxXdUphOWDAZcInCeTRxb
PDxAvClnUh72KC1fdet2+att45AdTDP9bFx2Ays/dLniJfb2pxyqQgsJWdfw8lR4KqCm5Jbj/5gj
e8Li3iekcM2OPuV9ANxwxtLUTxeRFcDwvM6rNgndn9xCuOPicATNMLPAYcAjim+e7Q5yFVUhieZF
AVCYFtkjZv1hQJa8omhGySp1IrmvKmOpGADmuAnK8Jb1Y3Rw7Qoz21hafN9YK/a3cdBBC4ACGtOw
ZSTzRWi16werOcXSVeeoK4snu9TdmsKg3Vj78bMw5bhFcenomB+9gzaqaCebTh5gfBWc37HYMF7m
+sjhpFJ6kPcwsIjmvw524J/tqfleAUvfJr1i2hM3zVcZSg9cU2Q3R8NSauUZqSBAQG5qZc0udckY
LTcNhU+IWEF2pf1HkpineS+mhIjfCoLAbpPigyAhlfOlpRmQqfCPzJ7dkC5dzfg7JYSRc4qfQt+m
TTgxYDZNZD2MkbcwS1HQ1m7RPQjZTgepjYLdIC1OEGetHS5Jhp747ceBBeI4W86ZAFu6HX123Kqn
OXuoTxjAg3NbUdyzRnXH/dFGARPh8CWaBufcKCu6M1ASzkp18iOhhILYtNtt8yiy3RXuNcpA6a4/
CNOtwDt0IPdcIBluYBDBQxLbUKw7bBg8xueoHt5AsLenoDKzNW89wFJ93x9UOJfXLnfJLiCxzVSq
Jg5jVgXfwTfydA36vELPY+GNHn9Dz6BHLfXnJyal7bWmDurbmPDENQ3KVXnNJ/umycb7dqg0ehyD
4zoiE0gxinzxGmfejmoyNuXkz9cIgG8Pm3ZftcW4lmXY4i64D/Pi0TRReymQ8I66t2Ekgh+N5mHY
531g7Crb09/xrtOQnlE3OHOvGdYblHr76uTtVcOA3AR1SnhZm9NaOJN1yTsbGi4Q6Hyncj/buHml
d5Uj0VLZThO6BZE0KzU8hi1ztJ1ymF7n3SzohjV+jHBXCu27zyyS5n1PFpmZAreyZ8Ejtzx3q0GI
X4GUgwpSF6rLyWdYRr2eeYKTby8/rKqiKoFfbivUwiiCbelgP2HusomT2dmOQg/02mr71tDG9Via
RLCxvUxnRuVXpxqoxg2MeTXaHtUnum++hhJEjz+Rq/CmGRJcE+xSlBi98kbtvUHyxs2ZR9MOuQGE
RGBGdIA7pcEwBARK/cK6bHwQ0MwOZIPCvUoAriAFhbekQDyzGkM+xfzedwZLg9pk0Mw4Gl5BhL2l
Lx5lhD4Pf+PTz2fi4VfZQAs3RwRIx+zf5+QL4aLz8PoyxKr9JgzQv+sGyyIFJimpAogNtOh17fxj
EglhhwRRUPvUVs45RTCTYrQTAAFNHWwPAAsaRnX5I8/+jcnDh6iz2eznlKiMoDDzHc9UcxIRohrJ
hXkFlYUgSQ5oL0nwzFhewG2s1ZmQwUhRjfM6oEluiJqjneiaXkHR3Hugznct1RTA5lCfsJl6mis3
a3FD+k7zJDzzyU/IwFZ1SqlEBzgUJQjextQ6h6Lp+2NPTIKnfF8SI8HOtx/I/O4JwzOSR/gkL9ya
K12L/DJ1hbjva0K1pRmXhI+ddtvQVx8aU0okjKfF2MrqBy8k/Lulzg+zZw4vCIVLw+7o6u8qJx1P
jphSZ0JLuJ5nabJmdAE6UKND1KQCUJW0PyohgNCAGniyLdnslDndJ4pc5jS72D+lTbWQZRnDK/no
6IdLxfw25tzcUbBtHolshTujlOpxdnOsXQWEeNn0N5hL0S5PGIh4QQpzlERUdhgHc1yQBNO6D5t0
2xXmQzMT7aUJh2bTYIChErrUkEROVJ5SlyshGIW5s+y+W40inXfVmGRnB3N7vuqKPtHrMWOo32M0
/cRVkJ+pi8i6XdlxRKSX5vuwpFoaYiJzx9g7Z07/Nqmxuo7VeBvzqv2D6WWPkd+uN0tGmkgbnUw2
aSUZtu2H3XruvjCb4Vi40z6rjFcA91Q+9XMdbZsyLE8VrJZtXDO7iXqveCHj192kj6Hc5CV4AO57
KrHjvzh1jNWD1hVadgb1R1PqmTc3iwICs1WyrvoIlq7g2bxAkG9+XUYP/8ndmSzHrqTJ+VVk2qMM
CAwBLKRFzplkMkkejmcDIw9JzFMEEBieXl9Wt1lX3W6ppK1qV1Z1L8lMIIbf3T93DHKFttsAdVJY
Bbgz7NMMMsz9lKrX9pplaKzhNhWmREcft4jnZoPa2RLgmTaqmUL0w2bZM7E36xJiil5aeRaLQ01e
lmUPHOyhIif5tYObqtpV7YYAlab6RVMEsGtlvTUFucQgO5AH6o8MytEPyZ0c3EYm29BBUAsJMB/6
zF/2JUjEIZI73fhyNwcMrBHzrPAUNVO+ES5MEJf66smqNh26y4Yr1KbuABdzlIcbSf/hNkjzeJ+a
iAIMfv5KVf6fvvPjN1kRkW8R9e0Rqu2SL4e+7Z7nXmMJMPOpt4aXMBfmPiXWzkf7HvUWe3Rq/Qmz
5kW4xRmb/C8Ee2+VVc6lnOR3UnyrMTTAHkhqkd96wgUP4L5rT60vbzPfOVsCC30pB31bKutW8QTd
enZU7OPRDf80E1XyiagIEyVUarVm7wZd9bq4X4ziyl0oOmftjHlFiwE1hoM/W3yBOnsaGuwlva7B
q4QvATCAoOs+ijb+PTX+beqU757w+xtQJliYSgVWoEqfUxEd/Kp6GsP8vRbdse2xCfm6vnMD+j9t
YSjeas24HcyMvy9vAMRZQ77xfOYXmEcg64/dbgzKx5y36ljm6Sdjh2Mwzhsr7PyVRT1AD5GXqFEa
H8Cnmgu+Q/8yt1J/4xSMGJpB/6aW/hRl/jUuAdSoGuPPAhVzjTnVe+qvVTTXSz6vLIafP+nitLtK
Y0CLK3+naI04zUVJUSzFKdejVNBtPRdlK6VZcaOnOt+EDqZHcpVn4SmwWfXEWaUlhn6FdOythCuC
HrOCW73FGYY/OBc5HSSwNYC4e/Vmafi+ubc2q9Gi3zlILp47ZutAqN+GIKPuOefXAafPqhBwS2LW
/DbhQO9Gj+lCiXIev/ZzfQcnz1vVE987Nhh7lctSHdN0adn062e7J+yqjAvZPW/fcgdygyPRS7Lm
U1rea1Da/XrBNkrvsuZLU+hPwh0QtU31MjEMXYEHLeGrJs6B+p9mS6ECgdpO5x+ZGTAOecTqKRrN
Kd216TCRnUVRNJaDRKrfNbLC3gsC/lJyxcThzAXf2EzAwG22i1sOP5KY2yVrJk53gQvn2rabnRVN
YIdIadbcWXY595/TWMccjpAGfaHuVc8Fw2/D7i1FQsIHEw97Riy/ugE0fNxSu2wS2N1Vf9GdNWwn
1o6tB43/DACVrDAkiWyfOaq7WwTZLZVNxY7ih47TPyHCIgdEjYy/ExkKY0K6bS3HYHoSyF6U1uJ/
HdVo7wg1Nn8m/qiTVJLi+4mvVDhDexCpNezZb+27tkvtY9IU9anqDlS55aReG3G2QeZsE5p9zwUa
zIt2muAlnPzveHJwtovaAER37dfSlP2hdnLrV9sa9YkHJbmH6hSckdNwB+Jg3WPfMfupwvYwlpHG
YqCrrccYh3RCivm0o6kMhEjH36gdLZ8hA62tIempD8IygImJGR/uHQ1EZkjb4agrGnugQ73PHUfF
hInXH2BENfQcB9eW4ijUc0XeRzk12xP5Nahh9nAIutonGhgEp1b18zuEjA0XpmBb8vrubE318DXn
vB1zf9yoKpnuM9vPOS0W7UnK1GxqHTykDKKoh+UbB9QUHYTxnd3ELIVCZGrtoJNkZ29S6piTAKKV
ddpFvOjcpSp1A1PHbPNMca70XerVRhod8ppKc79wIJvTHnxsF6P2wySCfVX2RBeBqWwHnEz7xaer
Efp4eIrDiPIpGrs3bsZpngvYr1EL93dBLdw6mHqoby5ZA0qta7mU546mpFfKub64jqvHiDRCCuvS
GtaZNcD6KZS5sWz9LIT/yo/Vp1pFxxRs6JbUGa0e3kygnjTus5hw7fFFqfRO2BazoVphXawGm1lQ
ZTlMHbNgnYTAIOumaXd+2sRoabnwXocE5Z5HsKVajG06Lq4Gg3owqy7FY7ie86B+YFZRP7fWGK3x
pNHIWqTuY4Y7+V50nbtN52tuNFgydV+I6JNARfTIPA6uBc7kFUlImmXjhTriSLoMmAZ5W+ha3RL0
LbZBNBVHPDiMRLs42HZWU+0tK63R+cMa066TneZ0Blbgq0bSmNSMmAyX3yO8q0NC1v8tbdS0KvNc
MeEIPuXU5BwOohl6h0PzbOW2l9KN4UQTyKOWiZsWdq78yOP3QHgArggY++4wJW56m5g63y5Nk90I
QzQFghoT1ZsSZ4aEz+6ahxlf1pfJx06cKNye92aUbrh2g0W+OfVk44Ib5eRv1ZBmPw0PmVy77Zy3
t2nSzzgJI7Tg0rZUvAXM0nsbr1DYxAJ/gDE/ctNb+uXJFthTW1OyO86FBzDO/5UHA2tmpIo/FK2k
uzx0rsQP2k3smoqZQrf+c1zUNJPhHqscdSohSJN3ZO/gXS2Xc62qaJvL0OWvAEA3rFLAx6tels0L
P0g9w/xp3sC0opI21R3QuWKX16289dPI2ZEuwH5F0LN+b5vWPeGrE4BsZTNvIH7GB8ePzfPYzcuv
IjbdUwZAD7ZJZG9Hi3SfXVtYEqycKbsu2/LgtBGehl5mA36deCF3NzusiZXN/ot3HG/1gkuCloYr
aEs2nbfyUsrZSopZdp1MmKXPXRFvaC4kDS+HgWx40Olyhzen/QiKSPjX76R4kqw/d0MVDt84/K1q
FXOZ3A981OEt+zcNK5lQj7GvWb2KxyCMqj3VhPjLmF/i5LQTHPA0+ySOTwEPv4+ODUV0BuBq1GGQ
wQikTczCi46ws/xRrVTR4lVAPb4apddDQLmQZemNNRVXsx/+17OPv2lVdPpFdrBZNmnhEj+t2uAj
4Cp1iEwo1krF/XbEUIRW1g+PXClj3v8q31cgF7fgXvitSKpSisHpxh+mrQUC4Wo4/Fq0wPM6mYUm
tvGF5qVDB3luz6TWWUVhDPCRKNwWALON0R1cUJmRwqhpb1nPadGd3DB7DKCPbRtjTrFnT9aapwWP
K1NhIJLYaqTOxefUSMLYVV7Rw+Das9xDKzI+o9C2v/GkGvZS+lgeEmWHX0EO3mKYRfvK+KN9oHC1
f0zGsH+DoZJf+OS5FzO62zlGyQtnOcrSuiQkCUBBvW3EN6VoCgeMM118sJ/xyo7K+JMZLCd85uXt
Te0muOo81jyoZVpKucMGDnkdYzi9JQXkoP6HeKkzAbeNF4BCgMCbfeXXKWum20bP7KUDRhq3ZJrl
z/DJuHDEajmCqWobDt02kmrYYxJpZHXu/SJ/Lugq3Dpp2N1STjlSrXlVXGIaGCneusImoZimDf/2
YdSPPtC0fdU69oWxiORfrXGPJJqJni8lePqIs2yEzb0T5QUj4bZKCWej9EzrWhHXbT1zictyA6YC
HqKbb7kBxWs8oz/Dop7rfoqesT7RWqKTGcdWUutqI53lDdLSK+hBIqJ9IXbQQje0l9O32PZwomYa
SZKGmRCCDoWomfWiRyvDBcXskrE7CKUU8BEYxk1VpVduJ7euLvHzQ2hHXGbxkDB4SZV75ASLsztT
hFZ3ds+uuGp0iFXNB4YAnjTs8xXcFkIVoZUOywpVxboDGzs3O9uqmOMw0Uh/udL1bzj0NUfSwdSr
ZWn7KzBEGrCiBBDe20qjUjPwoPdoIYR0r10aVljA3ODJTtruoIqES6TittJs3NhTJ4sYGPkHwEi7
ItSQAxPGmvYogzf+rmWHEVpfhQpy7e5ievd6Yykpek/AwODvd7+gFXPotVoLRFlUO4Sxwq59JobF
Yllgi6dRxo3dHy8o6PUZw9Da52gIbG/MS179qZBv/ZzKWxSp5lxiEXhE+JTHQMB8sP0koXPSt9Kc
U7WHp6ovdfRuYMJxkLGq+mizw9k823bGOC1gaEccmXcrNw18D4suh2+v9txnnJ42saO8/SlkjYWp
j3R1qTubEIHqcizjHXVWX53l2ySL5wm4MoGWjJxEsqFkWbPvNMFvIljy4rd5+VnKJWZimiSXYWq8
NzzdhtsxnQkfuR8tp5ZQvKHWMWIMUVpcmNYTDWPrqG38X1GD9XXdVJ7zodtEHEYSAaCpwzS4L+yY
aUTY6eQeCgWz3RS2OJazF1tH/U9Ti+YFESl+hYfZvFu8+1tL88nnfJzFMeAkeZjrbHmN5yZ9w/56
tX1hn3wXygo+mAJ7v0s9U63WglGIXRhbnuYIj3NKAvH0nFNreR5bCrWmBMWnH6ItILeY26xp8fRA
qISgsGc8iS+WX6VHd7LnsxrH6D13RLG2pcY/PIcZvu4hx0xk9dBgGhV/LAxZeAGasnsPwcGeFs7a
HKoXzPIFB0BCE5VOaWb2n9i86m9TD819QDZtj9hguSvALsmWY14O+8D6TeGn3azQ4XE7scxvjJOU
ewOv4Q4fB8kWlv0OD1Zb3SOXgZyYEuZdfgYBYFWLqv016xE/Gj2BAF2hZZRrj0qoMxbO8uiNc3ic
YqDrmde0X3jeEQYbp3e7NdkT2v9AxANaiUbb3vRF1ZxZMGitJRAU3AtyJ82eazJRRCM6btFNBbmO
ot2y4JwdSPHHwbf6wMB6vLftuPvlG9l8+91QnmuMzKdliIOfyPPDc0w66jbxJLxt4Rj3xx/65rsQ
xZU3aZrhvcZ68pYrpSXRDakC8twdIfR59Dw4zrUbHHhUo02KQPqk/Q6PeNj4C5TCWNuPluq9l0RW
1VedqBeK5YgJak4kZsYyt5JlAlfe9bvifhnG+aOi/w2wD7PTgfMUTnbJ6H056J6xnh8ZTe/WOPEh
D63hgGEF7WKf8rTzqg1kXRu9YYqzu3nq/Wbjo7qyRiR1uHOTtL9Jc/YviAjQyMel49GpYMmWaxGy
2WDmRYhuQ8s+m87DZM4jIe7sQTKwkz15Az+QycdA+1exSZR+8yC+5xtAI+nRVKp5TPmiwp0Xau8Z
jKWat3bVyS+ORp5ZkX+Y/+QJ1sV1WcLlPLSyupKthAZyztOc6z0p7+tkUOkpWMuoDn4PTQQ2pOXI
f5PE7oir+bqzRcG4T5Zr5syqnYjGz/lTKUICKMfjtOJqzXvCGYm/ADHBAa6J85QkP5M1dBz5npSw
6VUyxowse3AYwYxVxHFuwWcRtlahB+Pc9QKPlDsTbLGisQvBw+V/eHJgPAyrdvacetsm1yjc4Mim
33ppxuhMO/mfWHvlUXqZT3dv0sMhkradwbuOuz9qlgTUJo/YqkG6mW+KwiqvMY7gDVoB20eecHmr
VFwVB1UW7ldewsmYlVdzwb22xM+mqvduYYJ1mffzLqBzDjEvrI9jAvdlKxHT7gMwZPSpegO7iY71
nyWnDJbppKVec5lWm9FwmiAW9OMaJ7rxYXiectxW9+PiYuXlz9Yn8JLqPM+DtUGr5Y4/Q2jCGIqn
0Th77jYNLbOubn+60LjAtWgNvk9D/0I7HWHOpEueUqqYgRgQAznkoBHMDt0+3dXa+/DhrT5aROn+
WNCnV059Be5Tuzr4bv7syrS0D8vYRAx/ve4tYje/tZLGuSvbxnqkNvBfGTH+s+Ulsj1cUGzcwiO0
crVP/INjIS1sSWqhC693esRTbsz3kgLcC2WN4K7RZu2Lcaz82TaGrfT/bJjw/iu7BBYUVFAhBcab
v/h7FmERKY6mcD8HSX+JglYdjNKoCDayvTsCPIq5kyGM27n5Ghe2FDUM1a41hbMa+GaLVvvrkPDL
umwpLCtrBKZ6CtzdyDEevVk490RMXMYyVUDYix11IcXsNScq55czebk7LcjyjD6zQRenVrkexgJ4
GDhaaNIleYNmKMS+mgqLXmcn3AT0ZK4GNdDIPvpPlEKijI2zcw93909eN97akoYqOosFP2/wzq+4
jMk9tePuv/joxH+2ERJqh9HiEpNnOij/YmKreJT4+DxO63gouTfY9543zQ14A6CdDpalccab4Ubo
7s58DdXqYd5F1OC2PEwdBqZNDPhHrqvUgFUaqmCbR3SC2I1O181kkaseuO+WBQdgN88PIEPlvzDm
XI2kf3FbEdlH0AL+4OBnCK/OuX949DL2ktZEKtrbqs254kRmKdfEddKbxeofnckEG8PmvL4Wq50c
2x6+UbyGo7Kvbj0Gbr5DfkfokY7pGt/Gv3g2/6tfzqMvWQjyzv5fTYIJM7zAAXx69Yyzhk5uEt3a
ca3+xY9xrsSAf7Y8XukEOB55BVjanb98jy2CsafjNtojf84F27cE9jeqYTNNZfApuMCzRhYk7J24
3sSDCR6BPetpw2C8uMGzE13KOSywzfCytH5dXYCg23io48Xaepn91PaFfvk/fzTOXy2NrNe24/tX
CqZHht39i02zK2ldx91DPkILFoVF1D5hV4aDeVyQjuQa8hIVl8bOmvdyYXqG/kOTsynT00yz3wYz
w/zl59F0+/ff62qL/o+GLUqV/pGT8Zf/+j//L0in/9/xN64bMcv6/56H+tz3H+q/3auPr2+d/pNN
+9/+yX9nb3h/o5eMJxFXJ4AKcX1UcV/0/+O/S/k3sP/i+qqCaBGhwxf+7+wN1/6bd6Vx4OoG3HEl
n/6HTdv9GwIGDzYteJ5Db9T/k037r91lDkMgXD+YW232Cuy0/7xY9PRwc7T3zb7N++jXOKj5UhOS
QNKOMvVpRQtvgx1ht/yHD+r+317Ef7JrB3/fAf/xDXUiD78rrXuSPxyr+l9+8qCDwkw+XozAY5yV
KddvP+ABYwLLjOMhfLRUKawzNQ5vJUxJXA8c4It1KEuX6vFitIO9XbZcTLVyy/e4i3GrzMwd2Vzn
pF+HiiO+rZFU6MQDt3YYhVOrq4ePxkxn7IkptE04f1I4snL7WdVkiVz5XnnV9DE3Inqp7LxKt2hp
5mHWMzXQBS6lmwyWSMYIIWauYhwxvNWYnHcsxGYTVtWNh2pLHH83j3R+66X+hAS6TnsXBZYO+I1G
jWbG6NxqNeYPZKTlK9zHbu/GVn6rmJAQ4/A9tBgrCeJny5QZE9jEoo80FAxD4vmbJFext2GexLAk
jz3CE4UK6X2YDnJnJjws7I5oEU79kmWM6saWAaMzwqcKLUZ1kaBMit5lcjFXwlXDFQ6L8AWbJCNU
tlmiAwjW48A/qDp/V7dMKq0rhY8jRE5+WHyAAsVqEXkQJcmlpSUODVfta2q0x2sReHfdyNHQ9vQm
67X2l5L/EzNqEevxwvLb3QL16o9LzDAiLvXAXGWoNg2HyrWDmrIeEqYS/ZjJLXUqLkIg+fneT4aj
QO/YeZnrHz1bAj7nPrZ1OLXQR6CvZ5pUrBeQsgj+tTgUgDBQq5IKFiK9exEFJxsF62+/jApAufCa
hFlwUqKDWt5X65jkMHiEE6UVWHfEXqh84Fz/OC+lLja1RwUZolLGnet6kVzBeXHztY8KlmxIhHvR
FV4Gh3F0Pf0xy6BoaB1y+d6ZIHElGLzwLOfM+YTZVn0RIoR9Qv7dRzWkRJIsVXHLiJHGg1HZ2V0u
MDH38NoS27NOjOvbU7pUzWuFAY3POlfgL2wqoxdqanGIr7nMEdNF2gsCkjlBc1+hblFYFPuwJz0U
so3AswXOv1iuqDW3vC1xhu4nh34o+LBp+KvyLcVQhWHLpgvqRWx9y4Gkt8ggPNvKTcl0dbN5EPTG
7rwknZMT0xuGLTA65Lvuw5mbkABy1km3SfHnWPHjPIb20YY5U1/nmBX8skYcOQID2UvtMDnALPSe
GoxoaLWcVLn7hUPOPWj2RhevTVte3KoxL1HSwXdjpxx/FcEk6BmwPDVuQ5+x5mkee+ebtkKsMm7l
vBTYJ4d9XzneD/6lONp5rsCY4OrOtQVxD996DInZ74Kog9moKRdjaCwghzMuKridoIE/DdiIsJR2
1o1qbZiy/Mdd+0kmHwdi69SkMDPblYtFWGv+CpLiU1fpLYiLfWtb3o7xrruqjCgPJo3cS+DRY9d5
w23WYwwJiZrfRj1ul8XBxSDIsuK2t/pD3nZ3dbDoe+ZVX+AzacRrVLWO+zI52Llsz7WUpFgT/iI5
V7BXKsmdKLb6/QS692ZYJrHtx6n5XAJldnNlBXf2nNPSBtJwvI11Mf1UVZzgchhFdhPhNEl5gEMR
r5caQPRKzb7zKSF+nEoxlDdoMpcJdDAsHgxt7sZxEBG/u2a+1ligctB9UWPWoFP4radIiKgOiTKK
Wp+LdOaWWpvhIXIBQ6/SDOAO0XrDEGT5bt2O9UM3ngdOjn7vCHjk2VBA6nsF+IRospLtWCVEq/u0
urcYUqM0uwNc92aMH/FbFe6TwUraM4wqSJsmECV7qxruGKzqYosw16ymrJ8vIfbk9dw3CCggliVP
Vqy4XprkM8QUu7FqPzy44cQf5kuSD8TE0ayFwOzbpDc+3yNOF0i4uMsYCo/FnYkxWwP6OAwlzg7G
P6e+TOl4wKt6GgL/h90Ji30TtftSddTaBzwp+pi7xbRu465ItmpZODZmOnHqjTV36ivDooUqUCj7
VgY1RQYiJhC4TZXFQS9EXj9PqXnM5qR47TOwfSWa2redOsMedXrq1hEvzN4HLWgObct1d2uMCbl5
FBVaCvYpMznqQOy1/uJQ693rqYs/Zxj83i/dVSyz/VKn/abpoS4ztMacuWk5HRArhPixBRGNmzJb
3HU+2J8t8NydX2lsPAytbmQWbSZVv1mYyqtrX5SYYC1j+eDmDw4d5spAvsprwxCCTpf1T2MhMIHE
Tu7dSS3HaTsHSqxKM3b3c1g/xC6IKZoN1Ea3lXVf9tTzTdbVd4cpLws9JG6VbRyGmBvRJfM2SY50
seTbkTHKTd6xM/nKrFzQ1vwJ6Tky9lcnpz8z6zsMLclRwRbzMVuidG0hLRwsAOHIDriWBRY6UpUT
GFj6fkNDojFmsgolJOFLTifqvvzkJXGxH3Gl4wGIR5bnBPF2hMFu1pW1pI/V1IITzrOdNcbbjCAp
M/VB3KZTVm9KixIq25LZ15QIMtaD6c+l5raaWY7AlT/RUaE7sUo07V0ts5sN39C45SzorjWji42Z
lue4hEolqr+XNfLBlvjKzk1IzyMiyvPop9YTYwx16CN6yjhqyFUeqH7f0Da6ZwUKqdvDjBYWGAZs
qhU3tJUFB8DjZH3y6B5cDK9vJbzLxPdOdF73a6HMhLWG4s9tMclkr0Ksj66roJwSYvNvOC7o9yy8
fqkYs/3dgMR+H2Q0EecOvqttU8fjeyTt8lFibrxh4Fb86MmHiMCWc8QYNr7SIM5FRUwN8Anfxhnj
TQMF59KOf+x0wfLgz5jd+1LQx5Tb8d4yoY8ekznpfWJF7JxFYuwT8fFpj+vP/YjwmtwykJguoAeK
cWW1dZTxeYvglEQVhFVDx+UpEQNVPJHj39ihcZ5IWsTfpY4x4rd1WO1hD2UFC5MTH/Pe9k8JH7VN
Dj+PtolrZSdeFZ2toNYa+F3Yv3H+CeeF8E20YvRjrqzTCQ+TKJMvZDcCAyXNjA1fQk25OcrIk5BB
fshSjRF3ypd9bc/mzaPy6wZSQ00RO8cHGixrOv/0gC2yx7Ucbf3UXZ6KfJ6/mbxXvKZwlB4VBfeP
EU2RRMOyABB6FQ/AxoXccUfUL+Hc2HdxWtenlIHnfhaGso5lhihDUXCQvGVe56Fn2SX1cNb0ZMbK
O9BGbB6sCFxnLwK6XbGQn0sndG76OpRvVjlSPZN0zZvrxUcqSv1V0Cd3KswDgP8J1fLIKybgOfMw
u2QpfCZWPGcViCXDHOfiNpZKQSQAdEiBWjatZcfNYjVo7DDA+piFrgq67O/iSKZ7xirdSpj6ipaY
IQH21nIkhFKgTtXOsxsYU6wa1QN9jscg2S44xZ17tgj2tyGRZmYBg4FcafoNShB1UNlqWjPdmtkT
Yz/QDpQgyTL6yOkZ3eJyQ+ULye8IQ2FRR3vhF4cWOhKDts/WlM6hbA3TXCOUjurYdka/89Iuj1ak
OW36U70vFD+Ekba4GgqKrV81yTqgTeAeu4O4G7Vtpo/GFVP3AP69K39ZwZjITc9YHqcZs1GYQ06C
fo3zfopRLQx2OTn05EOD0Fh7v23yx8obk6epdbKfBSzKHrZBgsFr9JL9QNb/oWXK+c4w23saJiKm
q1kJmmeWhJqdPINomlRW+oWbOz9ZRPM+Ok/0yQrVPePraElP2RxQv0lhLKdkbEjjV0REH2flsFYs
wKc5sGmHVc3vu4QCtoIlGyPN8BrwdX8UsfSefZKT6ikEndvfxXgUXMyYsGa3jgZDnlS52l7VQqYV
fgLRNaowr62ywZmzY+vwEG4GKFQ553atcP3OpDDKgrfXmzF2bBr2w5vGySNyF27X3iUK/xVZepfS
VquVuCRaSdFaY9qE1MfgMhcZ0z2T+/aljcTwIbgS0T3cdo/K9x4yi/5VyJEbvDThTT8nwK14Dlcl
4c8PRtjj76SO8mOQ+dlLjr/hzUHaC7HkzN477bXTyfTjvDO0fV/E4gYPxPcQnJxkig/XWvNubosj
J+r0FiDxeOj0QJMIH+GHkYmhzcMK7nH2qh3kpL3TN/KSIQKc+kAQTTRD/lh7lneOmDP9HV9EDyf1
ukAcww4vvSzn+KZRRIk8X8bnJA1/D0n6ZZlqehhaBmirqVMVq7Wg/VQHJvoZwhY35VBlO4/O+I0Z
Rfqiwmh4HXPeHHy5/WtO9mNDfsY917QgnzJacR/AB/0kXooxkwbKx47j7D0kZLJgpG2+CVRDHUlG
cahRc54WLMSnJbHtrbP040vhuPlKU0t4p2M/v28W5W5n1el6WzltfzvF3lXdTdpjgAHuwTAA2Lht
ht5MyUR7Tzqz/Oxm4T2kgPt283KN6oWNuhiAG0e4M6+DPWXkR0JBj3BWubgPmyhcw40Ru2LoF5j5
JU79abDXBXlqusdy8YYkIUCxMcUo8cO8ZQQZfsdAcvZ+wjkNZ6J5BBRNbyZnsbu6T5btouP+PNBk
8avnlEeioKS1c0EHP5FNbM+x5pE3mvVets3wO8tUvY2XPvuYcYijUEdcqZ3ayDN8lJzgF02r3xm7
ygb7Ad1QJCa34Uh7GJgx0DgA5ChVy881vWsvZejrkw8Q+oUgARfUNKi4CRLaCFsSjVXqOveSmOQp
loTILTOUT9PcinOKYP7jjRNpksyuxVPIefLOrtjzEA5j9ytMiE2tB4Wjz050xFwRiftg8aDBtSiN
hdW3L4ZXaub7ZEPzWvvaT20Xce+anF+FP7dPUgn9kWNCm1ayGOBeEZGp32hniD/G3i7prkhYX8ge
Kep4Wf1wB9dFcItXEPmxCnAu70iKxB9JP3K/8ofM/TRBHbw0olpgb8jmg96ZFiKKLV8bROI1Oajm
NuGklmH3mHN+oRzQeh2Wu8xI7zGyWL2dQPkHPkl9UY42Z3Je/QdZQHPjGGAwWoTxVjdZeZgHl6Lj
VDe3Gvzsqkmy9k1JO9tBcLMe/bLw1zma88qRawzkpiEU2dRf+AyC6S6yktQ/WMEyXiOBxJwGrLov
+PQalMNiyn6M7YW7SNnzdkbPI0O4jAn+D5h+rwV3yA15Gf+gZWZhYuzHhDOBF3OhFqn2KjgdRt3O
tknfRZQ5TzKveYAyZ+F3sHTzODehnhgEJfWLV3U/uqBibdvJuf4gYTP/kKwjfeZbLENgSTZp1aHH
GgtC6ZR9FgmDLadBxJXzRzn58wZHCZSYHqPHmOb29TD2AiOtuSpyv+x4JGYyZNZNkvfwWBI6Koeo
9DdWQInagHEuHcLHPtPehdqQ6tZOPJoFXI+gDcW9xdHv6/qGVs/gSGkzj4PF0O+0VGqgyC51r9tU
BaeSfolIYnxv8NPWbOw30zCH5yyZ0w1DD7V3otj+xL2cfGIUQpgv6AXjny+7myC1/bPhBoUu6faP
+Szv5yV1MJ7OQJViC1BX79ATNmA+I3EQeQQyXXXxhX25zoTebTzctKa0o+NuCqvOL5zs0Fdt1qtz
So8C0y7tp8mKWlD6EfDgYqabFo/529Jv3CktX2g2LYNVNKrggaNB6RHwKeKLyNF++1HqQ++Rr85h
8GzcK7IljGfeyzKOELtIhu564hdYhIZG3XiKWSJJOBG/dokRO61a/Z7Prn3O0cT0isZuFnDP+A9u
NnTnjp+GxtzF96lju2e7tWoGZ1Ejb4i/Ep5oyA+JbNY3bW+3N5mXheCToZ/WY8AkT9S8pwC8+gvD
Nd1vfVdzpAllVWw7g8lytXhtvk28+U8EHmfTi8Rd04Bjf1nAvI4GKtuvgJVpFchBeGxH5NiCJSx2
ST4kO+Xby+WKt9inAm8ijU5VeCZ00z4sFubP1XB1NKeWWx8COo8hgpWSIEWbPxMzYxWcGt0xbwzU
qmV4hTEPQuKFO4F4CdLZw/ZmG85cGPNczWbWN5SB41/huucQNBfWc9gbKPHziG9krujasVvCavlU
Tg8yFjBT59A69mXQnqzGpjbIqrvfdsYBBNWXNHGVZyzG+sB1HSWq6i7mf7F3JstxI9mafpVrvUcZ
3DEvetExkkEyyOAkihsYKYqYZ8f49P05VX1LSWVJXfu7SUspkwwE4HA/5z//YFZq1+KUwVk2cZDy
R4dQPb+4RBoy7qyc43RTxmk9r2cfYqJtxbzjMARxxvLncN9nTSs4eORATGLQPbruIh79EY0tApk0
XoFcEZswuGmy9fIS/x97TOr7rKMY3yVON2FRiclauTOIBa0uBgIhgWTrinlpAfgBSTWLjC9laiO6
NGMChhDEtARqwLi4xf+yTXBmc5O72FtgaOSwLbF4c1x44WmT9O+pVyx7yB/ucyYX99afgkrsPGIC
mm2aYga8Q5PLvpU2MZKLPHclwdfYu9xCDqJEHnEGIynND+ovvW2lr4MBPWsd+KOJw0DXhu5hAeq/
T+ylfGqsELFsWjbXEwkXEZ6VTXdChIKxp8TF6qYeAeKswcalLlNfHZEQTOZ3GSKyIHg2Kive1fNE
mgBj9UPny+Ix7XR0S4l/8q53Y7mdS5EDpKhz7sKyRQY1keTaebAWsXe7Q7w/bcjBXu6BL52D30jv
xppdIIZ0JPE56hfm16qx/DdQA9dZR6UMspXZMjowpsmwN4Y3tmdgyM2ybqNqekInywEBhDpfqcL2
tn18SmqYtpuodIP7DA/Cy6iFeZm5bbaRuTddhZKT4AwH5BqnUbIUXslI6CqyaScc8KaKVIkVqLNz
wrvOwtlwnPNgk3iz0ayVBVK7GSof8rdFzteOY0Te5HagTtYsly8A5+PJwF2R7CKB2ylZZXvV1daD
heXzNVEU9jbxDQQUVSJngsGd9LrrmWJuq9F3n1Wdxfg3uvmFMsRw0xoyQ/m+iBhtsD8xdREi55+x
j+vynFBlrZVnDE8Q8Vzgf4rrXexM6d6Mk+l6ClrcuD07g+CYcSNOVdouBnE8MnoLRUw+TmILcReF
OpwG4m5xlyb4pREJTAMduIvDcQrDgGQqGqmpsJxjW4nulrAs81Yi27+eDadMiZVMmq8LerWju6QN
vXzju1dmZ5jAOGWXlmeJasQDqnF5kTQBOWMFZJwYxh74J47ARLiksxF+S5D2vsBhBCuDvE3vOZjN
CMlsIV7VnS3auKUd8i+stmFYlzBXqenLbrruTCv8NhpKb3C8RJgZ5188prbnllDLFZHc3gEXNkJ8
m6K7YG/nAOoC862z+zbeBBUnHylCxoNrJPVpclvvMEF6vrRHNZwvVty/d72NXxzLtoE/qZnUjZqm
724aFps27zf0EGimFUzkM4KAvQO+OwV2EVV+Z0+DczBkie9sNvdvZdogW1lc8lPr3CzPUtubqNGi
onkRtdnF26j3qltaJNBvnOyxObL8Ezk2+TeEf97dIlv+AcV310VD8xQp7dOMXTHjjsTrjIMiQHTb
cw/vSHNS3ziBCh8d1BjcG8TDYiJRtDLZwm+46QuvuyVhxWF6wN5SohKwicYzlbopLC+/qAU/JELC
3yLIczcuMlxnZc5F/7wAq+kDeZBI67tuF8IKtiDyjvktQSeQ7eIglTWWi9VymjJGbPhhMjYxE/fE
cKs8z00R33bSqdcym5z1MDS0GnbVbttWxKslHsPrYpjdAz8WkVvaGK+TIF2JPz7F4ZBtYR5NL7TM
/rH3MJSZp+Ktge1eZD3udWhE19ipzVcupNm7ZLSgkqMPWadxcDcnHX4k0KU4GYEuz1WHBGcFxQbd
rTTde2vkewWux8sz12pj57zXq9boxt1A+8qEpgfhMPCKPVeU7c9eXKFbhyWAB581tbc2BT2dQO4Q
J+D3nHLDNNUHvEvQjcxB1H1FJ9leMl39VrWwCVe16pzrOJLe1ehW9mkCzkBW4yOAyEQYKdpdxjew
kL0DAoszdlXs5ZPS15LFCt//Xr7XZTiQUG5q9qGoOiNZA7sjiMng4xRrhxLhoje88osVcWTFRUDJ
EoNwZkKOsBGZtpAqIOpH5qkK3b2o8KpW1RnKVH9jeqa1RRjsI4K1HJvTNIKMlyhVPKMe766YHfbb
3J39d9Kyugvc6vBS57j/ahKKg/ytz31jnZkDUTqhQyHrpcytrKWng5EiHi866H57WTSE4TDNAe6t
nZfagSiMqFAZ56FBBpcNRpIQ9JZBU5ocNrnAa2rUV11855TMfIiLHO8Tb7LfqnGeXhPK1vtmIoR5
5RK6wP4f6jiUIEVWuFjT9NxkzC9hB9L0AJFSmiwFPR5GpmzGQ+97zGGwZeGgyVR8NRqm+ZpbBEBv
xzqE1wptj+i1MnDPw8ozL/hSxsJSR+4Y15CGZgeLZARgZAi2HSz4Dcxi7EzSMJ+/NH4mmdvEwU7K
mjMfWjZRNq5ZhesqxCxhg6pkueoTPHAoUWV28AL4d9GEAgiDy9n7FphpApZnMvHD1BhuLerfOsQf
PZidY10kMTIOZWEoiacXQ8+iRMOwct3eai6DaeJjssyOCPchlnhduLZ4yIeWOYoss4tpQHa0UqFh
nAOyF9iOQ7vkL0ZeOqx/E/nAzNbKSb+SBUyp0nHecDItjzUT1BOHF7VLznG5Cslw6M6VWYhs48ll
egJvJpo4S437SHdXmDwtuz5C0ri2mQ9ux8TMNlOSm1c+NkFvmY0lNLqeAD1M1sZrG8VkuHNgEawD
wOGLpTDFAZvn6UjSFL4JEJ43cKArRDVEpvm+K3izsBsy0vFkGyCjOB7RXXcQw8v2MIclgV5GaWxV
JrrNODfDd1E76VVPOXFEbMj+tRDs7nkmVMOhlji58m/Ew6t4JfrOfDLhQB47gkWvCOOQ20qZuNzi
SEpKk+Wop7ivl1M7DOVllWHh2sU4ANgyLM5zrJ++5TUE76j228uih1ZIsHfarutkTDZ9Pi7fOgRc
Z+RVeeftUo1n1OvAxKjJnd3/cINKxaTwfq5J13l5K5jWJJ1qk2/qZ4aP4C2FUvbvuUFnL+38OZXn
x8/8YAXB/XEYhZiIgLB9wzEMMtg/WUH2P2wcrtjk+Qg84Uw+51+sIB8HNZxMkPBYKHug/nVVr+L/
/b+k9w9XG8ThVgfdTf+XD0LXZ4LXv/78MzvH8T7T54TAP1IEDp9i/g0Vje08llkWl/t0MPxrDCPx
Xy2WssBAOU2fIlf1XxE8QKBwmQ+sgibEvBXrz62ZNWS9DTI4T9Gs3iG/oMgavDR4rFD+Psmx9I7M
B+yHxGHHH3HdOJ8LeooqMaxj30bTeck/z9xCj2dR2oBcNULZb9m0gGd1Ta+OqKrlvY19KniXhr5m
DYKh3s3vJTO0ja8hMrKsxA2HEfJwDaApDaXxsiAI1/BaoYG21vDDR5rG9CpNi12i4TjfCCgAiybY
ouWkxtGwnUscGRsmJ4WVWshGcx8vd7oaehK3io5BYpH02IFL2lOWbyxcDLbMlykTVOtxWgPF9cIn
5ZJpuI9jONoN17y0NZJoxbFxmDS6yKYzHAH/7d2gccdBmeqKQDIAfI1KNtLuECjhQutpuDJnfHuO
e7O5snMMhZFtHcO+zY8uOwcAfR98Fa1NG2+UA/R1aTPmaLLrXCOijuaAqLaeV7nGS5mPQXxIUrTs
OcZVkqTBlcIeGJ8R5Rxa25QIKev3kmQXXBlU2yTU6tn41STC9REP8PEJ5+TuPgj78DtkTpxrbX+B
A4SoGQXCzFAqOXfNHs5EYsXm1wLTTkoEOu965S/e9JzOzWjvstBObkp/CC+BZaeLwKCNb+vRR1C5
LH6yqQA6NjOJADYSYAsxMxIZpv11T1qPP/TFu5gn5yyEi4W+kvHUWdtV5aVV2PilTE5zl2MzsLGb
wlx3ifc+Tynq3Rjgi+gj6wqHFxIBNBaO6yHyWI2P04YnjxXRDRsk7reEs9QXKej5uzFxXkIKkxNG
k02P4QAxlicp07cYNN7RsDzTc7qLyQsvJMf8ph9LfKGwXxACQofG9T2vBsnSYD9FpdgkSzcfyB3y
rguYqpWRPUxxScE66oEB5i/lS6uHCDOtwFlElsllq0cMAOVbqYcOldHhtmbpUcSohxKIHGdMNlwi
EsAtv8ZW6/rbTA8yPD3SiOo8Oy+zcXwu9MBjxOp/FQO4bdCr+Rej1XSbJMDwzXVOySQa2nSGJ0Gf
Dy8paQuPzmTFFL4MWWo9bll6xjpY44caVGWadGXDzAfKs/SYpoP4SwVrRxfENA3Y37T1tTMxLUZb
U3/B5RtNAkmI/ZlsSGLCU69GZIs9G0fkTGQHMio4+QXW0Rm7w7W0nOlMTTHRGbFZMOAYpBgf3SLx
Dn2FzsVbjOoq9FTDaDKV18nid1d12YutilV76AavFYBeqYP7A5SJqyyOELaHOfwh6gLx3Ucv8B0y
R3MlhTe1m7FoFoEbwpBvERrWDTr6jpIMRG18SFrUwnvsgMx8XTrw9zYBkl3INqnbrEIrdS4aK2ji
TV8OzhUdIiJSHAd2eNqwD1Ye0+VNbRNbsi5TXCCV5Q3JbvEM/6h80SyrFlbwV+wdIdExl8FuIHNa
OH2EtVDRkcnnoLFM4FIeWuZclxCs9FhWkxag/PSnyRjKtw4Tz2kdohR7tnGfdlbEgcdfp8pn8M+G
iACZuAOPOSp8H+/rXNoY3YPS+Q+4LxJl1IjxCQHdUh4QEJDzgbXafA6o4JSQq3yLDKggMV6BRgg9
VU7tPZEJVfjbIPfbG7Pu/SsLZSWb9hgyN4UARtajoUis6iWjEMRfJv59gC7GVzee4KlhzoiOchbd
hG+ci/L5LElk3a4tiqMj/S8WYdOkrGkbSQHo1Blj2uq4bihVo3Squ8TVWaMjAiMDuKAl66nV9Xff
u26MntKR6q6OTePCa5di1xe1ardeH0czWFcx35lRBo0TL87+K4YO4EFFMoI7jP1I7mnWzVBHewOb
GbNzQlhuObKrCFfVgUS2TBzmNHfPBXEKOlQ+md5bwy2/9G3V7UHuZ2RPNkQ1ausmv00yAp/7Meiu
8sB+b2ajfXGS4NaeJnRvi4MwbIXpkLvr0YofesTMz7M/ILe14fA82x8OgBHeCuemG3nhKgGM3kdi
8G7DzF/8m0hj4ER1FAJNtdeOO6ZMfAFmpWqf5YEijdmbSW1mvpc+GPCidBpR9EjiFNP2PrcZiCID
GFej247fUZP0K0tLwEiBiM1tHI/OlZENKNNIx0D6g/DPOcecn/eeKbH/VDu5ez8rF6Jw4TEXKDBe
n2DR2BX5CkRaI72KxEOPK/1VVsBKBIKn9diWbpk+OR4ufww3fXJ47E67tiwkfTP6CrpDlefNF99N
cWHUg9J6HXrF6MBLJoFuzeTbusxKHhyBdIJoQLPjApkW528NtFn8BZt0OZJJzhujQpF/Ae7oL9hD
xYsp1PyFyA3/PC+xiyAybEnZe0vYaCO/GsyymvqvAT9/6gYLDD/OgnHvOY7xFSeH6ULOvvnAiJJD
D/7yPkzK4DEi7+3BrIP8RNse0Q1AbEYuh2sGBo1hu0JLPX5n01XXaWgLBGtprB6HwZ5Jikus6pmQ
5foc6jiEFbAc685JMG1iYpEZr2WjZpzpCCvDQSSArwqX1qdUCHqVvyATXmpIMgNTdnRbYJlpUrXN
PpWFCUGv7e8qhIjfvRgg+4sYQ9Om5xy929RK42jnjQhH2yFdsP7LquwmiMmY5na5slvbkTNehIpu
0U/T+DSqOIEI6oObtfQYIl3yV54VVqbgczVulPCdqoEsFJv411u6LawIyJUuMJJqBC9IVpfVyfC0
Vlg2hvlYp4Daa1K4PdJeFrdgjuR5EZ5RbdBfepFE35f1iJc2IcyDa7PJ+PTRw60EgCcOn0J3wtaP
uC+gYkx2riPGyo+M8t0T3OFgk9cJz50Y8O5G5MVytUwIn4gztrvbnunI7eiHTJeh2cid2wpfhyUn
xXkSzwwtAxPeuM0Jx8pwZu/MSHuxE5Ugi9gaMmCdxVRUtCIGaEzb9BryI47EOInIlwXB3qPRBCRO
Crczj247cUdgQcF6NifuUG3XyZmYIv8lI7z6G8R/LisKUvUYiGnk/uIcskGOHH2j+8zP3LwPHhPk
Hvt4gU7cGUoeoUumV/nsoEs3nHwhqy11zjhpa1hJriB2oki1F0GVdgFpGpN/MdkKKeQiPZVuEjhI
z2Oe0eMSyWC9EzdSfCckyzo4oRG9LkrO8zrqluBSTtYxxqrnHA40x/z/NI3/P02jFwghbBRn/75t
/D/l20vxUv7XS/n2X8fkW/WKwOS8I+L1rfu5/fzv3/TPJADrH4FjmliUWiYWMMjX/l8zGch/ADNa
Lix06XpaavHfzaSw/sHfEA/s0m54MNb+1Uy6//CQLOJo7WnTeP4P8Z90k+KTxoS9CUSCKxNcmUlT
qy3yfxKkdV3TuRj3tvt4ZD9JneK1hMy2JQuEKjBs6T+W/B1xBSB2kL0yCWAaSML7ukFDOCcVYel+
2UFUYfcPx+RxqObhT3IUrYj8SYyiL5G4ApPC0+OOEJvw10tkyOngfRK1e78IJ+KYbbnFJ9lazXFA
Id68sK0f3Q5nskiymeHS9uOV+IvE6ueO+3Mc9T8vwCYygVtFsKa+hz/dIwSitT/aqOfDiAuwlmlY
1yIn6DwJgVBBj3pMW5jKq0MP0R2jUa7jp4X2N5KcT7LBjytweaUFlvAuYiUNCfx0BZ2dINQs8mbf
9ux9+IvfU9odk6b8ISf7t1/V/oQt/PODEARpgSzh1J++qruEmK/NVbMvq6E6U5GC2q7qp6opgh3J
PMl6djEoatzOWg0jFkuYyIGgTfLklIKE1tA3tpZhhS8dvldbNCnmLUPhYa3fC6QeU3vel5QeLXPT
rVHb0wqg0ts6lP6oXAe19epo2cEQvWmMOGf9cSPnxv2KovncbDsf6X8THqLS8FcGBgB7NCzx1Rw+
wLjTPctyX8Fu2IEj4xPZZe/CWrJtN+Sv0OL9TY736eIH34e4uLUW78vvnxDis0+LlFfC9EGGSDK2
kXf+9Ql5S2nmUdLUe8cK/S1ci69pGG5gQ8MwlhJn1jgKoPYNwQ+Q798+sc8p4jwx27Eov0l2kB/b
yF8/mObUqzucavY+ip8tPjBkcPmLOgN6lpvIggOZeMuwrlrpXBQzLzTTuRrTHMiXAeYJOMFEu97v
AuxeeKc+gNYgBPqumnHe52mIWiuQqEGZ0v/JPF5qGdlf32xUZr7WmpoaNzM/LWuzD2xSluN8D3JW
biCrOhdArvowx5Rr7Bl7eCrfK0qdYz35pFmJ8zGLDj1D/FWIb/CPDciedrgxuujgV37Xo1ggC2rj
zXwbKCngItby7T991rYrkSA7qPIARgJOjZ/fRiUTw0TLkO9Ho7WoqtgUgMOyHze6dckJAwsLNBgi
//R+/s0Nk7ZOp3fxmAWk/Osn97IIcXprcUgduno96DS9ICFD8fffjxPpl8eC9DHwdVoLqfCfJOpl
Xheka+b5Ht1IuffaJju0Yfz6+w/x7V/3dcBVsrgopXS0+OdgcQpQnPDSIcfpLn8PvbDNV24XoGAr
rY4BNi95YIycLYOO/BNLdiic/F1E9nKCo7t1SqK0cI4J1sIeGHMovCZjCI9nObSdHbbeuFSZjMgI
Ir03XGPG69A7ymluyQXvfQyPe0ZB0EF2hjWqLZUqY4XK2ZsT+xs5AHLN2NrYVgn/Wxc74tLEmQJw
KTfBC/l5u/EZDy00yLi2+KsGhsIZ7jSAXzIJdiVjCHj4tc0EqHuclN+tZD1il6/S12JJXp3UOhX1
Eh6QKkJUt9L3VvbVGX0YmaxBeWZMgYk3lxns8ip5b6MQuTq+RDQgXonDD7GLQBLWqoyY0Q91/orf
E9rKLHpolnrZDXlwH7M46O4ZxHrWqUyIyBuJEdlaUuH/xts+6t0b9XX3pZ4c8vgMhoDTVGKsbvNh
eZDaL4I4QOg8OGnnY/LaRZMPhtpI7LvzhrRU57lssaiL+kLeDhXisDRZOIgX14BFk75jP4UdQaR8
OO1cb6TUbSuz74zqoHQhdYtG/LAHyn5a+po4YA6QDYQwDNJbMDETDZYdtsE6iC1/4/jMsnsb0xr2
MpjdTvJq2TwOp8Gb3ug4gfNZIfCyi0snr+9SEdw3sHd4DVu1yUI/3lP8IMvsBxvnRx5N2bW3brIQ
5lL31xQY+9ArX+lb2/Our7F98QjuDCaeJuBRvcavyF37uaah5+94JjNPboaLhlzhpcjec68M9hM+
P8RU8kW7sXBWo3WFbwmhp+Xgb6TpHbOQeZdoOANwnYONAgFrE9as80ofmXNFfZUJPmoesncjMlix
PNnZw7dZMBLLzMZ5HDLcqkqamZW0i24zhdE7dD0WATQ5LHFHf2PE1eWE/5nuiiHZL8UrXV5+3QeE
0LnMCu46me+WNH51LRMf+dlsL9zQuzdVznekPL10057aSj8YKoNjh2RlixUAf9Jrdx5ZNvTRUODA
53BmTl79UE8sI+tE3EuwV3P+6psD5lOscKF4NT4Wbrtw3SEwE5NbmOeFi/TBv68DCpkYfd+PV6Bg
hQlhnZj2dFAlKT6B4fEDnLRHcaKrDYPfVxU1PW/MCmI+gr2nyetS95W5knKIL0fTIJAQHcO69lm0
lUpePy6cy6WK6REapAZnWhDwvaXTd1/6YAx2vTLZr+uJV82La7xSA7IHwJSxXg+y7ULGh3AnrqkA
PklUkK7TabisRsQEKVLW3QTNaFWwgRmd3rA88oVhXpxYutmPB1yYzknmzVNV8165U/reQIpZ4aP9
+rFdwGZ+V6QMkCjBTlCmER/QgcCqnBOkdmF6tOh3Vv3ITaQZoB5aqKeokplgOOLMd2R6mVd+tska
diU2Kmwql/rJkdXlx+mEQyAuUSRb7Jh1hQcg8/fZDMMbSZJPQZG0TtzF3rZdic8mkSfsp29lzmZi
SVYuzrbgZ13y0HW8x7bB7x3YazO34oaAr7Re/qqor/R2Bp+ZLS93jx+bUu+wvcSqe0onri3p3aMk
FfOsyZ0T/Q7oo+BVwWL8dTYSbC6tNkV7xsP96CZgyg0AXJax1ceOW3nHj284ztm7fiWaxDnpo8Bz
5UnVXNjHM6hlgLW9MWLkGGJQN176Ueqs8TNn2SAkQgfrEA8i2icztcWl06bvWR3laABZKi36oR87
nW+zmZDSfF/NDjuqi6MEu8l43fmzgiPF+5vyZuIYufBTvm2ckboeHpR+OjCokrWzVJekd5sbIj/4
K0JbDx87cTLpQsyNkKolPmcGuCYW3v69l9dAy/yEy5X4064jLIsqhgfQJ329S6p+2RlZkRyrgPm5
7zBZDzo9JDe5Yx/nipVxUaQD8qoyHBA4dmKUOKNah8ySzdxIvcImYHdCeynT2Wl22MMS3lSx6NqA
jSevWVbFwO7jMwXfWwEFhX66QChPSckb7sXs+nRB5b6J+IUNE67dx/6b691Rw+f7EoHBygiq6qxJ
IbPqM64N+IAIPRuscl4gb8kuXSSNYExsN9gTwRvQ5TDa7Xzbj212ZcCdeDDjpjrzCt5uCwO/lTll
rx9rpVTFa+rH7+Uy3eMqBwTltA0KMm61Pm3CgH0xU7wCDMgy0jXdbEOyKIM4rbi2FV5+DkQxjAtK
snuHBXYPsejHD1aCI3R9jpFT2jTxGaZDHHizao7skg20XUZ69ghjoHMKF0+UGFWMWAJkDSPsvSoI
oXGC4lbdCGcXRMw8w4k1eo29CWKKJexkNwgGb8pPuj0yKkoNuOmw1J9CaDi7ic7qmxFkyx0q5/oC
Y7JpE9XqDpZmtKfPSWDeC/Fk2gJObDGXVMQQmeNehNAQCSlADrdzFtqkoYp0aVAP8FGc2LsRPfm0
2EfJtT3CHMnmpjr3dQOXxdTJzdIeLeiFO8+exAHTxNfeIOEu9UAXSbax1nJcuh0+DssFhHYTKR6b
vW7zKq/ONrHA25vjvds5zhifBUbRHBPY+huswROoDDlsZiRI6w7AHew8sqlRmoEGDaJ1OXPHBtl+
TxcKNjUwdhUN+UaELaut9GxcLZunXIfWBHAsVgMxIIiRYRjjOdDta4FUOUntkI9P+WWKX6apI6t4
0epwIfpd2zuHvBqeozwav2eqjYlv8ENQX8wmaKC+1d64ZTr4rZ8ong0Rs2kBUOOgyNjFIFB+zWpo
Cdwpk5UrzGEVwlTBk0kmLiQcC8gRY0SrI7N4iOwNxfONgQQOlzfKRLPfRbNOEo94plF8ZRBKkVTs
v/YwMsIZD62b+zD3CgJOA+N77fJKe/B/tnISMNV648VR7LppI6xztdgnTPYIJ0GM3BpMy0vINCSk
9d2mTYRx1jAAQOtd8NbqzmdhWoL5ANtS0ifvAvnNLo6pnwT6f8Je4vnBUnajn/CCbTYnEJKA8H1M
jWqNSVX+WDa9fWEv5tMg2SoM0T3hG0FJBXX6WwSHmO0N11WogYwtKorgmNHobsyomEx6OLBtg9nr
xz5uG9mlZXLORWwOECnUFhc9PJvqlp/SHb0TUNx5Fq+pj3Umh4w4WZMPublMsjXxb2pd6SVKw7y3
x/E1gKu1z8rhFPusmDAAt2Z+zqbJUaCvc/DNkwB92HfajDPktCa/I33tRfyaOdUTmQ7UyI556hCN
git7rNC4mw5CgLQmptcjUI5uyny8rGfxTAPZ7MyBZKPOlO1Db2RfmSQdI0U+npyDw9iyqRHvk12l
sKW3CAF9ElEU1bXeTjFeXK6ynhNv8DFjHB3/HmPt13ouLikwphsm6y1VoMUwmrrGEMGlSBOXvhFN
pNIkPRhZd4EcscGIsQGVOd81ad2jPabxjdmK+mticu+xvFdbkXnnuc0Kq3NWQ08yCAUW97TAg30T
257/WFklAU1GMt4XwPr467HcYGoNeFHM6xEGCWx59rWwo87Jmng6Gmj3+pUb6E26oOIbhprau4NQ
m47UmHIZ6n2ZMAap2uoM58J9aPbduQjS99KI3yNO+7blHOpK5xgRW7v5ONHVRBOmy51Gr9WIZXIM
bYcuj5qA5hp1pjUbW4MLXtn6zCznKidniK5lmQCIoIpDFInap6rg6BkY/11HNa+UdEweNsbAe9XP
4WEGmcS+NZ+uM1dlt01P+jYUsq0RIfmdPKh4OR399uOUa/GLvUwGizLKhgQWkTJ5GdV8TC5ZwxPS
3mcosfEbDvnBGtRiAAHpnXUARQsZC6spmMPwJR87fktbvJsLzMEihAuWc+p9rH76za2CBXOgWX0H
hOBb5ZraD6U4kCc4g7R6ISdXWhvfNVDl2EtzBlluuHJw+1zNmT4DI9ZnX0ksnamh2BSi+tQGJeRT
FdSwYxnNSxNpcsI2BhiZYSGK5WHmqIPRLwk7bn0BMX3Z2g0fr90316lNgZUY8jpv8T9lvIMkOx7F
Jog5hlntHHFMYddDaZ8+zt5g4j2N7fD+942/83fwgqsd8ATaatP8nMZIkDz20+mc7aHq0YhbALaO
Uk9NDSiYmuQ/LNg48i14ymrJl10si56tpn50mDk29b3pJ4J3mEZXlxm9ZxpbOFn32RDdIDZfCKHA
T0zm+InFI7Y19TjcuAUW1xiLUQCr6OEDyPzokTwh3zA4jd/dicAVR0FZRkWLiFVpfiGqUreeisvJ
IBPcGXRR6tEDwQxI6JcySX/tUHsZSKo/mrBeWP5t77+lRthelF0TMKnTVWCcEPlBz7txIj/Ea0VM
/zlEzkTAYlDgAQVCMfuESKUQ4wtm5KSddPSUvjeGh64HkXAlRVeROY/Jx8aro9xIktNdEkXj7x/r
rwAomnqGGdBJIeKC5/4VmrJ8wkkSpvX7lPRSNH5LfNYx79/FLtbo5A/C6HYHc41tkvUHuEpbcX3G
q2jfyfJlvm8ziP300bzZgmCDAAoDPKuVw6a+IcJN3CajW8BUquvn3kzDbWgueGBq9etQDHdBLfcI
DMTT72+DRuA+Q5qu6QmcP+ABuuYnHLiXPby1asz2tt4ENGBgK15pj4whXIHQOUfsrr//yF8xexJF
pc6EhrMoKLw/3flSmbSbhIF0oeVvc9RV2ybi30Re3U8dNhxDbIyY57WkSEZDcfb7T/+bt5k5AReA
6OhjlPXXTy+4qZYq8bxpCJPAbQlPFqypuj+s8L+5raDMElmUD+75y5iK0xRHIGqJ/SISe92j2duQ
zPFszN2xC4juUHBZfv+9Pjv+aWCdgOyAhctwn7mPXnU/zVwa8mApSwq1j5K0Y9wOYJ4ouz1nSwDK
Gf37mOMTgRzoGSLu12LKSVnAu2k1RQ3mnEPytuSPv78m2KWfF5eeI7qOyWIHBP60uPD3apMAJs8+
zdLnqnbm7z+K3yylxsun5g9RxJ/dKrkFDsoVzwb195GJeZ+A4F5iuhWWWbdHbXJspQw2qKPKbQUt
cG1SNa/E4L7YefpQk+yYm94DBChjNSTjFaYmb8ofMbhwoLr//i7oqeyn2+A4WOMRocvKE2jw//pk
4HDWc+RF3b6ASo5nBMWz27DV9GbJkSnlOYkmlzEg2RdL1bXOt6KijQsgXaN6Eu0EMEUdt8pricsv
gmCKDOs4CgV/Jk2/ud2Zo8xps9iUIMo7tzrrJKlx0PQj+Iv6dGuoaBsjIV97SxSvseLY5HrqmCHr
XElThykWCkclS/fWJg5XGP4Ua5NEJm4NUJYe230cbNAV2vPf3xv5673Rk2R86Cz8DHE1/HRvAngv
isaQlC4YBhhuN9HaU9GwyscCXMzTISkx9noTirkVrsbmx9cEWl1r5iYFoQdUi/kKhm1tdqjN3tg6
JlOiQdfNS0ZV2hXRAueoIAvPBwmNij/uZ0Jf41/3UM/B/wfLC8dlKG3q7/jTmweWwT7fUmxSlKIj
DXxjA6aGjsJrn3qYZSsow5eE/rZbkXpImnPCHEez/sO2+uvM1XOgbLuY9Fpwwe1Pd7JIF6vGHaLZ
4zR+kCM3RrIScHB1//BB8tctlNEhTGOSKkxPep93GqYgIekKWU3uHahgSt0jZix5G0+V7/nSgXB4
oFKJRpchEVerktzflewDImALgjzGOn6VtPAkPMpLr6Dfy2gBub/ZttI9Y0nzDr592VrM5q0cGM4I
6V1+v/D+7qExwGMA6njsGr9Mjks6VwlFqd7HGAoht4RP3JZTvS5QQa6mYsIkfuzfdL80Z8BPfRO/
z4X/hx3r1w3SgxbBPNGSlv3rMQFtsvNqIeq9aVffrWDGZVIisiGbTa4xm//Dp8lfJ1hQ/QXGDoS8
CtPzP5+8eNX7eIDWzC/xlcxq+K56LEnGSbQOROQA4FJQawHdCjfR6JrMkKdqqrIrV0tZbBM5vS/m
q9xulrOBxnuVIduEhk1nb4QYJ6TWeP37x/TrOcoVO3pQ/H+ZO7PduJUt2/5K/QA32AWbl/uQmcxe
vSzJfiFk2WLfBBlsv74GdVx1bdmw6tyHwi3goGDYW1QyyYgVa805pussjM93vzGiU7doR14tVwO5
WLX43gDXZEGnc36ilQ3dSs8/GFr+oeDnajwROqYKlu33bxK5095QSRM4VkpjU1aWzUF8NM9pZY9L
nC391KgsONF2BzJAnJNv0ahceob027WgMCt9k8Bx24UMiggC6MH6CMs40loxtug1gxoQFNUlx25L
qCf0sXTTl55IaXBwWlDHW+Uuq1ki6Ncu4xcb5tRNxolqXWBrJt/NtUk1BLuchNanHIzQytAY6sEr
wjTG0GEbA0Za2+Hg78QyoSQT+mYc6JO8zTaq3Abtnvsvy0nYSRSXG3UmFOEXC+Pyuq5xFM4zj+Hf
v8o/LhsOHhCDm4sT5T3GvPZmjGAEiu2iScXXJE/TFOD4sjWFrdBt1hV7IIdcwKJfaZvTzRZ80eWA
X2noTBLFUJQe3Yke0dtaD96V0eiU1PRMW0wFSpmf30abdm34aH6K5lgw7r7EZv/RvHl56H5d7z3W
V4pXFCc6Gcbv1vsmshnBNm67K102Y1BJ5ZItwCthx/0pIsEaQ/tcfLa90N2gys4+2DMXO8/765s2
HF80L2iNoAv+ut/43oiKdCyxPuZM0SqzGa+NjH6/l9MJt8gpeShrUaxxSmSHzuAdyWx2yFGjj42x
nnNjRvJJp2MBjmYeU/YuJkouAyBsv190oztmU/WEH4DM0GX+QGuDWFY61SMppGHcPIl6mQYImuwp
TcmdDqtv04xLO3euk5sGJwaQC8Tpun/GvoNFEpc2FFtWlSLyX/kfQ49c07/bLdmppYfAJnMZN37w
uP1eWQDJ8YCLgTZmV3aWu/jTrtwzqyvTIa52kiHF24CgsJeRsMFECBiSFswqH4AnzgcIE7iMEyoG
klQYHtSHtzHMrOPkqxvfWrNb3+TL+iade6j0COpV/blkor+JJmYRrl5Mu7//9r+ve57pUFHw3uOZ
+u2MBLarbgsaLzvNs3dGyHxxWSqyiXbkWzcqB53y9yv+Vjzj32EdsDiUIXNgY3/3VMUGQu4m4yRI
axtvUa1g/C6T+7dZTPv29WKnhimw9Fw6RCME2zDnVNJbWaicg0ZCmBSIWXDQsub8/bd7v1G+/XKC
upb3bVENLX//05eJkTdNNTTauyRGR6AafoeJMqJbpqz5clf+7cstrzhKJcvgMPHbtpPVomUQme0G
sTy1bnGeNAoqeI3+mrPjRydi7/2z6rLGsaKg6ETIBkb73bMaNz3TxiaJd3EcC3LUepu1kPiT0fa3
jJp8bDxo/4OkjNgzKEP3iRgIiDO08tKubPdxsAv/Ou1hHlrdVet4YyAdhWtm6GUw8I5u6K60J7gj
5Y7gBAdvd5mcSyv1UasQ1pHMqty2CT886ZslmUe7SWiHH9KuNLbIf0H6wlfapJ5X7znD2EAwq2TY
oOvGb2PFPaE4w5aOpAyaSNq7AvbLES0HMuMuu2onHTYrcrCda0KpsI0mOTtSSzeEW0dXcIrIZO6h
qeVYWTYdmXSb2NS+GovazhhkdzNRqG1JJknJy+SkFsJJoW2ISb6j5gYhxpx6U2aFdUSgKtCBZX66
cQBTQ5y2k2OXNj2JpjYcjEELrZ3lSm8P7yQ5a3UY0d+9q5V9FcWJudHoDp88h1DzDBrBFywW1k65
mfjgRbPeF+quibcFJRYZ3fDsOK//+ixDIm58LWeXR0Hh7d/OPVaOaqRsdSbb1FKL4v6qlrLchfVg
r615sgOzXr7AitxCr8EfgbKHut5tXITYefySw6/cekgPV+wMhK7yAAWT5hF8ywK5sUk+2zJEsNdL
V2LrWbN2P1WDffaXH59W6krF5r1wUZsMo4OSRHRW0DVFuTfT1vug4fR+80L2xwvFG0wdw0Kjv3vU
WTkNYcnMg5E575oYOg6T2L+/ve8Xz7dLuCgMha8jmdff3WBOYYJGwJJ5N6b1puppv/YEjW+yBTrU
KktybwBd//2i74sCLsraaVPccJ5g2Xi3QkUa9hInbtythC8XMPzCQj3rkrFbBq/QYqSnWWDiqkYH
zqiy9oO2lvG+tncXhD86Pwp4+ql0XH59qiYJrDstKtL6nJr8wzFt+bat+Q19Siko/EPtK2/HandP
2yHb5bbTf/r7LXhTwP1cGL39DrTIcSNhKvAXgfjPqzSvTeMuWWLb1Mm0TT/Jdl/YwLTmTCcXvukT
H9ie3j5joQgvuZH2ZTWiOi2V6d1pmQt5DH/duiX5BX/V7D3pLWT2UrZUdzGJz1nc3A4kjRwE6NJD
rWL3LKXtnN16kA8miaWQC0sDZr6vri03AhDea/kHxddblMAvn5EClihkh1AXGtfszb9+xilRji3Z
Qrcdb9V5sJpxq9eRsfb7qj++fQi/i/NrHTjnmRxZY83gMVz7sz5vcvJ81zMl2IaUJnxpcRjtffCL
G7dKNd5rvT1gTX7F+N/utd5BQuYROJ5E1k1mFlZQNwsBG/zcPpcOtFsxewDa3J6pdhtoApCTmIm+
zh01o/Cplhl7qW2L2pw3TShWEVCrbdbI9nLkv9zWTo/EIo5u4eNoawcqMSC0GtweKcBN3B3F0C35
v4BVIxn3F2biqicNmt3fHxnrt42d20kTHk2lSyvYen/Wqn0/TGbOTSD0GnonndbA4ujPgCHvisIO
11ZnG9tZGUDHHViNJh2vdUqo9D7ziI4lxIdISubL69znNUvLPj5Bytaf5RLeqM/+fOKnOOeeXDQm
wna5p5HUQaWLnR30jyV2yj9xytPXukKyJ1Rrb6VJqAEcmmYNsu4B6FG37UftvqAhvcmgEX6wbti/
rVYkaXHapG0kcO7TLv31gUoBCDi0U8TW6Nm8SZS3vpgjyZRsWjwCbeeZQVd5RBcMo7a1tEJDiCPj
kwFebz/ZQK/IVe9WRV4Vn0gLQt6R8NplcysgxYuUfMCh5sF0Im3TII7b6A3PCFRz0vISD1aq7hmQ
NbvdOMVkypv23dBbT7YGXWPy3bswTr5x1iFMjPnUqVCau8fn2F9EZeJdK+rJgJB1Gfh9znG8jOtN
gdlv59Ab2NmM/LYMJnnQey45+rn1QQ/nT88Okwubpjdr329FIRjcmBklz06fi1fcBt718q40HT7M
wYj6D9q47m87F4hhYaFQo5Nr+u57MXPR0avSO8UKi5xqkzKHfkJYFp/quTTW+lyMW0sP08vYUfHJ
9BoWvIbyyxi46WMvqeBxvK2ZJj72fngeIucinInJNVD5jM5xitJqI4Ga8y+QvPJv1zU14QaYcrhu
UrYPeAfalrL9FdjdfGNWiPmw+QIKqSrYcxbvQM2h8Jy2uhPALIy2MZL4TwMRIbcM/MMNGIb+pk7I
ebBNdBqZbdDigssbRBpHG8Rc/oGJ7I3CH7P3s4mVA2zqReGUBG/irrgYdJblts6ybbv8OkxMlwy8
ov8kJp6ttmdf0+LeA+xjuumWeGveQqWlRGZXi1Ww1L/g74bF2BuMs+O40oBdFrSd+0jbSm7kKnYN
J4jpBVGB8kLMH7xof3haeEjoxSx69GWX/PU9ax0nz4oIVazXIMpJBfevqQWbUwUh0BW8EH9f2n6/
HlNFFOmUWBzU8ez/ej0nA2alzZXY5qT6Mt/mbVhAbwc0R94+nknC+/v1jN8LS45tgs9GGg7ZCkB4
fr2ih7xNmlFEfASqjyCZUIaSmeOcyVRTu3LW49O4eHmj1iF3s2ugG7BcOBkp4xV4pbWLX3ltD264
Hjk549Zno9J7vmq9shtECYba1ZKPkjhVc1u0LNeiXDZ3YhHYeZL8WpTV87QsI1EpwOou5CAAks/o
F2EDOqhCU9Acm4je5H3lsdnNpILk/RIZjX9QAi/bzIMgfjV/NmN+d01X4xZA4nyir2UGRrcgBKrm
vp151g2Nlf9ta60zSq3Gi+InFGVWAIlivjEQ+aIR4W3yAXHtYh7BU0Vs3wnm/oK1X3bTAhRYVFOX
ZAn7DLjXeaUv7yq5csTTFN30tZxZ38gxZCokecSzpmn3KIvZezKW3TarJcE4mbblvllB3vAL1QBo
SRlgr4c9wRRgkuOPv8153kFGatvGXRIhK5Qhm84c5BqQG+iDZddNY7M92Ni7eVlYLhJjoB5Q48xN
HNtDrHTvwpAM8LucP/oq8qDB8oaWMf9Ej6ggytBXm5bEpTWab7Vrora5TAxURBiMK/YFPqYmjPSy
1+Z5U/dGG3RT5ezwKPkHs0i4d7nwdvnsfHKAOhGSu0AobfPA29mf8dRA3Bp4ayIxeTtg8JQsCWX0
2+vuE1aBG4IoEALma1J+qXTigvsfA4Pn0M7X8fa0/68FiS0XeqkYhSSEiZJQ9uPCm2f1/MsfiB1h
A77pvjfT7XcQh+q/UDjLv/yf/uV/fP+fWTp1C5XJT2/9co0f/+3lcwFDaFc9/2rd/PFf/OAA2f+w
tImlJejjsPKXJe4HBwh/JuNHjCt0Xhk1WByJfnCADPEPWeoM35YjKXKMRYvxgwNkkDZGrB5+feoy
fhwn1f/69Nf/Kon/Fe32ZxDQu/XQXn4xCh0GwZz9GFG9OxyYLtHWIh8WNSMTo3FgNgemjtH0ImzT
inQ8/nRnflz/ZxukYLX7qVD/cT0uSAcfO+v79T6PLLjiObzBmT4jdNrotZ/RHE4DLaO/X4nkqt+v
xQSQcsen+eL+duIE+EHgF3SDgMl8to4KAT0QbopxSLG1XWQhxUiH2XqXm4qECs7/3xw0n9dtOWZY
z22wb1KDAqFPUB7B8LT41zI/ah6ZVaN6AhwqLh0nMo6dbrZfyQNjeW0NlwgSpFYwhYAnj+5qsKrv
WoihjMmCcV/QJ+i3SH8k6Qt2o18nudlGgGtmeG6pa39XTlxBqRlS9GJt3r2iv4m/R06CKKJ0AbmE
+XztS9Oh3SYneP2QZhDjqP4mRWV+kjhU+j2ZRGhks9jnV+ncMHzEokV71IwlBJ8kyl0ICN7k4lCJ
ANXXs8UYu8hTAKV4GWjxt3YD+4MeefNapFpzdFvn8CYkM3qcHbABz+Xk3JciyYhMSy2ioSNgz3h5
ymuyF88juMDADlG8LSRurUDqypz2JoUeuyuFewb8hiDRJ6ZI1o0E96AByY7zeK13tHZDnd5tbvh5
vCHjFKZyhhnC0Ea0XFP7lPg4qYqR6cskFz0UYJUVMLpLVabplohxeLmL889AJyM0P+hDsh+yyETR
vhDDtVsYbhthsNSzesc7ehX2Ji9YZyV2iAwi3zqkDKH5Eb1SECyac1SJKe0QVx9Q2y1uCiDHJRm4
zFOdxVxmOgXTLsSjQ8fsq8MgiVsgeo5MNJRLX3ARdQwhj7rR5kvPR9sltK2rrNmwN1b4eGK6fXZ8
p4w0WjMj/ya68LyoMmWV5mvY0jsAuB7ZToyZlslxuAQPVYXxjcSQrYWlZ110arcoZd9GtVnIIIA/
kOx7aWEIw8JzLhSBXjUHsawPEbvH8i4ipFhDzuBN/SkOsx1UwnOMKiSofYa7HmhYgtVDKaNzatkI
QZFKt1dS4RVG+lAuGv/BohFoDTkRMABNqe2xwjXONiv48prFfQB/jwBoNfgBRTCZWItGNAG5QX/Q
uzSnOLq0wvErdKnHMTKdQJgDrmsrA+ATavehFZ05KpLQQiTJCggSR0y28LeR7+hExDln1c5pzKdM
9/kAWGL0kMstBrNQ2LuUZvAqdyx47y4D0ho+UaFzaWcwNQJOVL9pWjEsgB6SCLD+hZAgmf9zWAoL
XtSM0d29ovxG1OreU2AzA6TX3Jd8D7Zef4WeXv0v75s/b5v/Z/e9Wval9m33/O/d9F/753//8f+P
zdVg8zGcRbv5F2BC05XPL/Fz/h9/yOH8vz/gByfB/ceGaMAs3TIFdDuL/exfm61v/IPJ1l6Ccw0X
uzAb04+91vT/4bDq8K9NUAg22on/3mtN5x/MpbQAoCvQVWLy8+/stRi4f92RGPDDbGfoZeOy9gST
hV/PAt2C2MT70R0SIYwLkVfqucYOxKjX3ZWF7h2quW/aIFehT8xUxQpHngz6URVJsszqEeZo48uq
3NjWrJ445uEJIbsAEWxDcLGhbdKsWJc2KPfaTO11OIOvAjESknExtOjwB6M/G6jReD1waG6EBLpN
Iwxw3DjaL1arfZ57fwoETq4rOZIoMxFhB80JiKwLLNPNOGjUmdPdhXLJdwKzXG2deFi7iS40pFDS
QGibSPhJNcjF7Zz051hhIc2w728h6rt73wJwJ9royaoM2uGVLaL73M3KR2kv4tqOQKW+tCjuMe12
Dw1j/hswp5G5Khs98JnIXNgzloksAgCtXEH8RFOVJBD00HzWrbAeEjrohTvsSvR4d5BviTvsF1Pd
2ODOkrRcqbtLday9kS2xy4W6Nv2+faASKz+l+UjBbORu+LkVVX2MrF5sHMYQl61njIixw/BzgxBm
xz0dgSJiGDzMvRFjtivjDYfNU1rWF8SeGkHpCYKZbIe+fwmgFlHGcleQWhdeWl8rs2weotSRh7wj
A0s6MnqQbkcREQ3kTrjJaWz9aZm50O9fuV3vA84pzhHZU6uGmoZsUD/+imebpX8mzNI283A3IsHY
hUQBbpumsza+UdxGuckGB9IJ4Ul8A0r8xVzk2MA66nuoSvZlM+XJfi40bJ8TTEG8y4jEnW6byFm7
zBJiBNG61vKTyri9GcXoqgcUJIlH7eOt03Uh6jVBKiGSsM8w25J7DeD3g0yZUiCU1UnE7iVs5ZEs
1LklfQRmg3VCeka33XVVUMFsQLaB08iNjfRTqbcoVyhcGE+jA7WPCdP2PCiUE+KHy6t1Q1gCm36s
46DzU+tcF9Wd7w+Y0XKbzHVIgAXiQr/E6CN7ChwjHWqxlpok3cvyCv01TvSKQCvU+qCaSeO5LePQ
znd+WERPEqc96l+iHV4sR1PXdUqoKN6YslvznQ0wsxq7f4b1Ph6ER2getl8n+YxCt903IfglPEu6
fjPC2AIwZ76Bw/CflXQXISyVpsOXMIT3yjGnJ4Q+nloB5g0VWr8q2ZueSyFnzU3GfHBKCxHUrWtd
mIUxXAwjlZ1V5JhHZjuZLy1i+Iw7k24CfC57ktHW9mvLf+xVKQ+TjOFI5r6OenQGESd302iQPbrK
I9UkB9m2Qr/ylvtCQsRM8sI2xbHq3QMmoqmsluon5Et5otaAejH1y82KDwBKSySK9RDwY+yT5dty
72VeMV0Z2L3Bsrtxb1xFrodGUHPVsAZaJDcEb5OC0OkjySL6KzDIKSgzBO8DJ9JDpVHsMe0zV400
TFzVLcmGUzhf0kSJV5AGBSZVW22TzJjweWAlBKTkDLil/M69YwR+oCo3YFBooX/U8q4I7DS8owlG
ZZH3j2ZNgmvmoFeza8xNvvhmFMWh7JvDMEbljhAGEoJaHzg9hV7AalpeRKZVHh0em1tCWbWDM/bZ
mvqHWyelt8MWvkBrakIhkYWSU7p2PA4Ec+hd0EpuLzy7QsDfF/Kcx4PLt2rH3+y+zXeeXRaPiRLl
ZW9lYt/1i93dr6g4/JisnL6NrjKiJ0jq6apbF6b5JYo3lJSZIKoILdQi/dfDT1E+3mWqlqtJZdFh
6gZKNNdtjrUTL5VVFW7c0dJWdgVq1UitO1kZxHiUEdgUgg+3TpjbgV2CckX5bqz6kKGPoboLiZIP
rmHMTCydRHefx/V1XzdokHUycTqcwPQ5Y3UVxjDZxDwpukpo70WRsjCYNByaNal5t8wTcuw22h04
xe9dl1xnKGFXcLOIt1RKUWu17hUc8Ogp8jQsFQtRi6yx8om5e33QPOve7nn+p0JbiSL8lhvxzuhK
/5qeiP69SROe9Ko+1Y7bMX524PX5GsmmRJ+6pTp1SN3gEWp887VVrLUiY9OCSQdkulMIUQXMHSsn
zyahTUxSbXtOY+IzyrbI14xkAD+6Lq6pScxPGr/3Nk3DmQ66TWqzlQ4XXpzh3SN34Q4n2J0Dxv2Y
C7DWGIV6+viNG3j2aAcZOQM3DQDrwHDzaIVob75EYd7Zm6mAXxobIaUlI/Vu46ScZde2TXQIYTqA
3/XQnB7IkAJMTbrGpe9ndeBkbhb4sRAvSjavtSQrWe88eRyd0NrGBoU14xfK5awvrgWRcbARWhPa
rAVfqS7LLZR6quBo4FBmK5Ji8l5nrE1KM/smousglJ37WmsJO0oYygEivpscAbTPB9MV0WWt1BcJ
chyKhW4wjNHmh3GQF6JEKgsP8iIv3UCmdYcuFH02dcTjTzXeH/oENELe10rwrhbxro7cb+kQvxtJ
V1Du4jTW44Nntj2YOGMoHEKOqumqxU78aagohmoCoJAQWHIuKBD68r6U2sSgLDe+dZH00zMDdcMI
MiWQq5J9yO65PD74NEkRWw364GKCckNmJWj5SDcsPSM+iK7whqsRVBNYv2weHlrHym4nDOcQzdkD
e3GqIZBezHOXXRMGxxon67DFVWlZCgeear9igVt6cLHzCGOywgyVTbg3XNA0K13y00ES4kj1CXQ8
DIM77To2iBOn6HFLHBJhxoBZKclc/8h5bFh5JlWJlQMLYJIESS7V6o0zaJQ+oDr5HRkmrBVVMXpD
keLfY+NTXoXoAtfK2hn8edp7TqMBresNJg87+lEO4m0oC/tGn0RxdkkVorhyCGjoeu07Yv7p2LaE
rOZRteSk2Lp2m2VOTaSPElfF1FrXrRVHd8B9AroHtIqTWhCpMS80lNSoiOosxNrDTniFG0o8llpt
bXrLIwEll+ggVdmuIh1tXK3HamtF3l0svJLy7UuZTicy554rRfhTTGPIRH5xWRNJ0zMwIXbqXBm0
sgUz7Q3io/Y21jMO/RU3bkYoX3bLOQ8RhbYv9S55pjOLXS/nBNe5/VFp5a25xPnGYRHj87Oc6z6J
9y5F4YF9KVvryskfGmLfwhWlpDzMbkclOtVtH9RkcK1wjZZPhL+0G92sv9IsE+umsWkTzNBWDJ7N
K+lKqs5IvLioUm+rmFcXwXJ32Spq3q3mxa229mgUzQevM+zoWPack7+BPq6fGP0zDvUy17d3EI1A
9M91b7KqCzE++vNoLNGKev08Icn+rCDozncw/chvnBDkT2sHBctnw4riS69W1mUSl87XIQ3dxc2N
cCQSlvaVrj58xcLpOfwaSux8TU/Q77iwOYrUubMsTb1YCG1XmekXd2Y5dnHgosXbidwj81R24sIl
6OGiA9lMqwTh0xdReNGtbiv7gqYYJYUcKBS6IaI7QkKG42jevWSotbITy3k2MdS77EdjZOwHXebH
ZJAapAQM1DoZGFp2O5RyGNYomqwk0JssWZL+FhuETcXSBqyWtdxyKwnUTJkQccxAvXFcWKeXdDl8
bqeZUjeQ8BFkCD1vSnjNT4t04HtXOd2e2k2ZrLEV8p1aEtKMNRowpdeV+3ryZ5ZPD65CQCunfHAE
9lxCsmyeFocQ99T3n7qWIUkCeHormzC6nbWMmsnSm/JuJlzv3phnvl2ZsLfNoLuPjjfQX5G2gAXk
te45zvK+XHOAExC2qDriplIroyBURLNQA8FGttVdrhL3iWTvV3LkpAlROGV5bfLyGcLnEAwiJc4q
m8Yv6PAbopdHJPCrFjTFMxyT/o7Qd/spHF2HblHRhzX5w6aXwJPtEcJ6hfVlzmDGsK2B51VJepsY
of9ct3K8N+xlTEkjOkOuYRLYxPwU7mSqA0lGbwDWk0AWDgbW7Lx0RJ/va61TzCrRRowBnOSOnblC
ILC2RzV90b1Gu8RNAfehDFPLX5llmJ00O5UXducOG302+2960eAx1VXrPTKdIfo79U3NOlUwRNUq
MfXoyeyGKeRcOSbFutYaVHCK3eIzs8LiTgxedhhCMAN2hD8Fz7XNwNMOSyBkPrUc4RMwZln1gPoR
xDfmNE9BAq/EOJhflEvi4n60h/grYd0MSAqymC/qdFYrSQIDNvLMbeeTR5WuG3UWnSaOi/UWhbH7
jdGFcQ4TpzvGqdlkOzRI8wOIALMODGXg+4lAxZJ+FF8TrOR9rUZD3UFvYKCMgFXyjWZjzlMQ8RYW
pEvzzkseEtKoSueMOdo4JHBp0IyNBXBhpaIiXyFRiK6xidKX0hPtakpHVntXj7FHjATxvKrOhmrc
FiZpTG2ri8vZTxjYImDrLyRQg89zbFlfGSlP8BhSU36fFPFvhnTCbF0hKnwqR1QKnNDdCLaebb+a
SQ/elsGs5PSVAFWSRKYEodZn/apJM/lg4GwZ1lo5FiSNEviyYhcdAj/zJviyWjui64pndWqb1L9i
MO3fcn/Ky0EZ1K1O23wu5GAEXmiV5QbtlVmvSc+tP5MKCeOb1I+uWZMNKQIjGsZDY2vDzipYAjYp
fRPGxAiTo1Vaj9UVgJ/kisCRaC81q/VWpOZa+6ZMRLsm0a+nSZlmjDPixKaBWDbKfwAQQPiOqNxP
hmZMXzkJkWiTjokNPZu+9sSjkDQcjMeJoarCbz81w5Op63e9puQ9SakyCTp03ldQvPTqus/GeN/P
pnimAe/yV1OuLpPIHA+SWNMAmx9xItJqX8dI94qNNlTeXaXj0J/tNHqYhpytKOvd+FA0hAQAUvfi
UwSIINtSSmsXUYWHbdvVWnmImSYiD7HiT03vmMeptGCfg5nV053fab1cRY03XJZ+3Fy5HhbWnH4/
fKpiXOH6bA+u03ufQSiOdw311rgxQM0cOGw50dYYLYIeqFibLVOFYjN3PJ1r05yIsJWEhvEC0chb
z14/7XQ5WM/9VDYH6FPVpW5k42rw3QlLeWMPPifSmhIsZhBNLJLUxmutGchJy8Xw4lqR+gajHkJ5
l3pFA2SiX2pe1olnDsQ97fNSuWv8m3LTlxqxv6MYXOqidHqIhjQnc3rWfHi7fp1yGq9juG5Fn1FA
S15suLb9bJHv5slDOnfq3hZ5asD/GlEx6LlVRrsIctMKua+88DTyxRFsLaygbnyqK4JarwqtcHiG
m2XdrBN9soBVsx5JhTzpukYJ1Qc9Z+lkN0p7osBwqxnGGWURomezCnDqkUml5/68qqWKXuZmtk6t
52V6gKV4pideRBlhBKjMTmjsJemwMNSn40BEa3QAcNjEAZyQ6UvtU7fpXVp8GqUvv4ts8A46XY1H
IbL4ge5GN616Ux92g64RWGEwPHccmopTSbwMsRDda2YsmbkhFhlAJ0WZj2vZev1mMsKWXqPQduxJ
hHVmEydBneNcYbo0CqIJ6DrpzeIFQHG7MBxqcT+TRBeUJsfQyHeOLhrW7UTWRAD+bb7rx0m/zAca
ciaA65UfEnO4hhld3baOH75Uc403UjRkNOgk2W6itu22XaU0TpzKSm5neqSIIuP80fa1/pKe5Hhf
1W6J9n9eRiYEOxKhjJvCL+vwos11cex54WGRL41QLZ/2kTtCE4VC/1p5bnklzEbc89hTCqf20UDB
cBiNUBF51tsn6MnzyZ0N3EIEgB5wYsLcUqR7mIQ1tq64oyhvbrDoyRPDULTenVXtMydxPut8c19h
/0cYcnWx7RO72YSzkZ3rrkyuW3dam0ihVnjWCB2FWs+sKTSjV8+OP4UYPPa2qIOiyS0cFf6wrjip
BpMlmjPcqc9+z1hMZu2w88mFCpAHQWgiN2+FROLRZ8FCSlAPB9EmL4aLCoR+B2DdJq1XygIRJ8zu
aMZhsgelnZ9CLzU3KL7INjfG/AvOr/JitmlEglRv+CXzdo9YWe3R67kbTXnpls/Tbt3EZrQIW7Vi
8/z7Oe69PIvT29uk17KJH8BLt8xof7IIZGHbtvSJncMbgs5LTPsYZZba/PtXoeOP8weaDmPsdyoi
GbOYZoUrDviNDAIIDQaQS5Px/+EqwsL7gQXB/c3+gfrP0GopxKEee3tDvtrLtPQ0/36RdwNy5tWL
Mx0rPPMpgWTXfHfDcuyPHvbEQ5yQWlPNg7qgq6EuyqWR+vdLcQT87YzN16Kji7UNG3K1s5zBf/p2
NPbGcmCVP5h9YnIoWGpoaPfaGvQJQTsRwJouUTuIyWj2h7i4zjtREDc81ptRiQ40bOQl+wTtyycQ
izx2+Vu1brxV7v5bFU/8FhV90mfTi1h6+Jw6vav0re4nIt3ah7g6VwrMhYkLYDke0F5ynlGf5oTy
+N5BC81PaFs6bnoTYWikNZrNk1hpqV8tUlPOIMhIOY54y8mkWM4o8JH443JuCeNRxYFH3utdWk00
jY2BE85y1vGWUw/agGTT1IXYmbKhabm0SNcsDtpXwrc4NI3L+SldTlL+cqYyl9PVpE31ZwlgbFrT
3OH4VfuxOd85os0+CzOvnwUJrd2mBCU5PuLo5iaJKheXaua8uBtsJ8Lo4UsiqsPaKb9psdNxEhBd
9Ep+TCWpNhwimVr1FY3OAKS0t/32yvNKw7nOdLhdAUTG4bafSKNEUpAqdKI9m09s9w/DaArawJPZ
RNsiJf0J+pkgI9IRWBM3dquJRwkO6Bp1L8uCY+VPniSOznrrNxdDb3x1y7Es1yY9jUe6expcQmXd
mf2gvTQxOQlAiaJPrm51LtDFKHlSCZEj7L+E2usJPS/Ib49eE7GKJfF4IysnZa6A9CSYZj07wUBr
NtZUWVS5VnQ1VE21Vughbl23mE6YHK2LLo+o1RCkbK0xfzKtSr8hj/DoDgZDhKUnz0s9vdRvjXos
6mzfGsbTOBhY92/rt65+9Nbh59XS6W4tfX/Tlu43MqC961Fkze0czcajPvbp9xzB8oqJljhGiBEO
ZaRDQptBD1W9IPV06twDNPPwI8zKH15wvCbYLChViQZz380AQSmSK66VxqEAhXaoDZNMJwdWHh/v
g/f7D2svZw8dj67p0W9+8zf99HZ7tahaaKHmwc79+sL71xgtsRAB/H0d+dMnshBw6osIF23Su08U
OskYT/VsoFlw7+eOMwWKEotE5V4//f1Kv30ifj4iJdAEJgJOfHG/rlcxSaGliKfhYMy6ASvBmNK9
ldj+B5f57QMtl8FnZvow44XlL3//040jr7U2ulQfDhzGs6Mz9/Iwts3GTz9Sv/7xQq7H/zGNZGj9
7kIRQvliqkV/iCHGQlYoMGwT0iKqRzazofhga3mvacdU7+BlW2bd/D/Le7cXS5p7JAs23SEePSZO
7VXYEtSlIVOfPWr+7ANj++8fjstB5F6at2zJ778s9G5zxDLaHRAry5Wyq4u4yw/Enj38uw8FphSG
6ZRYHGQQlv36bXWQC0syqLpDQU/am5pAFNMHKvM/fZTlIv/J3nn0NpJ06fqvNGZxdymkNxjcAYae
8rbcJkGZSu99/vr7JCV1kRRL6m72QjO4xLf4uiRlMCLDnHPiNbBqDROB1J15F4VFJSoU8pYKpZgS
jXGSZU8LWhFDYvHh/e7sIPLM4S2ZePzRGiw0yDvb3ZEpxIeqbVRLSiZeO9Y0oZoltRCc4cmeFdNc
zc3l+y2+6d0Qo6EFTosWOijmDia67+xO0rJcX2KKnY0LI/hqGZj2lIYqfLBTvFm/Q0vgHfFhGCaE
tTMDrawOe6dE3KBK1AVXlbNBeeP9zuxtAsVE6KHDTrErXYLdVVBllqMv3RwrqE7XM27nzQ9QjG9W
En6I4EFAkRtgQ8y1tszGBmG7kmSHWAUsQchH6VWDwgv6aXVYzspGpizpFoGI5GptfTiCbxAkQ8tM
QJ04EbK+sTM7kIIrQyFKxKWkmgUsLDPBAtu6qfp27vkUhfwou81EKZq+P6r7OqzKiomNJe8epsX2
pORinNmeVeISLIM+deConjfU0bpFQ4Hq1s+7Sp26sSB8fb/ZoTcbaNEhGKbcbTFngO5IpjyMxsY4
t0QiptZz4S50Vo5XXES5Cd56UY4q0vTTdo1qSWsNf/ZeL1E2d9vug8Wxr+eAdnRNl2TW/u6mKaca
otiB3nIC6D3OapV/3Fq1/pVw6ntZeOoDAuz54v1u71mQQIU4FZDLxu3K2nnJTd8baW7jBpY1liMg
2cp9ZuCB9EdGwr95v603240x0CFgSbKzQU8wdra2RG/Q7wiabqkreXGMQxK3Ap0+jluuWbBR/EA5
ZG/PSF9xPUUmQVvTrjZeaOGlVUTe0C3hL3faPNHqFAVpyMqzuvQ/mDx73pwJqpqFCtpqyKa2J4+O
doZalAFvDo/GPBTBNCP2Wifj9wdwz4az1cwwwBtdMmzufbvMb5ei651x4T9OkdV9v4l9o7bZk6Gn
G03gdYz4JFWOZW2dCRWRtGqeet70/Ub27Czgd6C7Ey0OfNmdJU7Z0mTXzogWrZSCXYealY4m8RSz
TWVe12GIbDGrvMLF8YOW93Rvq+WdKYjKnpIMlx1LqVKOa0FZePkHA7jnHYGUgACMCjOJ/+5UyDn4
yrqJ5WXQgVNrSKMmPknq3z96EA0CYQj+xVDVXdsbEIlZpku5sixKARlg0b7qa86F91/Tvq5sNrKz
JVqKn6l+VyvLGGb4D9S/hWWPt/oHB9yeXQHjDjoxSBDCaxu+xcaMc5oYf/dIl5e1mQhjEEGU2lpB
OMkr3wVebav/pFcb7Q1TZKM9vHug2Oe0VzhGOmpScWy4jfvBSn17msD5AlwmKYT0FD12lpFA5pDk
XLUsywHcJw8wv2CN+NOiNL5rVDm+8VQTIEvctvmd26jqB2Hk23c32K2Qag47kqLtRqokzoiyKqm6
HFD538sBU+jZgv7ivvZbN5+3Gx9FMJIxkekuwT3ZWU+plahuwS3jUo8uhaqaya36wUi+XbG0QLjN
GQVykHW1/boCTY9QTaUjnZOHMzmLZlgqpiNP7fIPWnq7K223tDMR01Qwq9yM1aWtfeXaBmmhD2be
/q7AG1XXrMDdsxZ9v6DmPkldcjd3Rox8gjP90qfw8P6y3dcP4hcCCNTokBfdyZGLXhc90j1tWbdt
tYjTpLwJRNfHbkxB+3lAV8YDzhJDR/eDZHbPpKO0NxQ8MI4D2rH7rrCELEvuMZa9liNnlWWFiwq4
Ej+838G9zRAhUWqAzQlzfHtKGKUbFbFBM1RnxpQ25pWZfjCGe5sYtiOSFI713VnX5dj2Jug8Lc0c
Le3ivsWw+oPZ8FETw8839iFfJGEAFKFCE2jii7aukmPNca7fH6o9cwGlVdzoKDBY4pu5oCLEYnto
JCw1azYrne+UEf9BN2TdpBQHpB0Q/M52GqN9XJd6ri77AVCcgyx2U66h3u/GnpVDTYnQXMV/EJkA
eXusRNB1AagkY2k5SHVbF1mQn6b1B+/8o0Z2Zi/2AEBtfRrJeTrO4neu2I4tHVDE+515+06QMELp
ADKCKctr3sDmizfaQjIdM6C231XV3LMcc4wq4jwyxfvK9mbk6RjlmjiGvd/s262aZrlMGHYfyttr
8vDGfCvEKgrFodnaRoYDaQO0BtlNSQ4aqlvyDYBIc/J+k29HlCmhw0EwVZkC1+5+0OhRXVio2C07
37bOWlFP7+Q1FHwAhb/f1NsogqZQ+UJ7RCGF2t1bMwPX1SzwtaWaWogRehWwQ1hCGHUzKXW7nr3f
3L7BZAhRrhhqNKq5E4nbFqUTKvO8Q3vicYH2+P7jh7W/nYwORpu/Hr+zwzkNps52yeO5sg8X1J1R
/QFj/w8aoXihDaKlAzd0e1FVogu4Ka/UJdigpaynioLQPsiHD47VN7piSIRyUQa6lj2I4VozVTYm
HtjjtEVEmxM8TWNn5OZecK4iInGSdlEwTwVkU8DwdRC34RM0A7NAGTgGfhPH1PNC7oS0yr0vBi5C
XWfGB29y31ATeBKrU6nk6Brm8Ma3U3tBwHgHACKozNNCkO8108+eh+BvcZXPvIc8KZKf5S5XaotQ
dZtE/G/3Vz4hV3lgQ1GhZI/8PZ1qsnrMV8/usysH79nFqn4KvU3+8q+nvBCYlSNZQZtheBXqoAvP
3vlCYJaPhkQegjJESfbNDe9ZWTwi20I8WGPFaPrwBl/4y/yEYwk9IjjPxMHoCvwdTtXOFgNxC8e9
YWsR+SbkeDsVRR+ucqvYoT1tAIv6fjvXVXcmFTJ8RHW+MU57IMm7Lrf0nUU5aDMMqjgW/7k9K51I
SJHLLmxcA5MZ9gPXXZQtisCYxehJ9Fb2HZeucdl8tZSZYPQXTtSLY1f5xp3WSPbakzZMZ3osLz74
Vjv7+fO34vqFo5ivtybTba4VO/USC2U1e5q63bQMoBTpDaY9sjGTuInrQQIaQjTW2XdNWMEAeyad
reJk5eAyWo5V+aMoDejT9kY5fCMqIiZlQq4byLSGs3Zj9UaukQpcc9nToq/cOUS0JdIT6jW8A/ui
dYF6ppoQXqRhDQ+41XskWFG2LnsN09ugJmZx4x9CHmtXdimFJ0pl2hQ8vCW4kFnaVlwhxs0Po30I
u3hSw2TTk/hMr+EJNyA561EXayO5AnuEcL5SiGNEK0YFzihZ0k8yALtI252JmTABQzRL8aP3Q24v
ATZWrnesC9eNnFz3djSRwbSoGaqcZofkRYXYKb5qonzs6Pa8ypLTQpcXIGtGWf6NM3opuNm4r++F
+ASKAryvRjlOuxHsq0Vgfamr+mtdBdggdqjDpq2xVMsvWHBipQSqtk7mCgaDURFyD+5c9bCeDP88
NLUx6lRjkz04MuxjzcWDEDKsZYennYYMUx0fK4oxawtloQdOhFRGOct8s5sJwK0Iz2EeE1C4cDjU
/Kx29RlqHi3IS1OlzbCZwoqdKVkC0PmrblrHUI7GRgwmMNRgxYHl9OoZiBIUWRIUSZqxExYMD81Y
6iTNmusk1654nzj2KIuq1KNR39QTQ0NR2s8nUoZz1YUcZ6cxgErPM8cNXARRtI5TlZVZm1PRh6fh
3QSwqoX8HATzDMjLqsZfQVXvszb5URQPAPrhqWcjrMkuCsSgrO7Sy+OFCVU7Mo0ZwLaxYxfVOZ7P
6Y1X2j8cIxLO4EOpEwOFQyH1m2u5B7I+dphaMpzKS1DTyYOjZLY3SlMGDQKl74J3DZ8KwFNXcu8k
K0vxDKCT2rBoINCDkHWXRqPeGFIl3+kBlL+icarv6CYgE69YzhwEP7BLRA2cL1EaxLhIKvYI7hO8
GjmAo4HLfBXdmFwozyS9MCZlTjY2ihtcRPkWervSYOEtYi2q8EfKaufMrVPvVKmUC3iY+lVOEem6
lKPs+Yz9W+ff/pNt6/D7a0fk/yzOMdN/kDz7/SF5ztE4WLLvHIsvf/dCNdaOSBQwHFaJpQjYdPKf
F6qxwtmHTCw3XMw9kjCS/VeusX4EXhOfWi7a1pofRD6v56J2xL0Y+nzIjlFnGDLov6HrAcdsaxfm
pgY0FDXIodykY+S4q2AWBJDflaIHWeg44Xmq5km99Iu6OM8G0G1lY06QSk0z6mSYBVIT9JMGhPhU
w59wqpbVnQ5tdhYqHVhMwx9YQ4WU4D3jiTB+rWIM9tiBhlChxY2Etnapx6J/UorROQIYyMJlVn+Z
6hTcMYINzzp81OD5uXcaaEwgopa2QD88GqN2o43cTrvNc9cdVVUTXeiVg0Jm01X2bdpA2Mfwu4OD
Uhh9Fk/cmAeP5AZT3LEOhBv9JGTWkM+w63YuRvgEIvmgJt8hFGTehLWUTLUeYi9GTOZ39NSPi7Dk
Xk42rytDwIWqjMedok/SuIMlWhrxxBNDpHci3MgVhxvKCBJbVSnXMK9P3TS/sXPDRAFMLEd1q8E6
5H6255YWf1M0DhQsk8ZG43djyY1Oil6tT+w8OTW8lCHyOnCDUECa2EOgucrZ1bUoGWWN7jy4tdZA
XWjUmQDEF7EBhEWSzg9GGdjLme6J1ncb0bITP3RFtPKQZj73vDw6d9XOPvWAZGG4CWpajE4TyNkT
DQ+4eSa24aqlGnrmm4U0agtz7muoh4MGH0hvULIF/8ZBoBZHcwsR3WoQWu5w82oCtb6qcy0aNbIC
kzWtwhszs8HYKsHXKnCPW4mfydh/L8DnuCNNje7L2r6qBKw4IWZN/dL+GSktro0J8rdODWXRd43k
u+FJ4bwOLC4U4MKWvd+e6UnkTeVQx0iqMHtrnFihdAGVEzCiXC/SykYYJoJG0vT5rBECJNbZuEOr
WeL2NtHseJlHVTKuNJ+/D8pLP7bHgafdN81dWdT1XHBtEBtNDzHTh8I3yiTn1gb/c5F4UTJLFNmZ
9sBdR9DLLk1Xhl9TpsopxfUClW7Sobicu7YmTYTaEadYPorj1h9E9+SuP7e/oP7hnrlZdawIAdq7
bhOJj5IZ/yxV5CGpUMzQMJ60Jvzvzr8NQh/H8cpCfyNNR6gNA2Xr/YXQVVeCrNWofxXtXeX1Gkg8
Y5ZUCkqxKWwqElpnESWOe4Nu2bWr1AhcdAasDjWctW1nEm6yvKwGRrhU/wi1HrqSDeEV8Te83Eu0
pRCP4qFwwG6VKLlWgkx1RxRzqokfud2NGNo9/JGiTOeowjkXLfp3TfclM4V83vt6fNnkgjDG4uMM
8RA4FsQNsfk9gP3qhN05ZpOg4CoibXLWU6EXr7vWvaXklJ/w1nwREbHETr4E8Q1kn5R9xFIWmpGG
4w5HZPiLU9PzgZJhlHfe1eJpoDX1qK+7syTruG4V77oqgMVmOURHsnyN59EyEwWu8lLxDntFb0z8
pMGOZTbOYjcuCAsaaZ7B8os1aaVCIDgRw6KH4XcauRdpEB73ar+MemlhyRUbWpnp32vYByI7mDdV
8UG/sfR45oRVhkuvh6TsuKu6KsZ1JUfSpOgtjaVOHlLMTCsAjo6dkt+AnkWDfYL5rx6NJUfJO+RV
3ag+jw3fHItapqFUZlhFP5GtVrMWUDdhkMZ94aRfyc1zFpMWpCUymUpQLhInr51TmWACx9kCoPGo
Ks26gh0c4wxKwROdE9ERUN40XbdzJtQ8Mgen1EEJAaYYGUeu4tXFluYnczMrlQtFqOUz02m1q1Yw
pFloKYBIUH+7LvpcA6pFtCuiQOCG4VTIJRQObT+xID6m9v0gEUnEaAFjpIjYu8KUclWFLRz4+nBs
1LX4rQ+pInBRHEucE53vW+M2lzIJm5BSvg7KjHGJsyvD7noMAvxmKhZdCkcyXhRINwH/KO/K+lTv
Uf91bPGMSkV6puJJSbgm2AC7FcgRuWePRQM1JskGwonlczuJkrQZcfWLZH3t/0Brrpl1fvMgxUo2
NnN0DKxOvrShKpzj3yyPIZzce8Y9XFvruJMx2NWNTiZ5sJpTJcnUEVIzc8NNrshQrqk1WpM2NC8l
GzFvNzJ0lKPArVaZapyUeqsvwsRGxt9TjjHdvoYTFeAyLCmnAjNyKvbpQ1gkwvCOYKh0Ke64bnPJ
JLvrpdTDo69xl0XV1yhyJP0J+FuyFqisXyRT7LiTzLqfViI5+hjfulQZF3kp+qioekg2reOZ/x/9
3XYpkmyrx8jjtMbo23so90RxlNV+H/2drWJwCPn+P3sJ/tQjA11H6rCgBIHaDG4QL8EfNRGCQuTU
cJHjWnu4a34N/rQjinoIulF34/qP0vmv4E85wvhsqJRSNRmkovW/Ffytr5p/1SqH4I/UG98myitr
WMdOCq5lBeQhqLGLJAyERYkZ78jxrGO17JVRWjo4y8BSuw2gHc/xNtbGjtu3dxH31jdINX910IrD
jcEyH4dbq2NZidTvRa1ikBplI0UxL2z2C9w9bX8ht4k4QwzDgRaecyjKZnSGxjzuNRB9EVZxBm/r
awFnZ4SceMZUq30QxnV46Zs+7igAIAOYa3pXYj4bz+Ek6VB4PAspRE2vb62OM661S5v8skvP2Lda
d1JjT7XoUXWde2ilLISYm8qFVVjtDbGD+81L0ycUAGJj4qAqjkam5//wZP8edls/LdzwDKrXuR/r
MI+ScOW1STRr0MSZFIqKj6za/WxQMaM+4kCnyOBMJ5W2gIikjwrQ59c+nDgKBtqiq8j6mmgQSPA0
4sC8kcaqnktjfM2KiY9UA/s++R6cTS7FTEoUNmJu7F8ZxoIG6iwjsUIOVmV3U7Xc90dNGaXXlK1y
MO82Gstuh+SCVUffURO5MAvxRyS1yC7g+VnPOxk2OGVd5wYpfY8KgxFe1aEuzMOGuGiSIr92pTWG
mY5Up3FDolQJ28SA7AMMU4+35cgM1XmQB2gSrKNKm+tPf1z6AtEF1CTuW7JMWOZDeCrbKU6ppTNL
waqf5sQaHqtihlgHPHatOUXpojnRxPhE9gP3RLF9fwqtth1DInYnMGKssRzDZwRQf90PATV+HcWp
HtvaPMvkeGLVJQ7rCWMWtfac3EQ+BmBePklmEsN0I4TPFERCp0GRYYpQBFLVApBPrGqs916HXWHv
ehNdBIM2GgB7yVhNJT+48bpCak4A5kTj0G/IMjCmn7YW4pdUf6KJZTnxF3fIUkjycZokcfGS3D/p
HEm9hE0JXcu0nfh7x2kP89noZ1rSoEibYAgxivTMv6hTTDodWBAYQPhXeZjIx6yWeJI4kS+dEeIF
59F64y6fN3FcfdFiw2DkxOUgvoCyK8yN2lUfTLsW5iinlpfQuVklhuM82JkHVRVOZPWj00Ssh81a
vqCOIF55KJ9OEkm6V0NbWohtERFQaxmecVF+GTKdIFzJ8zDCv4Vz+FhsUP8xoAeemA6ePTp3plNM
B9Bzlycex/0oK7vTtNS+uU7fThm5r3D+EU0LUBzE94vil+nWIzlFutAqE6QG2wUSJUCvQ/yqWuXR
EaVmpmfCAwaxsYvWkTRP3fJYwQIBRZ/TUJZOisj+ajvKBJrrEoXVe09CrCKxzkVARSNu27RZ21eP
kdtK56AjnhLVsbA/TtWJZIj5zGwFc4FF1goKdXHsDtUfBJbcxw7dn+NaN4urKAFPhq5NDyPUM0dR
FCCEWhcPbMWU+zTlsQb/PhOiXB+jQm5OIsnzTlQY0D0E13nUidJ5nFlnft53Y4W72GkcC92Ey/Rk
hvOfDRemQMpOy/uxnlYwO+oQwVv5OMBPeVqahLWoFydpUZ71qZQjA951c0NNiUZb+SZ37PYslCQP
KVeZrFICWkc+hhd0a0hXgRYX6PM6U8WqvSV8rHDsNGLJ5hMjxqFzd9OMZCFUnwrYyUhUSOlP/Gkh
LQR6MlOrPqFqCOZTiWR+6mnOxFcCf5417cBUA2X3vdUM9OT1tpO/Gl1VpqM6j8RvnuaVX4B2iZjA
eb7/s+gVcV4oERsASDz3rpFy5PFkZEGRIxCRs0S8fuyorjOtYRMBAwvzUZbl2aSt0IMOQ0Mb1dAK
UPU9tTTCYgg/FBIj87purG8Zzo+kcjHlPtc+jav43umtm1SgEtzoC9map3LtjPNOd8sxWg/lVRXZ
y6x1frLPThIEIK1avJRLJIrR37sSRY6VpGnJdjVxFmhyCw8rvVf6qwhZv8LkbyQp/RYJsn9ViOIS
dRxv0uR5EPIXyV2aozJjZTYifqlgj3ShuDT1jmKvWS9rzeSwGjKoSnFvi1B3EI5isQeBwd4cKjCM
0UIY6ToL0+pQ35CipBh3CNRA5BewZcyMObRgF0WMBG8Twznu4MnPUTCbGPDegSFbSoKMSZycISdl
ffNQTBIQJpmAB68xgEnjG8Q8Z4GKTqSkGOVYjC3O0rLWLsNeuza6xj2WZR9Gs20uKV62k0pVztuE
YdaMG9THqYMIDTklFZRRCU2q80OwOaBlF0WmTFodTlSI3DXl+0ckQFHgCKQbbvd/KG6DREmPeYJa
mLcCgmZPTWl840wxwRU7P/93BZ4vEfReIeE/hXWHn14mXlzeJm/Uhv/SL71W9vY/aEuZ+CGp4nLQ
OXa4B9mKSYeS3lYUu/5Ka1Xk954QrhBPrh6JkmX5iCCUCxoQi8+f//gjTGLn5ceGdYTyMLddoJ7X
n+ea6cYI/W4M3u/eW8nmt8/Z6sAH0fwAv/8r47DzmF/joIhHROXYgcJPXX8o2G6Og35kQMsAQ2U8
jxLBPu19onGATEEucdAYyCQnvGgua0lrhs/2GJj8eNBrpqj92To/gMEO7bzOQkB/G77XvoVgyUcm
qldr1sr6588T7hNNAK7YQbseNAGQHMcPQWMEcFBcf7YXgXWEijniqvAx1p/PNwakvEBGBo+lgwZC
HmTZSZ2xIn/uKcnzxm7AStDgS3PB8zJXPt1uIL0MxMGrQjrC1gPGD9jRfVuCfEQWw7oQP92WAISF
+zOVK7HDZoKJ/C9gcVHffy4YR4j6wydAaXj9+XznI0jZQ2cBfgOowqAZDMF3zyww9CMAdxbHxstq
+XT7As7KgwvcoXNBpng3kApfYoABzLixKxjSEZes1AP5lefPur1PdESwYenUIg9aEJJ0hF431hOD
PeJm780jbsEH193n2faJui3hD3XoPqBI3NpTl8XQZu8SMAaAHAbvgOTWn0+4D8CfPPTdi0dA/cC/
SS+73c4C0JkCzH5VetkrP9+hMFTjDxwEYgNIL2QC3E6tP9tRsmEeDRwPVPJexujTbYYDi/Z5ej7T
if5MQN+mjb9Nl6RBMF9GYp+IeN8gcCIM9shwdp8/z7vOJ9oT2KPF5zfzzweBnBEAPeHwANHe3Ao1
HAjYCKguPvf+000B2QAXdOg60I/wReRYRZbs+bM9CFxnYSw0EEmfZ8inmwKcYoCP18y1w05E44id
AICVtHMiWkfgGYfY+WUV8GMa+kSLAK7LgPo/qPf4Y6wPRjz19u0EpkiqBGUCnPcnXQuvqdKhA8Fu
QEaIxQ6OVuvPm9lAbIRA2Wt54dOtB6DaA0fksNkwrHoqBNhdbu0GpnFkYVKJC9fz2Ax6On91LfyF
BfNnwRUVz/BxXY/1nor1efZcafzwF17LlW8f8FKGXD7+3/+QKLdu/eKANHh+9C8juf/aOjTXy33j
h6/Lf93Oy5+/dPBt01ttvfbq9R8X3lO+yh9A9K897F6+5rMd3X/Hjy4Uj31uOesq0a8v9AYn8efr
f/f5RbGKNgvRzwW4Qx878txVvvnY56LmoY9drPJuFa82HywpKOy9/sNevMhfGgfw/b/3JXrOOg79
8serKKr++D+rKP3PP05WhRt5WyNE0j04XR/ayskqj7nQCLYH6bl0cPCzmafhzoPXucihDz5dBYW7
emyentLXEViv0sER8fUf/vm7PVs9ut3+NfScRRz69S8ePb7+6xcdvjlaj//Gy7ysHqsH9ynPu62H
w9CVXv/hnw/LZRX7q/vX56y/9XMofehwXK/8VVG6q60LrpdA9dBn33g4v25tWAo3XhxRhz74dhV5
4R/nq8fq9VnDiLzUWQ59+F1Zws7bs4m/xG2HPv/rU1H+MXrCizDc+vbPccChTz9bsZmzYZX51hx/
yT4Pffq88nl6ufm9/yzyHfzs35m5/t4s9i+dFpzKq2gVPzMvvYfknre7LAaSSbHdD+orQ3p2aD/+
+y/a5h3YrTMPyYXtcGDNHwX6eHgfbvMBh7k1g14e/i+s3r9FhD1wlD7gEx349Pfxqoc+/MnBe3HV
7b6FgQtFBfDQaTp5Cl3v9THrA/zPq5uDH/3nekNIfk8T/8J5OObEevSgUbt7nv8vLGIUiFdl6RVv
Wvh1w3foKK3PmVUwdGSrDy8t/Aux1DFHwW+f/y9ModsndlFnN8b/Vd85dIROV4+Mz+bgGFz/kuuL
1D50/o8M0fb1x/88ttq/H/3BufHH5Hcz2Vjz31ELlUm7uaFANvSjL7Iv3/yzLvU2C33F6uz7s+0U
e/iNh/Bplf/X/wMAAP//</cx:binary>
              </cx:geoCache>
            </cx:geography>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plotArea>
      <cx:plotAreaRegion>
        <cx:series layoutId="treemap" uniqueId="{34DEC803-A48E-4DDC-89E8-AA5B24C30CB7}">
          <cx:tx>
            <cx:txData>
              <cx:f>_xlchart.v1.8</cx:f>
              <cx:v>Sum of Sale Price</cx:v>
            </cx:txData>
          </cx:tx>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plotArea>
      <cx:plotAreaRegion>
        <cx:plotSurface>
          <cx:spPr>
            <a:noFill/>
            <a:ln>
              <a:noFill/>
            </a:ln>
          </cx:spPr>
        </cx:plotSurface>
        <cx:series layoutId="regionMap" uniqueId="{E32EEE37-D293-42A5-AECB-33571ABEA090}">
          <cx:tx>
            <cx:txData>
              <cx:f>_xlchart.v5.12</cx:f>
              <cx:v>Sum of Sale Price</cx:v>
            </cx:txData>
          </cx:tx>
          <cx:dataId val="0"/>
          <cx:layoutPr>
            <cx:geography cultureLanguage="en-US" cultureRegion="IN" attribution="Powered by Bing">
              <cx:geoCache provider="{E9337A44-BEBE-4D9F-B70C-5C5E7DAFC167}">
                <cx:binary>1H1pb9xIkvZfMfx5qSbzzsH0ApOsKpZOy5Js2f5ClGWJ95XJ5PXrN2TJPSq2bHm4fl+sCwYaVRST
wYh44s7sf94M/7jJb3f61VDkpfnHzfDn67ht63/88Ye5iW+LnTkokhtdmequPbipij+qu7vk5vaP
L3rXJ2X0B3I98sdNvNPt7fD6v/8Jq0W31Ul1s2uTqnxrb/V4cWts3pofXHv20qvdlyIpV4lpdXLT
en++Dmy607v29avbsk3a8Wqsb/98vfdHr1/9MV/qb499lQNlrf0C9yJ0wCRi0uPy8fP6VV6V0eNl
7h1QyV0s4E8ePt8efbYr4PafoOcrNbsvX/StMfA+X//75MY94uH3o9evbipbtvc8i4B9f74+LL8k
u9evElP5Dxf86p7yw7Ovr/rHPrf/+5+zH+DlZ788EcicUy9d+ps83rUtaM253n25NfE31vwCqbAD
iTBlnuc+fLw9qQj3gDKGKRL4QSj426MfpPLTVD0vm9ntMwm9O/+tJPSv8kusd79eRB494JRST0j3
L2Q8BY48kIwSj0ryrIh+nqznZTS/fyakf/1mQjJmV3zT4V8CH0wJFhKk8/DZg49EBwJxCoJ7Hj7/
eoma74jk4ba5JC5/K7ioBNzYL5QEPWBcCupR/Kwhg8uuZIxI9O2ZDxbsRTKeF8HjbTMRqIvfSgR+
vAOPF+30L3Qo2D3gSAIoBHtODpwdcOFSj9PHMIDsi+PnSHpeJk/vnQnG3/5mgol3bZuYXysa5B0g
xgSRFD0nGoEOXOKBuXJnEPHjn6Pme1J5evdcLle/lVxWt3mcfFPYX+A9xAEjGEuXPY8VfuB5lHAw
ag++hX179IPpepGa5wXyeNtMEquT30oS26TYQR6U//pwC3sPETETz6KE8wOEGfIwEw8gmgnlPyHs
efn8fYWZqLa/V8h1BH4+u/c037T3FwAHHzDIWZD8lpaIvbBLUMhaiIcRe4zKZk7mpyh6XjhPbp1J
5ej3cjHHO13u2l0G+e6vyvA9csA9lyBCnkcOO/AgRIMA7flg+Kcoel4qT26dSeX4X7+VWTu+1bv8
V4rEPSCQFnrweS4/gWiMuFBxId6jA5p5/pfJ+Y48Hl9jLozfy8dc7NKdacFy/TqIIHZABcEIi29V
sD3DxfGBoK6HhMcfnAv99ugHj/9TFD0vkie3zqRy8XsVwk53X+Lx/0GZBeEDioHxlD469v1KGBcH
SAjJMH5E0qwS9vNkPS+f+f0zIZ3+Xj7/6jbfldGu/JWmjB+AYBiFUss+ZuSB68r7rOax/gWXHzza
A2Z+ipTnZfLk1pk4roLfyq2c7iAG25m41b9SIPKAQCYpMNS3vn5mgAF37wqJ0aNY5MyW/SRNz0tm
7+aZbE5/r0Ds3Jbp7vM3nf3fx8ZQgBEEQTkY8X2c0ANw88KV7qPrmRmwl+l4XhTf7ptJ4Vz9Vgi5
2hVJ/ups98X+Okl43oHrMWisiJnFEhB1cRe5FCS0Z6p+iojnxfD0BWaiuIL+1f/hTtfzpD1NSvb+
4j9vO0L7irqCPmYdch8V8gAzzDiUjp9N5x9bgt+n5nlpPN62R/hv0F/c/eI8HWwRZOEuVB0fm7oz
IMgDAAGGNP4xOZm5iK/twZdpel4EezfPEPHu+P80IvaohV789a1pX6lbCKjybwbjf+8nIN4V921D
l+/7CcEPJIcmPPmGl5lQfpKY54Wyd/Pea8Jb/n/2GN9v1v81xrCCCsn66/zDk379j69+fW8Yypjd
+qMiy4NxOfzy52tOIJZiwkMIBANteQ9BTPXXlMX9knv+YrWDuZBXUFkDxwWtglfbXXebJ6+gY/tq
tSt25ddLq+Qvl/bdR9xCngtPxwcIcYjXPEJBLYCM1696UD24AjEFB1WhHHPsEnbv0MpKtzGMdUC/
h2AoxcEFIBuabK9fmco+XnIJgZabB69zv6T4a2TlvMrHqCr/YuXj91elLc6rpGzNn689DIpXP/zd
I+FCYCgtedhjBEH/CIiob3YXMBdz/+f/1YRpn0ZsIuuwf2fH6lReeZtoE2NfJyoJfZH6Cd245gK/
KwclrT+l70yTbJLiOhzaVRI6vuiI72bFJxl2qyzexoVR1tlwoYOuFio0xWEsPo8DWcV1lCqbXNv+
E0ratTNqptzpEteO6tH4Bsd6g52jWtzpwc+3Ibvq0Fn0JS5zVdKTsc1U2Z9W2vohuytK5mcaqdhR
iccOadoWSrreWVeUq7F3/Dweg4JlqWKD9QeSbqgTuCzVm9RrI7+y+dkQfyrlpFjZf3Zl+c607tui
meJVEnGhKB7rteGpT8qbNn/DRNcq22Wt8lKjcNSrPG6UHlXP0bmXppdRPh1irDfuiLYOKY4yl+U+
K07w4KW+qes3xupMNZFeWcdZs9Q9z71cDXWaKgdXt9SS0i8b8tFNnQDEtO6qaF3JSKVhvyEm24xk
9HU7rFKmV3lmTnHSnrcMn3khvsk4Ox8qoLUfR6pqD70fkvFd5UwbVMh1REiqUkE8FTNeKNbBqlGc
nEdFbVUjjVFEJGeN6f10OH0Cm+d0y4Pgd1+3AHcQk7nc8zjh0CXb162sc82QVI5cD1PxTrdO5RNi
zoeObuOerSENalY5Z0dtVgZ5/YYWQ0A9ctwWwq5GF3eqMF2pwlAesiTfZo67SWy/0WkWKhvic9xV
m2Ggl5hQrdLUrBqcHDflsWtJoOvy2Bs3niPW5VirOpne0jzeCt6vtSfPWhBhPSZ3RNMLmn10gM2h
pX6ii02UZpvIi32t21XT41WVmhMh+QoN1SrSzrae3HNN9abD5Hx05Qkj0ekwWiWHIiji9iqtQx9U
MpjkEfE+MdqpdLJHDZvO3KovlVNFjeJ8iJUErczGclN3yYkoT3mTB06oFS3E56Idt3nubqPeRIAl
4/qZnU6moV0LEe7Gmm6q0qoCFlTWTYxyvPEIzMU1QtFZWl4hrU91SLbG66/K4dOU0uG4RmPlp6XH
PzYhtsqJ8w9Oitdx7QUsBRXpGdl4TG4brL+4A9DYFeObaLShEmFFV7LF9rjpG1Wz6dOP1QRB3+Bv
WoK5xBDRQ4lbEvCcTy3QVLki030ZrlmV3UaOvQ6BfaH2PjU69qdOH3lcXzRhdjbZ7k1k9GHaD2dJ
QpSXmWbTNvwkozJdpaY+1JN8E6MCbFd7YYQsV3Gbnadxd1fT8gXthpbijG4Glhv0Gww4OBjIyt19
uk3d5HXnpeG64ZqrFOGjMAOCaeUPdsqVzqkK81gELdjFOmJbpwAj1Xh2h/hmqMugifNRcWeiSjf9
5Necg85GaF2hZMttihRi+dmYdJdgWAOcD+dJai9rx3s34WhVaPQlosNlQYwKsWhXVaxbFSYZPJi1
1XoQAkxjh+5cG1sVta1zgou+BWWsW5XX/UXcdee9sMc1CyOVsPI07sJ0AyHnp4ZPnsJZd8W8/E2X
k0lZWt+VThqvKa6v+ta5kzHOfZGwO+bkl4alH4opCXRn8g317uo8CeIh8mUJFETNoTZETUL6bUzf
94UXYNFLxfXnPnYOx0SoqujXxlOR2/tuF/tJRq/LGqk+ibckHNYFbU9dJzk3LXiP2kWrVMit45WZ
iq29TnX7rnER2HHyYcqad1EyvLGonFadbf3Jabc4bfwmcre0KS9p3G/daFJlm96Ebn2Zx+2RRXjF
EOA9pSuWivOodA+ruj/viVihXFwWHuqULdjKunItPeknEd1EsbsB0Z+4Xr7uux68THKdD82243bd
8tqn46lbnbThtDYj3bQy93OeKM98SKfLkGE/S8Qqtseyzg7TMrzWwMJg5FHip6G3acoiENm0jvuy
UBq3d1kc+0PLzq1LVo1OPzbF1Cpp0nKLUO76EyaNShlvr9OCv60irJXTNKtS972SdXee0PSmyUmn
HHSXiOIwdOQ1MbkKneqLiJxNbadSVVV4UgIMleyq87bJtmiim7SqL4ueXWRRekzQ2K+mkKlmoqPv
5B7c365kZTcm7VdhZErwTB9S1G/xMGwLG0uVlUmhwrZ4h+PyQ2ToyaDx+7wVlaLsA52aq6Gw7Rq0
+rAJ+d2E8HFoY7bujWUq96LjcWBc2XYcVzoS+ZqS6SSLwGux6k3RQHjBtbsjZsrXqNcXFR53WROX
KrPtBzfHsfJKVvmJHM81ad91kzjqeB0r7CZrJzvMEH3PuFf6rTf4KE6vPMM+WGSP3WH4XAyTVE6Z
r7wcb51+WA2ue16waJXR8H3R9krozNdEXjDrnEbZx6mZVCWsL8P4zHTJW1xM6xG0naT13ZQgNQLH
hkFeDiO+Rk0SVO10qL3mInQ+d5m4k5P7aYgGFaFh41l5kxK0Sgre+RGlF6G8LTi4DLkmzpkWZ7V3
RvGb0l6kXXKunWJlca0YvuhGpNpUvCsG42cQdVRT65cMq64eVii9zZIxKHuxzswHLq96GqtkIArn
dzKJVx76aKNLHhUBE1oJ8tYptIpMf1FZBOrinKbuxYCSWsXTiRvmio9EteCjEkYONd9QUqyzJFMy
ZeAf3nj9jaS1X3D8obVCsRFwnaEPQp4XQ+/z/K0b2USBrbxuQpT5NqGrKPncG7Mp7N2QVn5Ry88D
xvlGduazU7NtoqNtlnhfuj5tfSvjQmWVXI1NFikq+xUaG9XKShymccaV00mzElHxPhmdaD2gkXxx
NPKUcMSqwlxs+mo6prq8iqOGr6bUu5KZ87Eax+sqm66mIT2fwpb7Xa0TH5eYHEZtlq/LXJRrzkq7
6voSKhRTICa+bR2jWJFo3xUQTkXxcOmQJlLarde9S1SR9ruWQTjs6UPWh55v21JNjH8uuu5I9vGt
GO2VLOvab1K0TdMxWlUGQhMZFtk65G6qkBOu0q69yvEEoV2xhkD9pKrxXebmfuoFUcuOCKlWXqVP
s74G60tO44aejWMbCNygFQlxtNFkjBXpqbPqG5msWqod3xDZrvPMGdV/xVOIcm4hTKupPM9Q6iqI
wK4St/igp6hURRVnoA3hBY69I+BNsg7l2ClUh6OqOG99XlqrXEfAQwp2+TU6eEwTH6PIh4zlpqpH
nUTx45z9X1//+6oq4N/XOfB//7j/FVZ4XPI+n9v78rdU8zvJ5MOM/3cu7mWaewWob7WD+2zKu4+A
v59Z7pW9/vr7hzRRcigkUySh8o9gMoliyFEf0kQmDuC7B6U0SGMhQrq/8pgmYn4AhQbo3jCXSQwt
AwitHtNEmAhkLlQbBEccKtQSJjS/vdoe0yGpfvz+NE3cD9Ec5BGI32H64/73J8mhREnHTD7wdUvj
PFbTBCiJERseZvsfRvv/g+XvI6wny6fcycZ+KPk61o3WFz2b3OgqGqbq7gmbn1kfpofqf+e4/yYf
Uu+n68tiyoTNQraWiJrpLQBIuirGKfWUS9wCKYKbNtz8+GHf4xWI6enDDMgo7aOSrQeDBVbCxZFW
1cjEC/HyfTj83MvMwk0uG7dO5cjW1qvJqef1pLjs3dRlJ6NoyyFw+MS0Ksamvlj0QhhqEE9fqBZu
3fH7B3a55MNRFdvQ+sTYOFn/+AH3Cz3zRniWHopk6t3WYrruM8P7IzbiEPl1ZlB8QrM4RaeezWzm
N6YpR67cnHjNxi3jTm9//HzvnnXPETDLPGpemIxChLa2UdQ1vkAi4BgC2Aw3/X263neFsiN3Tqo+
8rK1RVUlIIWLBCpgKOMvQ3D+8KyfABi+19wnCMijsehy2gMLBKI+1tUdp33ywvt9RyO/ln6eLF4B
UnsxtnQ9joZ/cKuxUmFn0zfLSJ/ZhlykCTNY03WGk+TWhd1XJ6WTZNZftvzMNlROT+smpnSdt7x7
7/UNUUM48WWWB88sg877tK5RQ9ctFEqmtTs4nV6xuqr4QvJn1gANkSfGPAVrUBGb+iNjEG41DUBp
tYw/M3OA0tEpK1M7QVmNUAEyCTSqITaF5GzR+miGfiNc6/YDFcFUQdwxRsTRakgyo19g0H798S/b
jGbgl1VGcovGMKgcMRWbXnt1t8770UtWTRITufAxM4hjUoWirx0etK1F7RZSgtJdT6WXD+s6afth
GdTQDMdN1UFZZShEUCMIIjM9xm9KzuTVj2XxPV7d//4EyH02CK+H8CBAzpCsc6M5PonIWDXXGRXZ
8AKrvmMuvtZpnjwlFlGdCV6LQOdkPHSKyX0jI0/n6scv8b3l8f5LVGEyusAcFljeoEG56UA+sqmq
X3Am31t+hmjb8Qr2SDAWdDlIoM2jYk2sw+uF1M/wbBNcjvmYioCYLgMZjGJwlHHHZFr4gBmeM+nQ
Rg7AfekVTXlYe7SEWmXKp/58Ef+9GaA5GrHxnIEF0sTJey4MVGKhPDO+QP+9pj/jS+/niZ7qaCG7
nqY24kGRmya84EXR2Pe4maR71Dqx5G+hdYHZ4bJ3maGajxrm/6E8F9SYtMm2nfAgVZwVvbsMz94M
z1BBb1iLNA8yE9Xk0BSoEyq1RL/km+/Z8hy7ZpAeozRyix70qQnHWq/SCHN+XjhTx46i9j79GyI0
lh/yQuBPtoz68gXOfS/m8e7x8wTl+RCFvJp6sLu5yOuj2DEhh8g+kxDWibZPSXtfHps6P4lZXWyy
YYr4ipEeV5ed2zK7kMEzazCGzOEic8Kg4I5d4aTngeA5fkEZvXtYPsdetP+WtGuHpEGNDLA76Wo9
eWHXrmk4Tfm2lphDadsU1V3tkL7YkkmU9AwKDqg8RVyI9IOA6hB9gZTv2KWvFD7htyhTWld9QoKa
hwb7bJK39TD0zTKj/VXMT5bPNWbeOKQ80E7dQz3AI7mKsIi+LALafR/yqbZA4YKJNI1IENWD+EjB
lZ4Z1ymW2WxoZe6t3uCoTB2Hy4DmkMn41hMFFJsTPZoXtOw7KHNndsIkzUjRoKEGP/YhOhREa/fz
UHuAuBjFbqXKxNaFQhOro5u6mAxaJhZ3Zj9wD/WiDGkGBbWwsKpukCnUaImz0F24M/sxESh2W6b5
2jbUW7Oxi1YTq5zVMrHPjAQLpVumzTAFxkZtMJUcGqm6Tl+wQd+BhDvDPgx3xc4AriFIUVL4qPXS
VThWaKFSzaAPWU8lvKSaAgR5o3Jj77qMyEtR6/dIn4UBHqtLMuTRFER8bE/tWEI1OW9iqLcuY/ws
CohT29ZYjxO0Agt5iLohW0F3hwRLVqdyhmZcd7RuM1i9DRHxe8yNMoWXLKKdzicJRIkm0XEQq9NC
PyXDtlMs42SRHYVTLfZtReo62u1DMwWNl+QbI8vI76AjsPkxZ+5h83d/AQW1/dXLkMbT5Dl90Dv0
FtLOrNuQNoMmXdtztvANZpDFHe9K6F33AQbgXsi2StceqbJF6fjXUuBTS92WEAr1E+uDilB2KCS1
q3Qsl5kbKmeQ9doiD8WU2iAyOTlO8oKf1kO+kPQZYsFRh1nm4TZoKuh/+Zoi4/N4yOJF1gx6tfvC
pdCcypwJyjx1mQxHWRu1JzYM84WgmkEW6qNO59m03WgL/fpL3Lsif0O1YPEyvREz1GZe0jVRhwYI
Ce3kZzX9OEqYG/ix4j9v0Oj9DNJTtaGpkxEYKujWTR5D19dYBFMh0i4kfQZaXEMrK0xFB5x3PmoE
8V0ph3CZWMUMs1k9accx7JF0ghqkaMeWkj5HKxWhFbHXrWUPRWN0v7pZzph7cTwJ2zK3q8PcwOpD
KmPfiswqxlC6kO0ztMaEigompWF1gm6bhOSbCMaalpl5MUNrBmcwiSSCxeVkiyDnUkPmxYZFsQEV
M6wOLeZhPmbdmrZhrwavQ8qrw3Yh7TOsFnGNygq7dl120PPu4+TWpjDssAhKfIZTM+m2ruLeross
JooR+tHpDFq4+Aynbkg1HmOnXfPGLVcwVrUzdjILF5/BtDFySCEStuuUyVixNMmV1YgvXH2GU45T
J0ocaDdyab1TA+2R85BHOWyg+88r6JTPcDpYgkoCKweTByeAqakUjK6c1hFmmc7wGVRRM8jC1lEX
jKQoYbQC1zSoe9TeLKMf71sCLwmRrmAQIohCkx/J1Hgrk6XjetnqaH91q8MaRyO1QSvxJy9Fbw3B
b5ctPUeqGdNiHJ02SGLnDMzjxxHxZbVCGLPaJ1smMP7glbwN0j4WKxvTqyoLq2UCZTOclplxtBTW
Bk7SJn6e8hOOGneZss9HHqF929dmEA4MDAxfktG7RrSAufkFms5mKBVJHzngr8cAljWtmpCJmRoN
jpaZXjbDaRdRG2dEtwHsK3A/kBbsgDLJ5C2LNNgMqLbJkZuHlQ2KSk+rauCf46QOF7J9BtJQJA3v
Em0DOurRL4oaSM9e6rzeL/JMcsBmEJUlI0kN03sBDG/LU2Ei7zR3wvp6mVhnEEUtajWcHwjqGIcw
nlT0H7hIFop0htGJVDIN48wGmnZYeWL4mDfifBndM4ySngx9gmFtJzVXxI6nlJiXZiyfZzidIbTq
wzBqcdSuXRg+8p00PEkmd1l9ADYm79sWz6trPjkIxrBd+aYY+Uehx3yZabnfivY0rHNiiNN1BTzJ
4xIm8apNWMTLLDmdoZPU/YgHKOCvq6nb6h4dE7rMg9IZMOuRtqyqIbdjRXQiqiEodbiozUrpDJZJ
3g4wpAlE18W7qbN+yt8vUj46g2QuU11PGQiRxNlnPci3YmLL7BSd4dE2XTaMPWuD0cBs2DS2KEgt
NqtlhM8QictwKNNEtoFxYJQAldlWhvLDsrVniMzyxFA4S8RZ0wSiW8dlOwJT18ssLJlhEhS7aXIX
XHKcsEFRQ5yVlDCjuIh0MgOlMB1vCe2cdcMudbUSUMVetvAMkXEUN6SJYRzOChjm6LGpldewq2WL
zzDZQ79rHMvQrL243vY59PYbnLbLNIXMYKmtdTMnh8VFTs+xrW8SMuqFXJnhUhI6uo2QZq0LfE5h
7cF2S9eeQdPrE45h3wuUjRF2T6yI0qOGDGwhV2bojA3pcohnQVHoxNTkpu9yFi8LsMgMm4O0pM8k
IH/AY5v6LglZtUIQASXLTAuZAbTuCxhoTwFDEal3Tt9dQ/Ph3SJVnA9rdRi7mmHgi7URXTU2SxSc
CsyXxRHzSS0ddxzq0QMQPgzntnKPhq5ZiFA8QyjMrLuEx9jAzDs+zWHgcC04R8s4Pp+vspGG2Ujb
tYFb52+JA0OzOl4WpMynqzR1yjHChQkQosiHjQ3a90h6t0ycM4CO0FEwomgNTDOwj5EZjhJOL5ct
PcPnoNswE8jRwejlsJGt4s2mLNJlYxiwDXk/AqpoX8oOZoUCaCFNq3Kqzjg2L80Y3L/9M4H4/STs
0/DK1shksdfroIJZm1zBpjrn2Onc8WIZZ2bw7B0MVpFYkGg3fjEQwQ1GfF609HyaqgXHE9esMkHG
oouhrg/dolimh/NBqi4UGUtzooOpa+J110do5eTlzTK6Z+BMJhIaPWQmkHHtZ2Q8K8RLYee9H3tG
mPORqR6G8vOu5jqIi45apTlLTxtWD6pPkR39ZfTPnCjNyqHMKqqDPMGf8phcO3V2tWzpGUQHmHjM
GQ814L8z285oT3kdWdiqQzOURiimicYICCfeddE5pSJO/X4Z5TOMxkNTZ9qNTUBRQvr1hC3s5yhF
HmerZQ+Y4ZTEUSSsyEElB+dtUqCrpFmYi6MZRvOENpAww9LhKN+2bvImxGxZG2o+IJWLMSyabtQB
DgsUOAK1b72oTxZN+sLB4/u2C/HOpV0Cmhi606hG3QSYLJxOg4OA9xcvBtiLNZhYB2VXu8rt+Kbp
o4XV4fksVKuJtUQCy8E8HsM2o+OcDssw5M3gKfsotylsiw54CBtN+DQeS50s7JvNJ50kaIk7oEwH
XtWdY6850W67kO4ZOnUC3QnWO01gmLhOPP02z5plSdz9cQFPfVw4kCKL6lQHDDijJAyhq2YsxDJ7
OJ9GamE3pJNWsoG+Tdz4GmVvYd/PshB0PorkupBnldRtgijBBewohkLF2roOW8aY+ShSmkqYSktH
wI0cC19Yxi7yxJ2WSXQ+itSllIUwa9fAvm2NfM+QM/CkC7vn8zEk65SiokMF6lJJ4sI5BmLMTKyE
7LJlNZz5vBHMArsyGkrgfRT33C+heBaEIWkW9hHm40ZjZq3QRVgHwjFZ43d9XdxZyfuFSaNL9rXe
K5BLeunUgY5HsyoilirgEF2WBcwHjmC7/SDczq0DmzPkuwyG2OH/PrDQPt4f9P0UsW0OE3gGl3Vg
CI/giIgJZbtsHMpILfKm7sybDolmuh+AN1WcViqB/bRD7i3zee7cnaKqLxxuge+lqLejcc2mz6t4
u4RyOLJunzMd7uAcjbyvgzSk07VbhdEWDuaus0WMIfOBIwx2kqIRxCrLsDEbbuGkE0XDijULHzBz
q9CMy6qy7oDz2PSHWot3cZMvq82T+cgRzwoEM8a6DjhpL5PIvO2z9nIZ32duNQrHHud51AS8lJ/K
qofDPwh5abb2HpJ/j9vJ/Z7Dp+reQMlcOLaoA6xT8YlDU2Frs6JbqDIzz9q6zjBOmFYBIFUqBqMv
yhkdvl7GmBlU9ehAjz6H1WkHR3ZQrz7KypemmL42J59jzAynTQIHm9QCVUHHsiiEvbBlCsaGJ0Pm
R4WMsm1Rj/2lLUx+iA12WNDGsFf3Cra48eYcTuI0+lLygsFBJ0lbbdOsJEzxPIFifDQ0wu3VRNJG
v+sb5FjfHZsy21Vx7DQ+HDKSoJVHoda+5rUd7Cr3oErmM+hSD4e2cUQaIDhyhByGVdqPvudCNeGD
A5O9cEIKTg1fYT7Amn2etNMmamRsYLcdmuymQGiYVqYrcPlp4ISE5y1hTvrZeLRpYAc0kl2gB3jf
Vd1OdJ26HRV+yZGX+QzOM7DbyKsiOCNFlLAvzG0mdImE7FWHmP4fzr6tR05c7foXIQEGA7dAVXX1
KZ100jncoEkmsQ0GjDE25td/q7b0STu8MzsSt9EMRRv78XNYh6sSs94u4Vjk/ux6aZPa6oSlJ5u5
BC1sySErxKTqR+SzReGrXAuSgYwsdPQAtZC2uEoSmeSyYbVdlUKw4rptQf/cSdTWFyBAW4hyNLrZ
XmXUjtmhLCQpdgGzX5OFdgsZLzTlI7o+QRkzUhyLN3ukF0kaj0RSqgun/c8m6V6bTBx77z3Oy2IS
s8oY750uzWUu5H2TRoeag0m+i5KpBTIlQgfpEhfFClWIAkoAMhoPrgn9PdzokBHaYWh3YTHUktZu
+gUZp0NJX5Lv4mQLeqsdsnC8LH5Rz2CDibuRmP5YKMt3gZJTES5DTOcL013ymCB/BfJ/MV8PhbJ8
Fyh1z6y1yo6XLmfLm86nDc38ITcHl30XKadBGNBEivFSoKlcpnH7yDd2jGmW7EFeIY4wrG7UePGj
avp6DF17WadQHKtykr0yTzSIaAsIdiRlfbqe4nlYNijtpN1UH1r8PdTL9JNrAm7GCwZVv5xK7tNg
PsboQD70+4ZXi9N28tl44WEBHJmZs1VWpGjjQ63l5CZU+N/3t02njdglVhc5FVteZuNEMGPP4/gY
FgO6X7//gFODjCAhhQQBvovlkrn2JIQ4mCDs8V4qc027MVzhmNHoCogyWqnAhZdjH3Z3Zl0IqnQq
hhGsWinvKbGpKemk6TF8f5LtTi00exiATCPC8LBk93wg4TfUtP5QKzjJdoc2W6FgB800VGm+Wa9N
0iyXLDTZwU2/y29iIpdC3G6nVvSsmh2EThbT98cCzh7yFeloXVbUyZfAD+QnB9r859Yv/THkZ7IH
fUEXcmh526lLSjMbXLtiiKqwcS79w+zwX3h1UHP8fdeD29o0FCIxl01GRH9UnbBj1WRDrGo3j8FH
EM6eg6CQbY0srisqVqAYPfMgTcdjX3+PDwMpmIaQDRsvzk88r4K+hQBFzwclD5XRyR4gRkOyoWa5
RabGRM1DLxh4Z37yJqwOnb49RGwLFw16bTxc4BcAPaHVtS4p2y6xBxMsujvedN56PcT4Ab/EgC1v
y2eg938ce/nd0Zam96aAlNZF6WGuVkZ+bSY9+uK7k82mLZrnLusvNkzOMu7u43g+1AJI6O5Y90EQ
MgcFkYtJLKSjggSjBrd9OLYou3TZcKlZ5OxwaRadnxYes7JPxcGrco8TcxkMaAd80YvQa/Adakvk
hw5w3Rx69z1QbG6TYUyGqL8g13rO7PYgJ/YHLZfbfvuHUnGPE2Mr5oxUj8NlXmN+H0mdlzDTdccu
sT1UzHVU5LYj/YV0+QgR0Tyf7nm2DPzYMd0DxpJiHQkdwv6SpUNbTUV+1yWRP3YP7CFjEO5krCnE
cCkS7h5n3SdVZlr7/n9/01tm/08Lvzukheu8dRHud7klE1L+cGbFSYbROJ4oqrrhWI61x5DlnjY5
JWy8hAsxkE1LTXs7WmExHruL0/9zaMU82UJgb6bx62LCDyxqDm773ZGFkoXJQ413R3ctrSGJ2pbb
Eg3HPu8eRjZgMwYdUIEniHo2H6wP1OvA02NspmQPI5NiiJYwnuUtBufvVU/SixFpfmzR90KlCt2F
sOkHiWE4uhLjlL8PEiYOLswua168GfzihQRCABJOFciH09dNFqM9+PxdrQtBmqZRRsvLprPv6B09
9Rn//L8P1b9Es71KWGJDTKvBEARpdWzacpoX+9OR6Zj0BhqVv2dWAuXbwJvbsqu8QcNxzq89TZdj
2z2Jf3/6GLfLumm8fMM42k5RrEpIqhy8ofaQsoJumU9n9N8iZyJfDwJ4BMjwDq091nzZQ8py6xqF
zFZeIk49ZA8hVDmCz/fh0Jfdo8o8FehwuSmoWcTW8b4No/A5jlW6/OHtdyrk/18FCJ7Pv68+jDzj
ldIFW4cuaf9uiqJhuROdnfQZhdgSn0F0pVB2TuU6PgYeVcGjytqp/wovyeS80Hi7ZkkA3etiaxao
K/ig6971Q7rGVT9NXlQb4832fWy8WM6Dwp1bLWm7/iB9kjxY1Zp7L7g9k2aB6uIGDQxehr1Ito88
Ar/lfXfTqfg4iFzNNQo2SOGGvXYVD4H8fG4VD7Ya//UsnkjcjPbHsUXfFejANU7xjZB8Yk3UPtui
Kx5jEbODF+weEjcGXTomoe0u8Rr+pPH0vojYy7E338UY1Jq+D6jrLmQDzlbGyTUe5z8JadwC4T9c
3eQWff6LMrksQc+2ee0uk4JWB1SFN+nqwgP1UDtUCOxKCyr5se7af7Sf/+vHoqmAGqJNu0ugAnpK
OifPm5Ls07F12sUc7psFNSLpLnZMeB0022fTxn9ap9ti/9M67VKDKGRi6fTSXahcxCtQ1cm7nLP1
r7WNgj90Nv/tJ3YpQtgUGYvV1J3mlXQUItuTnkRpNZrtV+HAaPtDUf0vn3yPmgM8gS2WSnZiwnTd
eUnXCOiwQJ5Ev+UxjAeOjp32IDrG0TtptMSiDXEAoBv9jEB08AK7WUj9984NIDiCRsDQXSKM4wxx
Z0OiPwTof/kSexBdRoDl3MDBrTuI2ZprIWdow+cF5v6UWRkeQhfAJuL3PyDFs6kQWQCZDggJguvO
vhRTdozaCqfT358++2ISwuv2kmWpOQNzDdMIDgX+Q2dtD6SzAq1IskT8IpI8gdi+7+u8EMfquHh3
kEOqIikz2dSRFfdhQ8pkpAfXfHeMPQnlPBo8ert5cxTTuRfxsfpwj6HzUF0Tc9E1dSfihywNHiZ6
sIu3x9ABVngTrBVNrVo33bfzbC5BSl4Pfco9hK5JM249CbDZIzaflNJJ6QuZnI89fXdKw6LTTQqh
+UsmZvUA1Ovniflj4rAQ5P19jzOascDGi7hIH8vzUpjhLpzkMSgqdIR/f3rgV8xTei0uom2nWvH8
Mcj0fDq2LrvjubbhtMwEetumT8R6jmP3SemuO9hUvCko/3dw5GNhIE4/FPVgJ8xux0urx2OX+B5K
5/m6sp4hkZIGguPDMkArX6Z/iLz/UvTskXQW6PwNDD8cotmOJVBjlaJQFD625rsLdoNIz2yNEmAt
9b4amBqnstE3v5pDz99j6Yreg3MB1wwQrcYtLnPZ6Idx7cQxHmSyR9MtdGiGbCJF3bsNM9v3QAH8
4c3/g978h/Rmj6VL6BZBnIrxS+QDYh9C0acgGDEIh36EUtJ4EWmxkTKbbJ+eKLprrppMl1rIcSrq
z9NShNNpU/DZ+KvP0thempyI7FgHfo/CW4Mpgu6GuZVL2rCrIGG+nPjcwRvh2HfbHfRBCAOjK57V
q+YUAcq3y1BxmLqTY7XHHoenDYxmbKOW0zJyderzxNWqSI51mvcwPKRs8A8h/XKKbrpfLp3A1E6y
Q/jqZI/CU5lNZnhNLCe7QLtZzvDEGGV8DOOX7DF4CV/Ahl+G5RS3kaoIDBZKdCS+H/uqu9M+djls
FEljTjaGtUEeBCBwrUl46F6D/9zvAZYBaxomATGnEciacuw0e5YZMW9H3h16878/PXFKwVlsgptX
galH0m3sJHx6aGHIXvNLaBeNGMSaEzQq45ehX7vvNNyyQ2kQ2QPwNrjBTGax82kY4NYF5WoowiTN
MdUTcjPq/e97TcIxaSN5Op9Etupz2hjoiwdwrjq27LtLmbiYbLIz84m4ngNxZT6CXr0efPjuSl7c
BMmszM8nn0Vb2YWdrrLuWK5C4Evw27qk3UIDMmHVtx5yLc74X6Hmx7iEZK/0FWyqnxpJlhMDe6aG
wwavEI+PDe+hMPv7q2+gQTTCIrHKVPx97slrz+Nj9Gqgj39/Nu/RUh5VspxEqMNyVXFzahrA6P73
drltuv97aZI9+ktG3RR3I8nPtJGpfeFLL/qzp7HU50Qr3IL/+2f+OScieyRYY0mTRC3+iDTOg9rG
KauGdTmGBCN7vS/Fm8wYiqczNog6BwysKkb/97FX3x3XrkU4AJ5Rn9SqfCX6qa3nvjl08UGv8feP
W6gkNH2a6pPtFnvueR7D16nYDt188Jb4/em+J5Ru2umT4Zs8R3P3aYva9OAn3R3XjffJNqLXc1I5
z6perm0FSOox2D/ZA8GGzGcmyxt1CvpAV/AmG0qi/DHlJrKHgTVJInXUUnUSZroZs/U3z7L5mKog
DOx+X/Yl8mg5w5jq3LYDfINCtb614fAn3fp/OUp7FFhDnIsWgJVPqY7AR7klHAr+5Mci/B4DlkQR
2tW+KM5JgNa5DX6Mcvh46CDt0V8d3Fcb+GfA4m4msIqyG9CJhq/zl2OP353TSI5k3EJdnFPVDwDg
tivljzCqG/JjZ3Uv96XmfEEWr4pzAU+6tojvZXgwE9uDvyDENRkf49Ew7TttNzzEcAyQSPbIL5hB
iIZnU3HebtJHnYuSKuG5O7hddr2oNoRR3ubHpIYK192g1UtIj6kJkj3sC+6KSJP6Pqkp4A/tEDwm
g3h/aKv8H8gXZIS4JkNSx3SB7WCiJHjX3PXLp2PP36W+g4qmVi5jdk7GCH6eWzIn9zeq3p/0BG+N
p3+4tPd4LhF0KsldQ8+9CuY7uEja/nnOQsZO4KlmzZX1m+NPZmv+XFzDm+hffnTXqMp83Ay2nSTK
1tUNaxVJIWN16jqcOnnmzQqDyQmOjbjCBjLhbl9br4fsOkpFeX9GYd12fSm3zvorb3zQ/EWIA+xu
CAFp7UrS+s25EkmOmh47GuXqyc6Ng4XvGiTZ1JV6kywQZUgKQWCkZjKFRGik+HSweptG9pfSvF+i
Muky0V/J1kHuufYo6DMGQzjrdNV50q6vkJBzVpRpB4sfyHx7sc5DGRVLQJOy8JCG7+4i1VFI3/fo
WcKYE7wCueAF52wcPqm4RyHTZm3+q1c9/lkvU2JrCrgvgffsYLvKWheLy+aXFa5LXUjm4a8RTdts
KVcdhZEr05wy/nUQSVf86NkCox8QObdR9yXUvlr/5QbSg5ts79dygGjUXDkn5qirMxAnm9OGkU18
CuIGdn5Njp1WVJY6n/Z1bLc0fIhyS4uzSJetBy9sGv0dXAKGKqPKUtj1LTCYDAVxpOIZnZCF5X1e
5z0EcMt1YnQagN9sR85qU6Dezyp0SFY24s2mQWdlHtMMvBErLk2SIW1ELKH9co+vNXJR6hyZXVlE
gYT5YD/E3yYDe0zntzX7sYjNk7PSYwq7Vh3n9I1PcZY9E9MQ8rg1PF9YLTdwVJJz4ZYIiggbzRb5
BIZGju+lhFB4ORZuBVvOIVSNkY3B6Hbr7jwlq/s+5b0Y4eBs0Qy+ZmAgwa96zdbZV3JI4CTG8uAm
AykXObgALJYNoC0o6GSLXU4e33Icr3GKRlp8pd0Ax7qOdsWZdnyoRrq6XqOb4oPZ3jJLO8NKeO5O
TiNGPdORLe3HdY3ZkGM7jPFybkk6r9XIOBybUWt4WaOu4fnX3JBhfCjWDYUfT8Nl1aVTBs38ssjT
LEYGZQwhpIILHGnfR12u6RkCK936MMQuQlc7NNBW2zBmNpaBuxX6mRogOSlE1kK5fI9lAM6Mtlmi
XrO0j+Al2sxp+x21Ty5xaPpktPXcpuP83C0hox8Bz5r6c+sz0ISKMRzT+y0N4u4x4q7b/haDHJek
TnQwJs8TDi0/DYr7+Kr6qJ0+86DPwxjhrWM0LbM+KdRzaEwXfU/apsl92bCiZxfnrE3vQy2S8Uvr
qE8raN6HKiyZI1EBaeeUyh+NcQymjd3U5d9TQif1GezyjVeYLuHuAs9j9E9A9c05/ucxSH6Mrbbb
tY+V9x+7LYyiSnGcJDhkYpvfsS7enk0RsnMYT3n7LtdLRk9hLhT/MHV83V4cCB5xgEk0dAPy+qZE
TK+zM8Pwq8Pkhj+0dCL+Mo6tbC5TXET6YZmKLK7aBJ7pX3MaJ8XfkeuaZ1DIg3uMkbYfoLb0ZetS
VjMIBAX1Krbc3cNDwm53EA8iX2QhkqJWEsj+95nncniOWCOiqxvF4k/BxNv1rvA6pJeMrl34OaRN
13zgU8FUpbwJoInYhsUMEk1PZ3tvtznVT3O4mfBKFFXyE4w7mvHdAol0fg55N2a1WVuL2OnSXPMz
8NORfpoKS39IaAIMsEuHe9A7voYaoYSPqzvRdDSa1SGmVfahayFwfG7YokCvCTLLPvJ8LpJrr5Si
pWkCTb9zXrSqYsPcmbbMh6gJYXSUkPU6y342tXFxGNRmHuKoHOTm1FdiCrxBnYYsgpzhircQAZth
070G83AabpI8JQTttu55ciCmnVKlYQofekdhr8YG6HLCCoI+IV1iPxsc4axq5c3YmfYuHT/7iaQp
BI76HpJnsCreNnF1BizZjx7+dLop+WSyFfF+U24cy9bgmnYlOt52/tFFxrAPlm/FA3w4NG6FDpI1
xQeJR92+pjKLPkEgHuPO0+DiHpbqVg3pRcL7tztZywhcm1lk8u3BrTND62KFl1VxFzYeiSLobJxf
Z1itBeWmhQheaQqf+ponsIqt59BGRZ35bWvfdLiR9s6azRWXpR/h8zm5uPGPBI45L2E0t+IV7aPY
d6WQ0hRnSMczc190KGOePfpi+TnpBC490zTpBLB3wtfHnoVtB+dXHZkqUToLQF7QcyMcKHTbHH0w
YdeDkTEkxryINcziuxFz4/Z5hNydgOW3T+CiA3HxcnK6iK4RKWbzLp2nYPgrFmsuH6kkMzbawHvJ
/yYy37Adeui2zaeR5cKe8Zet7Sntu2T+RDvLm/uZiZZcwaSl8mnRMVy+TohJktYwZyLNzw16yRA2
n3mb3s2jYAwAZ9CwsFFyiCnd89Z4dafangA4HANIHJ5mBevD0ho/xK9DUMDVt5fFWx53aPhCJj1t
PiYRl8EvQO1fb6DXO0ipxP5svM5eAf9cf43zFLo6CnABVrYdul8K5Jq3HjSM9I4iPEelLabO30Vu
+NzpBMbiQooPqGqgkbSFAQwJpd76rCrWGFu/D2HY8AyTXVupGcka/FMxNjwzE8S1a0UdQ9XzPc0G
657kBi/aWoh2Tl/7YsqDMx8DVfF1jOGoa0Jsg97JKlzSbf6m2xhlWd5CSKUyqAWfWgPe5wtPoKZY
A+bUPDj8w9PGJKsFcif0FuKOrHWbaP+l05qZqge1zT9CEpD8xbVey6SlT7zvwqud54BcwLNV5DoB
gXVXZHnyukU9xGB4gVP/MYxwFssiDiz2g0yrOMa9HxatGGpEnXl63oIlP1k4rFdL2DyqNug/QbPX
vssWhPg6lT2pxTT+2EI+lb5vxDd4q7SPifNQO3czRiJ3HdU+QcZh1tHXoU6J+TxFDPRRJFpbCvlC
A8VBaPV12Afl6ILkYwyvGBgjOxUNP3JLEO8DcPceVDsDst4CNMweCmJW+wv4GiPKAlPWrQ6D2KYP
eWa29e9s6N2ZWQPocskh0P8unwzl1bQGXL3nEsHwGxn7ptRzoAiv+s4vUFRpWCLHstOZYvdbHBld
A3Nkloubaf/keiSDvwaTvRCz9VE9tBHrsVQclHpZBFPzEivVrGcAI4fhAzBrpn2FeAJ95KGAq3s/
ee+fM6g3qFqvGMxfE0jl2LJfYheXZJ0m/mUZNAu/CU7su5bE04vSeuNwR2fhbDGE2Fb6Y4zEFL0a
GDIGXwhGYcHnhCKSQrbJmBQs2kRSOFBnQtu4YgoOtPdcbLqapiVDv5suS1NlW2rPuVna9oLiZFNP
DpiYlwKXbaZL63pArVj6HBf9UPkMjom6ASwP8Xspg3ZpAD/mSxXrLTuttBBX34uqccPXHvZlZbYK
d3XA0bXj8BloPF95MiYw3U46CnETB7sEPRYS1xcIXXnbhBBpW3zNZKKQ2c8KvoO2iB7FYAJfc83h
5e6Av/UNhqLJQM0pAu+3klJPpSAphCM0HT4h6/1Gu/TdEsGYITI4oom/IbH7eEX+Sb8wUTxZUlTj
FOFkRFF44Z20Q7W1LaZHQZi8Rr2brvAY63QZtZJcukQVMJ8u1pc5lPl90GYDfJ/Z+Iw6w9gLLJRT
avHNwn56VnzioK9HkII9q6KV4xPplQtwV0Bh4aGgjNTtOJkVhs0ise+iIdQQdMbgvviY5IPjZyth
vfQyxZx8yWfYBtVz0qC3lIvA0Gc/qCY7h7p18TsMNMnwYTZ0e5cmUkYXJccxWMv51r4YEkRcMC6A
gcwvNlKoTbaBFQ8NQqZaqzxJ2IsHsiqoVorT+2He3ATCPXjVsasgk9l0VVZEQr3rZvQwsXhMTifi
wduWZ1Ago1PekGGoddjEqooEl9FTsqibUzCdb8l1DuguZ1WR2zSu+2UKowUPAWd86E12anMJaa5y
60GN/ajAoCRvbKbjox4WpPUVZ21QRS2kB7F189WWmaMIEvECbY07Rp1CUpmtIWpBZjDJhU6AdvBY
IklgrgIvE75fRhzMKk7pVHeeL8OlW3GffE1D7ew5zjoZwQNHQ1wvSgTJa59J/qOwKStnEm3nJV/W
L8PQ8BglT9q08/MCtB4inkZKL+6JUA6z/8a/y/3NeHfTG3mY87wLTzmck1akb0h1a70lJH1z0gbs
2tEhNR8X2UT2w6CXqMJsboq/edk4W6WrCGrV8U/FuiylVcFP34HFNWLSU+q15XfcKAi7JOD1I9kj
1baZQpUZCvIJsN/u1egwvou72F3WcSlODvbrDx2mgZ8lEqpq9e13BiHrdxFaWi88iimDTYF5TZ29
H0fcDPe5Y/7vSLXR2zSkOb+LBQe9YGvnrXiagli/hA76w5C/T5+gHLqUOfVQUVnC7YK0ZXpjaDnp
FxsoAMzNmlVLcPN4D9K3PB/m0o/5E8aQ0BiA5y7R5RyyB4Q4e/U6jz8hurMTfMdpV/b9aoC9gdlJ
nLqgYg4OEHWHo4P1WRxiRiPuxJKxEzYGDMMo8/cbzf/Oc2beA1mW3NOww4YjUlcipO9lqvtP0SbX
dzlV7XsWqhlAqkV23VSuoSjcXDLUb/7sYb7o76iN2RuNVnVvWp8XdTtMtOq3ZVvPg27Tew9AbvLJ
BXn2yqQjMBqIzZAFd02fWSfLBmclh/CD5+HfwjTefEpTSn1pRb/mACdH1vla3BQurtKvG4SAch15
Ba/oaZqxy1ZBxrZm1EbBvY0S6AuAKO3Ce82jpnieg3U2ZwvlivBtozKmVeETax6WRKXsG2qxfoJp
RhzEd0ookTy2q5WwL2aDRWiNlM7fyCJV+G4iC1EnCI/4ASIbM+XXMbCF/BrgZMKELfUiFXU4t9yU
SypQXBVmyUSlJbJuVzYkIESWPvWL+LHmKZke7Tra7Tts1hwSfG7yFLe3xEFOVdmCAteeoAvVxBed
S9G+XyN0s07jkJD+bDIEvho1Osuu0w1QepqyPibvQBNr0wcgwklUR8WaFtcIRMD1l8At2r9bZpOr
sPIFs/x+nmYS0hISOTnyv62NpX+PZk8Wo68DEPL2MM9yRiTiQ4YcSvU4+q8d2i/ua5d2xTUZMfQl
c++yr9FMuuBbD8gAGj/rmMJDFGMVXmF3IPMvm8V2cIDRy1rbnun8M4VKhXnLHQ/zL/M8FXFbp9kU
IFlphjSwr9Rt7crKII4zgiyn0X1VNETGz/OWr/5XAgEL+bcW4Gee8hZGnB+85GsBCY101C9wLU+7
9TRY6BVfChHE4wvF+UQMDom+JQiwR8rQ/uYDiPp3LQm5uyMd78K+Tja96rGUlFIGY4MRFTXKl3aq
PJJUJNbIe4x73xqkiO5SdKzTb3IORnse28AU13kulhRfbCucrqdYrvZbV6Rg11HeFfM347rJnhUL
+6AquiV6EBNraDUB2mEefdsmDJ8kE6C3zpgbVVrZCRXWRCGQ9LZskPAB5X9qHkcWTxfXrPmHicTe
zKVJt02981LKUsPttgTNkS0Ejnl5O569y5G+MBgEL9eNzGg58GLJytk45M+lWYyb32eRy/gvC7Oe
/LR1Ychr6iDnNZZshmvKXYPC8VFAbA67jkQ9uW9aOA4/KObHzwXCp66JMUkky1AAxPM2y60NUHL5
MLisG/b1JYvTKLs3uG/av5wj4oKiNiq+jkjvM16lBQvFB9ircaRBbdRTsZTYZCmpcsRpj/5EACro
lvFIPOetC7dK48B/6qK0P8lG0AFHrVnuxxA9uSd04Ej6kg8r7e6d1cV39Ba/wPXFxBQmQRSkhhGu
R/GHIWbNNyi0oMpgPcKkaHX3ZExYgPUAyRx3lVnOK7V5WOiAqBTeiUwT+TQZMssn3Szzw6LU2P4F
y3PzM5i6ea7XJcBnTNbsrVtuJUXX5cMHuSbujSKjMTXbJhSeQOqZtZQu68+g3xe0bJVjSE4wfLew
b8xXTCAQCWd0LE377MCbgqdofutdQspAv3Vuy8o4BafiiuFQMT+SKZ+CF5IBlgqYWzYwe7WUMSPx
URYfztAoaFpxWkOSt7e0gYr3bBIFPUXgY02/VlQ+tgo4erHfoD4Cf2ed5nNyGlD3xdiaIn7VAsX1
xQ/tXMYtAqgq7aLhy8jihf/I036O34hbuK18P0co3bNE2rVsbS6Dr0JEzff8lgzd5St0Ez55qn6a
TprkGqLLEbFq6pNuuSvgcpNXBdX9zzHFkS1zmNBUMLoJk5Mskvw/7eyObFgEn5+g2NokqMvzkJzX
OHPZF8WCAox6UTTodQdFD62vWUF0o0YG1Lv7lI7jDylXCBmiF8fb4Q3ag0WLpJs7cteaxP+NZhDb
HrSMm589l1uRwtHe2/ix5y6ZPgVNSNOfEUxg0r/RLOHo9bUsfSxG3SF2hNxXMYsm96KLJlNgKmFa
mjDKwhcRUIr5DJKa8CF1kMg9F1bTuF7NFpKTpRZ1iOyX9RUq31HyWenCvg+CZP6cN1n0CWgms13G
BrS2u2BEq2eV/WpPNMkhUb21Vn3GmncPQ9QBqElbWMpDtScZryMviqlKFWq2UgVN9wXc87WcUtAR
lUocfdCrCl4y6tYnWmw8P48NxEROMvXrZYJRyiVSMrwmcBlHzBvI/MZRwPh3io3gw1sLBasynVCt
vroFosXfIImDTsPsXcK/YNgBpSFqPdYhdm2LsFCQiIzIQVAMoRtqPvGVIiP9f+ydWXPdRpqm/0qF
rxseAInE0tGuiAZwdu6kKEo3CEqisCf29dfPc2RPWaJtqcsxNxMx4Qq7JPKsABJfvqsAHGO4SvVM
agQeUysRthg75Ea6MUjgNJgVzTtOu6Y7s9brRwoFsvzOdCtiDWY6Re5S3ogv0vNoHrBsL/3kt6C9
4ppB0LECUfN23lRVNFXbrImyJDAtp54+nNXbh0oVZXmaHWcteI1c6+7YKk/FtYid6cRkmYqt69Za
tUcU7Ey3kCtqwzKh1LaVMutCMxkLAwEoVcebatJZREh8OXIsANiiWlY12NGEDH9clv6u05JsDJQc
jOKoaWO57gjUWz9pkiIwv6Ds9BSv1czlE7l8Hfmkb3LPGthh9tNRVAYjbJKq01In8g49foPnhcRS
kDuiR4TlRE/aikFi6+L5Wt6AnM4jN6JONz71bhubDq1O+QrW1RVDrQ4Kzi19n6xNVwYcKSIc3Dxh
G8CKWYxlkDRRTSI/cVzeJaF/LkjNZNfDYa6sxt05tNpT9huNtpv6miTIczt54nwRatkYx+zcG/Zt
LD55mK2dNx16bEaeb1ZzX3AZw+C+DNw7o0Pd9nocjmTE62iLS9MyHiuLCS0cJ69NAscabdxrvb3k
j6lN8FKog2ekTwXonOWXakiSN/q8snrEmmYbR9sxShmUnlmYYQW+OwaVGgFr/cRe5jjMsMvq11bd
tO4tFTfp6C/kmtebYYkkW2FztZhgvNroP2otPSG+xLzk3dLONDq7ZKkn56PNh5redgyo9oXsjMIJ
rMLJzZsinnRiwGu2GUnaleXdQiRFvjWzTi8XXxIfMQLJJ2qNfavoCYzhpJ4ZCqvFiRqq4r0uukwq
PV0PhqXP6tKrYR58uxYTDQB10r7oUqTJlblGCqVdpOdqTxWDZt7gBHZsrqlWrBOMplrqLY2kU7tF
u1mXATyhHD6oqew0Kj/X3j1oBdjgk16U5yNks6UKjdarMzb1bPTKqwFEPA9wDPXd4JMuZJgn3TYl
21nZa2qfohwaP0zm4nVhZNtRv5tYr6ewlXWdbwoh3CY06Vjqc79pyyXZssMo2CpbBAoiJy7OhXf0
/1VhlqTefIx63XEDnE+xJ0OyRXQuqDQqUWhA7lfx0R5nsTKz9LW1X5RVoT9pmO18mAUj97FAr1nY
cBoUW2sejObFSWVeaOwdDKsXNDgTy/O5zssCh2IO59tzMy2ZE61AK1pvZ5u1ucyH3HCF+zi0dBNd
TAAMc80HT63MYgaZRXUtnbSY32p8Gk/zE1CQatie89nZ+I7uOlpXw3nPfoq0Kp8ZvlCAr362RHF8
vZRGx2alHYTNBW7lALBOAHsop97Xu9JTH9OF/Txq1cUp9Ze2H7WGYcCRbJiqHrfuSP9S1R47rxrc
a8niETMqutn6KU/g195n2VTlWyu2lAZA1NRC0S5ut+mtxbjPtWx6jiW3NaNR85LUlpxcvzc88scn
xxrcBwOwOaXQCEar/+ARUJw/1tpQaTdVDIV5O3pZ05HBsbiFGThjQ1I3RtC6LQ5JCZPLSWLVYts6
bHzsDc2gQ3PC0xrLKVhhRauS3MHWSZ1Ql3bvnqYabvSC6dq1LxiLrO5eFVneHp1YTNVBG4q4fC90
HdzKPs9s26EqtcEvHHPSLiqdvLVbbeiGlDWOps3AYzJWm2Uo3fYq7XqsW6XUnfFhLRDpBq7eQVum
olCEJrWx1n907a6OHgSgaWAqGjuycT1qK4X0jKwkdRaHqY7FwjxFaXtgOHM/7JdKeWLfwhtNuyK3
V/3RSHopj2kOtx3UeomkZYNDXm8BPRTUFYRWN0tt27SmOQTCLjPN55q7tOvujNEqSeDLVjcwCzTb
VDNgMG0Fabn4BaWBrr80cy3DNnGkte/nwVv3tTVruiKk0JwGz89FTPsfqISRXUij7bpH2dET8OLE
1lBeMNimzraQyeDdTxNkY1jE4N74bZFY3qRKFfYpiguV308uX8xpMd28O+oDJVEgeHgudnm3rPIm
G5wyPs5Z6+Vv2OgBrwKlMy03QG1uCQdjkTqY6sHAxVxrAWk29lKHMNuO621zBK7nUG7nHZmcemcE
nkeka7kpITe74cAA1vLF9k5WtzfcpxUsCvIyyGFmN2+5F3zt2AU9meTrG/hAEN+RK3nrratzwSba
1k6mFgGt+7ZOHqN5JqZdc6dntl3v8sxp5MVaVGQJGOZS9e+mdPDAtPOBMJxtH9fzkvjGBDkBa28i
I9Sbzh2JfWzL7n05Wq55UxEk0pnbc3ixAaYxy9EFXFi9MQu8cprycCnbc0di39lXso0sdSCQdJ32
jaoHEcbjUqsLsyN5yZ+jXDcO1lpLcaF1hqFt4dv7NCzc2GPDWTddzWwkylQ8z042WKdojbP5DqbF
6qGQkqhdPwklRfyhziu9OOgC2+5BT6eluSQBo+0fCuLVmWqUtOYLw9K65fPSyKy+SMehdDbrIF1A
QY9BxIe8HuAJ065DuNr01uWgl90U9AsluIeWt5CFw2qaeYDPw0b/YVlnqfjobj1U+lfFSMv1G33K
4+6y7VdDHR0qHNfzcXYifDtev4xB2jlW9gE0UQOSla5Wd8Dm7GSCTnGelxtm6pxbI0voeYM/tfV0
7WntKIJF04yWy8RtWqw/tTx/d14NfsUM0UrvunPGQiM6I3XST8P5zvjJGQCgyUWQ8aGpvMWAUGGc
uhdta/YDszaUVusPhUU4ySToPHPgCPRQmFJDKSbiJroyE6eftqyfxHqOhUrHlz6b6/miWp1Svm3n
wbbYtTTZcFwA6ee3rlPW4/U5jlTsu3KI/JLcpsZnDI3nUAlIK262cPE37rJ4zrFLMM1cQfeVZDcw
FK9gWk0OXCXpYLVk/zwMWuP6eOTMCZy/zkHy2ia5Q/FjMAqN9IvfZYh0uSFSF0MMqTe6kffo1LqH
aULpULNAv1HbVL2fYl21/MpFEiMCZBzt8AKCFIMTg9To/TMwxZpqvt0zt2a+ZHntVz8uKoxLPn0L
bDi3M05neq7UbNnJO8ICYGv8YaKPqdmVYy/TLJgaovAZQHV7lkbYigRVUvgfXduTNK1JdwffKvpA
R9wGsOn2TRSQ+S3eCB6tncYpieuDl3xBmNl3z7ARigjU68rs2g0wwTrgF9Ai7fAf0TDr89JZxZ7M
+XkOdTurBn9dEnkN7aqG0I7IMfh7YrzXIVn2YqmyUl2x0b2nzHqwx7/nE3mdjSULMc4M3cVGpHcu
aEUq/54bTNivBMoVwaNelDrOlvujDnrkjfplxzLd/cCO/hfZa8J+JVIGAzN7xJVwIhqXX5NUaX8q
J60izrNDaAZCPWY0XDheY97MHZgtO6tM0wOIEo7T99WAfyWce6WRjGdg71RrnW1FMW8RpvizLtHB
NgGDGiQ6BLh7+P4r/ZUu8JUNoW06TjUh7C3ZFo1z3y9VNIR1zIBLEEJ3DtolyaRgHJ0X9YNv+C/U
yK+DtjKkjtxGTLm1XeplehKUNg0g8w8+0F89+yshZU05ZecknkQEVX7IW+NxcuvoB86Hv3ru85f4
VZAD83lT1nEktzDP7BTa5ZAOhfibT/5KLNkbRq+qwZZbwOcNGmQYDwPI8fuH+a/e+SulczRDK0ov
tbexrnXczMfINxJu+3/v2c+v+tX3Yua1QOjG92KuJTHTvUdh6lrdf//J/+IMfd3OaLdwp/Wccbok
jmd+6gCTpkC3F5OKLNcsa78eMBbs8evJ+m81TQr5aglI3HhyiB+SW5p95VuraburzABX/f4H+uKk
/hMt7uu8LSdbBHhQbG1L10uAnj21TLAq/POyGL39aDFy8zfKMpS9S+vsIVvTB4MzTe6jLh0SNilx
sqFo9NM8iqQ2/d5hFvv13f2vj/N/xi/Vza/vo/vnf/Hnj1XNLj9O+ld//OdDVfK//zo/5l+/8+0j
/rl7qa6ey5fu9S998xie97fXDZ/752/+sGEg75fb4aVd7l66oei/PD/v8Pyb/9Mf/uPly7M8LPXL
Lz89fypRjrDbadOP/U+//ejw6ZefEMrCj5xDjf5VkHx+kd9+4/wpfvkpfCmS9M8f9PLc9b/85Dg/
C/x3hrRdhvrzf3/6x/Ty5Sf2z8iIIEEdwzOpwzv7TxQlvskvP5nuz+APAqGX4QFcABT89I+uGn77
EfZSHqXbAmHA+Vz7P9/AN8fo92P2DzWUNxUChe6Xn74YAX8/pfhwrumYnkUmgCCLxXvtUkmVRGfp
wYekLRA2eogGjniMp6dk7MdrNK8Pg9Zqd0r0TMRw6/UJmVbsS6TWORNpVrwr83Z8ZqpKD1Hu0W2P
2gN6GI4WLKHfol6St7Otz3c8fcLwN9U3MejuC5uPD9PQId1dPfoUMyAvu7Kqm9qboofGhBhlE9i9
RatRPlcuGe8aaLLfRXl+s1TyLq+K8UTWKapBYU+PIrP1jZ6tkR/DzoRe3lf3VeU9gatZgTEhLlZ5
M29sTZt2ukISO5tmGnZnecewNPd6KZKz5rzCANR7d/Ws5eEw9M29VZIG38WM4vHUAaq3vdynUd7s
IDqmt9xcEY6ZUfEZ2FxdjCJOPrh22YBLdP2HQbndQzaYJQUUEeIMy8aSbo3CScOsnDUDYioy3ucZ
2LdtkSh27sS8mIyZjHzS7ys2ARAd7ymzSUkz8qSV+oiT9HeV4Xi+HtUTWkic3pXfjvJS9nTI+IuT
u4+uVnSnpDHQygh3rUd2MxX5Ul9O8v/bF/tl+hG9c/W5f321f7NA/D+0JOCZP8dl/vV6cJ/meVp+
vSD89pBfVwPX/dmjZMC0pK1LYnrPAdK/rgb8hPwy20RGTGvF+e9/XwsMk7/wcO4ZUkLY/r4WOD/r
3MJ0V3Ahm+IcYPZvrAVf4lF+XwtsTiHwNGkanmuzLlivbzORSHQ1EVC7t8ZEO2LqozqiSi8t9DVH
Z54chK3rGbPoqg2wz/wmZXN7VMQK+Y3eJ5DlsCelObofs6QzwgjFyJ2CmYHhr3sC/3CpfPXN/raY
fb14nSez771fvpivpwipLQhH3cXYe2kx7RcLaXRt6sIn/yFE+137ZuPplx403e77Lyy+BEV+76Vf
DTC1bZV1W4tlT3UKRNIM04iqw92uzVxtskGrwtUDUEVGVfq5Ka/nEQmkzRiLgtGLg6yW7X5ZlfQr
DdkQlViO77TJtemZw8Gs+fawG1wXIoovI0jIIHUQEudgZvtuPTO92aYtIHCBdPFzNBqrWF2441Oe
asuKEWVqbiocvbuERIL7Uejgh53j+nkxpxuw9vKI1qK6lARqX7Zqnd4lw9SjSa2ri9QoTJwKa7Nt
awrQ1cdlTPRDoeKd1gPLKS8ZQ8Q2+htrquaDMyowPpS4fjTH6TZzho8AYF3vexgUnupUomtTWrZd
K0UbBqzppk3ITif18A2FV9fDMt02YFqI4sOp0J6sTnmnvsjK45J5b7vV1HbSq08oNfVwSWzzguj1
y7JE4VjHjgjdJWt9SaqNmGqsfq7z3JfjCgOCAsT0sqMYI/oxxuV61ulyAmnoN8hFBVyt6I+gqugi
h8gMoyK9qqIVDqbV9ySPPhQWAPu6RGHc1uG50c7UsHxkzdE2Igk4DgVJKvTMpqfstumKf7nKXGtj
TnUDHLDkIfkmFXe0mtsdgu6DbG39/RS3MalYU5/40uiXfVKmt6CT4shV46facKJREEGha7JDTeaH
edTG2xk5UjiXlu7X9rCNSTvY64n2YChE9MCznt96HJOkqpJrb4ghQ9HGXJDav5F5Zmw6144OrrJ1
QkiT6GBZtQsjWyWbprLrALWmJL++TsMzVfCgzc2xyeMNUowxGJMSpUMrQkYf0s56zuZZCm0LTFX5
w7lCReTDckKjqQdz2qc7fSw/WI566PM+aD1T7hqAGi9xH3TdCzt7QD1d8F3KyYKbycc9SropyBuB
oswxRVCYrm9AroWTF/nD6Mk9ACJlK1a0s+WjQvcftGJxCbKtIeWRUUDgQW5HpJnPqmn9xiHisimm
OwQ9+kmLgaEgZqdwLqbBr+reOdH0kN9nAvHy4ji7ebLu0f7NYe7OWgC4pgN2Zle2O5v+kjhsMRnF
gj7T53DR6GKc2p00NdreaU8dTPQhsvROscwPTenepS5Ss2aZH9iAn2SdBn2fXI2NUe9R8YSTM6Iv
f8QHdO0wzgSOPtwlSe2+wQKWbrmTb5Q+PJOEFQV23F62uQlWqh46rd2Ys7dtkvKjzna3X9M8LBxj
PNtakqAT1pW32KTQrCNKj+Y2nbyj1hrXsxMfs0iZl6V9xnkjgLgtChlFXqyoug+4YyXfu9Lv527Z
drB9dxpiuC0afZ1re5w/IkGbfV21RHKZs/CekyLlz3ysw4wThEMFCxJMA+KYqIHJtpc+DopkKIK5
EWrf1qk6oALU2GJ1qA/LXN66EdUOxZiv+MKaYY8eMDlbWdowt/Q3ZZqaAavfdFr0aXhoPZfFordg
pWNN303EYO5JOEsXf0JNfgG/oB+8ZmjvmqgcbiaUZPu0gqCNpoxfRL0SjCvSaWAw/cJuomuMO8fW
FMtG2vkD+gvYrAh+y86tx2FZ2RHVDnr6BZdTa8IPambdXpkNmnfdjZKwt4rcN1vmrAyPh+91XXqI
0ZD4mdbqO/QW6cbR2Rd7pEw+lUo7OtHKesfAST5gtleTm4WmY6/7dnJWXzOqz05M8BbbG2oAhBlo
CFz2nZe+E1prbaw0unVSoQIjiTTsy/PkY2EYN5OWGbhhMoWjTd59/z523sS/uou5uDjQDgnDYYh4
heWgy0kMLe+MfeVVt1VK+1OZrYhAkn+zl+DLaPHNK73Cp8hcVolOV9F+jAe5tyLvxVjPwg3drAKV
2x9sE1/bLC2DHFRWXno2fpRV/aX7+fWHtUkiYw9mCh1TwbfTglupKVPdauxZrZyafnWiFsXQMawX
jhOCnWmYBgykrGvd73OlNVdo72HAR08/6VnUnLypb32m3ScbrdNtPiVEwSUtq3xsKHUlnTXa55Rb
hdlYxGwSCFkz57nbtOvCIqgQUja6u0fH/1nZjobDoKuCsi0RjrK0IDd6/veP7dcf91VAQIYc26xy
aew12UV3BMpBGiwu7Yautv4AxfkWdPz14NqObhk6/7Lc180MxqRFZZ/Pxlkb+7l3CkwX0nov3Alx
tqyfvv+5vtRs/+E4fvVqrzA1rOYlms/M3Mt0vIGvEW9FmQyHbIo/GWnbBI2d9zcDW9Wj25vrvtdm
EQI4STTDcX/pZcM+40iGHZdhgaxom3VDfxwiFrd4HkocMhzCXE46waIZElvozBs9S5RPa/EcFLPB
s1UZeJXQLubzUNKcxxNsiT9IHf0WvfrypTLxG9BqJlAAZ+O3p2teTraucR/Z21A2QW5D8EKD54xu
tnaTImEo/IEMvx8cylcg9h9f9tVMbfYVi1uFpkuzEC+4rfzk5AZ35jbCCtbq2lEt81Wkde1NcZ5y
HBQL4fcP8J++BRYlD2Og67l/KFYkD3/u6jI19iJFSN1xS0xld+l6dhQA2eGnrO1r6erMm8J+z6rf
bL//Bv7kdPa+fv1XV84weV1lqBg2uRjeiy6dr3oViWPZ2JzYWvxv5ab8+oXbri45xoYp+e+3xzmZ
gO37ysVWIvAoYffEnw40ufn+Z/qTlZ7v8/dXefWZkCmLkeZBa1/25xRbPqDfKWuDdbr+weH7s1c6
fxTdRGotzT8sBrU3qHW19f1Kv40/ucbbwvYO3Gd+8In+9DT5+oVerQPsP4Y+KlqLu0ntvCCduc4A
83begAgeeYi4x7FopyjsGY+b86Bs1n39g6i9P9kyW2SKmlyiOv1y7N2/PXpRMk8IjiOxHyDn9yvl
WQ9YU41Dms5iX4v5DVkeOQx37PjpCOHbQJoESAB03ym1Z81J801daayYTBfqlMflWxuV7I2Rmo9Z
a/8IzP+SUv3t2kl4nCc9F1CCd/yaSdGMMY/KteWtxcNJLYi3DGjeXbUWyEe09XL27HlTD/p+6JIZ
7/QZeUJmuKVFkvFdqmIzliyn7agwWalok1VGWNbsaTqNCg42EZ9ruNGD3tBMKIR1MpC/+GnpsD1b
3HNVVtpv6rVitqphgsfixUx1w1+mpgSgH60LGMBfR5z/D1T9CLuW58SRv8ap/lt9Strnf9y0z59e
uuRrvAqEmkf+BldZPzs2Vm7JgmiQUHxOyP8XeO0AFgkAanApfolV9DfAyvB+Nmygrd+RrN+ga8P8
Ga0hOjWezrZMcj//HbTqPJz+fi471vkl0HcbHnAVoow/MNF0J40GadDbdgCbvU8G131YHU1xolae
fW05GMlDpu5mq/S52hKClRHFGssfrHdnx8Srd8LbQKXjgdcLMFz3y0r1FZuly9EGePHMTUVN0mPu
LgMaPy86jHFpPgx56l3QMuCv8EFlhEy1roa9iz0TFxHwMX+VbjUjBxbJk/K9TAAcVIIsFhNFmlJG
Hckbku2jw4rEJiQ1abhKsjRBNNXIfGOxzbtNOqQgKbH9BzchQ0JrtBWFb1xEG63Np1BIZ9lgvCOr
E93Sk2FaDroeWyrE7It3snF7nN22pIqwscnZaw2zccBhOT9XmjKDIbOuELtoezLPZOGvXS+eCc4p
LqUguBX4qaDekEqh02z3QYpe9IPAjfrJyFv5AHbp7QgmGY99PnU3KZY7dlNJnuKMmKoPpG91h8Ee
2+vE6o2jXhlmaBPSsbU9q79BxByFljIXgH1xLKp6D8WN4xvf1RtICBbNzCKty4JpezKGCDelrZtv
Eoq8twPqkEOmROSvo2BES2Jty6/ou9mJ7LCaknbfWbp3EWtiOozuWZ6xFFu1xEvYWM1wIgghRZ5o
xZt6auqNMxBgFwyNEtvFmeQmQu9OyJ/dP8gG76yXViJ04ia5J/ZDPjmrG0G2IdMQra7v606sfLTm
Zs2XxS9tbbqMyzx7GGjVfjtNGFoyNFF77GO631ZmCj5TZ4FY2/FTU2buxi5zdWvRDg+/a2vDJeXn
7TGNhRUaaHzZJ15aSbN3lXZymwS+dtbI89Cda0fALPgY0oxgZY03yUpBcow83MmVt8spMPS7jtu/
hcd6bydaqKI1Dzqojs7ubkjvt/0iYZV2BgJkySZJ92KkL6BG4nhV53n/lGbUvKuur1A3YvhelKZ9
cABAN+6olqtSksBwbjwCoNAI+jtnmdSYnc7/z/4Uo4LZoRiN34LymfitjXG5BOHCu5VUxq2O0eBm
YM6/1mu2Kw1oHTwR2VJoP69JJMDpVQ7rro77/rYopL0rCmu9tfoIu9eqpUzKaHtHNDw3+ZKqaxyl
8UaYqdxg7rQPhMJYgUwaEAqlm8Ho9IA1RIk+FkoIjqYDjlfk5JB45WeBDmdjTF75QBgNYlHUWyHP
QZFH0tj7cSZHb05m61DJ3t0pFZsboRYPvKV04qDUPG+Df9oN5jnCYx2LdN/iy9jk8aLPFFhV2EsI
YJHbQcgRoTlWhyukZ3ao1TPGLVUu5T6Dxz0CSwGNidm+JidC3I0zjLbqruZ6XXfeWMlLt7KWXVao
EYbJNi5jF0yQRWZjuta1PpSANNNMsI0aTqMh0o9L1SafSzY8gVcgSDEoMLlYcPtdr45onmJW/T1+
PfvY0vJ6qSarP6xqlFuNePXrjrcdNFiG7mKMdM9m7aZHO4MY6wGGPrZW0dyxMrsYgKr2vdkMGcLQ
LEJ6ahMWWqPZVAjEYzs/QEEE8PQ4pyNnGJadXBuc3jhvkX53dTNsoySftrLz3PpKob5WIYl32eUA
+YATG1w5i5HCJZWLySuiQCcwMC/1odnogqy9YRS9b4jJDsc0esSYG11bpPesWHKBp32MwhxnD+2O
fEeIzXCLzc0ufFPv2seuqdcgN6L4mor08sjNb7yEHVm2rGnLrlsGdZyWMnlHFgBwqRu3XNfJiKUA
yCynqmNScQDNMouLpM7l8VxdbW1E7WGqRQ13qJVqNtPQq6NLY8KTlXr9fs0qwjFG+hkwKzn2TmFD
AHNyvfpzWuVLvYnWtv/sdG7nR+PaP0HaDvvarq5Vor1t5qnbK41RymNDiRWBhgoYAcPDkWx7Pdf/
ar1Db2/TaZ7E1RNp7QWpGAsvoE/OIZqwDi1lqQ6JGU0FTOs59wlBGoNoMo3Growmaz7Y2TJ6F3VJ
MOiLDaow3BlZad0TDy7mbV9r9XPHpfAcRaZ6rIpEuyTqSSV+VHGD3hgtr1Z6K/HthERQ+dpE1mM8
wlmUnnZaXDlHJ93C1GtjXbQD2aOV/TVCin4ecUQ+Le5+zZGivwhxdbrYn43FlHfcCjv3MDlZkd32
XVcd8HWm9wM6pfvEIB4rxLJkyquRzIvPAPZC3ySpY79VzSw+Yu1bDj3yyd2SjvbJXkb3xSsdemMj
U8/2mmvIiyizIK40OJV7eqbsSzXzrRJA72Bpbyzf6rTGvssju3lXWnZzZ7Fa3y9l0+yJkxu3cRej
W8JP49o+Lqz5UqxsFiyZxhunY3b5Evnbj5Pz2CX4+q87ujqy45jfad7onjJ8EL5F9NFGz6sI0J74
cP1t5bXpu0nCLPsArogHyyLuxSatBvnexkGirjPU/tWmT9Wa+V3h6pvC0NrOpzDduDWUqFhutfg2
meT0BC5vvBHaJO6r3iiPnkGFhynm6joCqX2jbA+DLqGeSIdHnoJZa8owHLRjCJc0katk9gz5FsJy
z9XwhtD/aRDYH6hprXAVzOYWt4V2NndF45t2NlQW5lmDPt9W+Xy15KXZb1Y8gsJfz/JPquqreZ8Z
0xBOcXyIumr+kDjaFFbtkryNzbK7dERcQuEkRqBKSwQjX3BAiNjeLHGZat7sHpJyXq+HnpSXtvE6
8rKxizKLubt5JsaHRTUvkedThNvPpzpSmkViHGapvdNhtjx2VZYcGWfIdTMxYSCjiewHqxsSEgtq
7u87L3OMG3rSVyKEgMnztbI7MiNEe8ejtjJb0h0+XUj8UqrQLnQHoqRbNkm1xGWourZ7qiN79aNM
LjiLTTpHCMXmdiRI2WmAN+D3qQOr1vh6XBe57S3OUYvAkAub9CY/jdvUTy2/tl4g5uZWPaHpfqac
ws8EvZzOUztOYMuoj7GhEHf0gfmy2vaGrNHczsv4VkuW5qZo02wj8qiAVYClvjpbEdbdgmKd4Nnc
25EVjRU89wqkC8jqszi2d5KG7BCBEUUJROUkgYsdyzeGst7MkW4sN90MmIudf5VY4kpifmWiEd4h
iuyU5l7+MA5RAg+k6zsEd8WBHJrsZkwSgamgrpaX0SxxBcXVlL11ey8KlSaxlnpZ54ggQy1fBxMm
uHJTlS7+/Fl1YLI+7e/casdzGpvbzSmsVj0RMxWV8V7C8hwIvKu3dtOqC4X16iqbnMZkvs0f5yoh
h2SMRy3MJsOJ9l4UNcU+czN1gVIHNb2xQkMhHA/Ohvj9KEbjA5yGuLEmE6ag7Rb9ntUmQSyeIL4P
k5nakbaPNuUYjcc89i7a3N0KYh42DD30x0cqvpikxAI6FNrzOkV9t8Ohqh3dLHumBNvDGu8kmr+s
ZvEyKCe+zlkVufv3JaFqqIxx6S7RcqZN1KVTpExv2qg/1uQI3HCDa06VPlknz9PwSljEw1l4Awi8
qqLPsrCLTW4I53qWqckA7QyYeCfHYBWttUfNXllDljmK5sCrlb7L67LbOIVs7tbJtiJ/7k1x1Ua6
F6TeOj9L4spuF1bxnQlJg6ibLKzSUEUwFN1LezZPYdtsQkcaNXfOOGLoXI1QGtNV1DIUpJM4CY7Q
JltyB/+mXpF36FgbmxsN0F6Tbco0ci6JLksejaG9aky73+Lm6XYF0meiRdjcXLQyzk82qTgsJGYx
7PGZM7jFiXnQLbmcbTzYRwt1KqrijW2WL1rkXvejC4duJDmRO7m+TRM1HbTU5c5EO2blOJ1v/2/u
zmw5biTLtj90kYbRHXi8AcQcnCmK1AuMoiQAjnl24Ot7RWb17ZSqOtParF76Wr6JZMYAwP34OXuv
bQ3rXdG25ce0dONdTfWF7ydOCJ/P0wPi0/kkra85gP8Bu/Yud3LErno5OMxROEutM1PqpdxZbEjJ
ZkoWGBEwpQ7YsZcwtqHfp0edead0EVBGknO+ZuImkYl1rnys8bkCVRnifGiiwpqAoujym0/MNZ26
aX4m7Y0iukrqUPgL0wvGhxF6zPwhWaho4y5xz/4wug+IIPzTZDbTdgC2EUnDB6PI034elyuTzKk7
ixK0Yqg9QlaSC7eGobsiYhx6iLHt7+ETnPx82GPqjyw/3eMO4p5m6Fd5RUTVkZ3wmamws5U+dzQ0
o0WwN23Wuh6PliytnTIUFjLXw5iANMwlQUgf4AodWpMaYnUnP6RriEtEqOIYryXr3zRxqWP6YGFa
LuAZ8Myf06QNXhk8unsgJ9ZnQB1uGLRJcWr0OqJVsJKbwvAYdc/BdFgnZX/BjOZ8FnJtHqmA1XEA
lv6SV3F9dKrGeLSmEdHY2uaslQBGQPd06aUbVAqUql23JkXbh0X+39G3GkRl7lB/c9LW2xjucNGt
OoPj9qLFjL+amr3PWcKVJLtwzIxnDA/4a5ZJbBo6xwdjKeRR22NwM4s5ePJjNUQVmLOwBukVTbJy
tgBefHANzcVMyQG3sjoSJtQ49D2RNMtHNemcOqHq3pGQulEJqSx0OeIfe2BZmOSMk+lk5bYi1BH+
4NCfZJA/egw/Pab9G9vtbmv7c2vqmxEazAp23R7EW57Od9VsWgfIhE84t3eJgdmy7A5xbl23JZGg
Hsb3SWn4GWnBa1kGkT1l7x2NDZBjYF4Sv8JswYjkEAC727DNVBei6Wzu464+Bn5+9r20PCXaXc+i
I81Sen5xKHN/7y55HaJzKw6xWV1ZeUWyd6bxyXTQLPtLNYU2hvdoxcWXc3PU4mh6HK4Q6eYfjq1q
fG8Se1k2VyJSI2skvL9DWisn8obC3CdBGe/qXMZnXUA0wMfeHwKwnPGmapW8ZAkDaF/LaMW2dCRl
rdhn8miN6dkq7QP4X+jiVuZ9aho5XExXOp8y5TasudMQbEHgsTHmiE4AWsULo2Ffjd5uRdjxYsxB
EfkOR5RVoJEuV2ZAeFGnJygz97lnYmb0+H1Mfrh3TkPZfq80MEXAXka5SXwTH54Ps7LxoxbJ8o4W
U3NUfh6HraNzRlbdcgPxC+6rtM0Ph89HL3tEYSHxnLyOht8eJ1ys93qsvF0M2w/vSrDpk6LZTq02
d2IawtGJ0TZY9asjDPNxAiPECUcHy0MJWgo5oyG63eDhBZszNALzbPLVY0bDtTgD8TFg92zQx19K
nCeRaMR8kYRgonOsb5KMnIDV+g6qku7vKk9B8KTNHOeBc0+O7LEcsq9zMn5fkk44G7OpKcTtluG5
J5L20KNb3LFtGuSwFGDjbMPc1kY53475BF9PGtmBnYtxqnewZI+xYIpm04cxGZQH3695oGS5Zbf9
Lmb71qi8YN/L9eAZ1tmDhIkkhqydaXoD8pN0IXmNSDXYDp46y1xunTh9Gx0bCEZtvDhZ4N2VSg/v
BIU1B36OUJSyRXKAODotpzFKFONJB85N7RBupbQZyhqCWmsDelSe/coCnuCra70XxwHBZuCYRplk
vZRSgPARfheuYDGpocGR5CH+uu+jiZJ0YmveBBI+Vj76HZQ68SOXYGHT7FjmOkzn8rmFirVhEhlm
7XQVwzpyV8aNQ3NjX1TLq9H4Lk+PkW+zOcYFXmCQfuKQ3e8KN7tRMfzcwBru566g1MMEfZ/2zieF
9SuU2sG9XJjUi+S27qRlj2Bosp0mCS90M7uglWe5t1oDWfPBkkV5p+LIq8QWpuqWFNO6Cz1rOrn5
xWA43sxZxuNYPcE3Qb5TneKgDw5ZP96KNdBd1I9jEI21VT4nba1fg2o4YW6Hc8aBY1M2mglnoffk
TdnVttBLfcyGftwZubCOhpXaBwQK0327TsmXJLe6kCcUQXD/7HRFOAO4Q2TXfpP0uZ6x6tVHi9L3
mNIZ2lZ6uhii4EANSmdnaukfXLtQnE3Gu6Sk3TKOdfPiWAp0qloQKWWG72ytBhJpNUzwZ5qludiS
jhnHhhh7yCqeIEbCljNXfVOvrqaXaYv2KIQao87QWVQFmvCzstoEoOG5UGYCqTRGJ2LLBZVk42Sf
Jk+7t9xnW3tcLiR19xeAE+umViZdryMMIX/L3/avfe8aR3Sk2bZ2zCXiNeVHs8b9AcrMUxCrpxIt
117WqtnjQ89fjIrOd+t19yN+8I1iir3NERhfpVJkVrDPUyeDe1Cpi4WtaB5xViMNpk5YVuniGjTa
6rg2eRO28/zm1QBIFlbxo8gS9waZxnWIlRq0iIscmRvtG6rlWTv+RSbQGjb0hRoZeYrfA8o2RWlF
9BUPBdNjomP7fLHvK6H0g+qT1oryaz88MCXOeyh0uW0nnyGL5pcekcapcjC7bftMxSAS4r7KkTFp
tZ+xQMOlxNc/5A4xk1SaFFT5GJUuO3IGlV9tOqJRDNaFBRRc4MkpuUxiOcMfMl7QsK6QYq6wUGZV
1nPgeUysMPPm4JrrUl0gdCdnGTfWYULfCNkiqbg7qxLaIWhEeSsdkeEE7tsDf+JsTTsbIEo79ksW
FN4RF0b7o08bSsfY7S9zx4GpMhzzwa685M4QtbNvU0Im4RFRABFZZJEqOrLzTk3pXcxpiK5qW1DF
NvBRuhSXoPOIVi/t5ERmn/3Mwl/djcJJ91PSDhUmz7bd25BJW4yIJUDsglxavIRtw9Yn13Bx24k2
WzvSCasXO333BevFBgd9/sm2/JsxQCQpl7m6V8gBQ0u73+PAdL6ajsV0zvad+Bu6yPKZMuRNBR5U
grx7sMf+2Q7yKZquDa8RAy9c/gb3suzPWpvcrh6NL19U00Eba/XeeJk8+I2rQjxQ5naq0QoktAej
ZMnXe3OcdMgcATD1In3aZrk98Gi5NOgEkroStH2dqebWzx3Aba2W+yEdPk1Lii3W7j5nFu42CFZw
9WxP3K5DkgGP6NsvLhBucpRjOe8db3TbcHSddNOgRc2T+BmWcHBES0C5Az5e+ONZQyhhwdPqtNjy
R0b5Dye+HKKcFhQrgfaacEL0+GwVkLfCfs11NA5WdRFrfD/K9V4kInhIYQSG1lQ0u3qwP6rU52b0
MudGl9TGnbrC+UhJeL+ChQDKB1+CwfIPoklhaXm+Cx0Lmjm2+cZgRFSoI1Ah68Cuy9HYPmVUTZ9U
YXm3tsXtB/ItOY3aNw4c7HDCdsXDAHpzoxlM7WQ7XCwK9d4HCumsdCW3k732R0LgjNtp0VdOkvuc
EhYYVXnJeKXD35oaYopGfPVYgPnwBfnvlnNnrO1VcmeuGz8m5M7yEw7FeR7QGRL5eaj0o2V3PJwd
2l45z9bJjoMn3IbuOa2qJ5OHCOHgvAMUHmzBlzzXhbpdgPaEqYAkpgFHWZs1t6QMwcibB1F1ww7b
B8Mk1JdXbUIwsSbPMgdmXjtDShegc7mZZ0DzlmBBtoIOHFJgiG+1J+lawuwJKSxWLq/XH2tuw2i5
MuM5UufNDsiDuhnSPr7v1nU9LYPw0ZQMRZg3qJET8SB6FexGN3gXyjoXMBcAvMq96/WUgovzEFAX
nTMAW4QNR1nZvSyjevWmmkYroKSwrSVcjYe4n9JoZcDy1HlOGdpGXTw6Zt2d274GzpKI9MWzlTjk
3UxJo/s6GsAgJKslozZt3K2EmbMvh2CTjA+aWdNNMqfqpHjW3ksdZ3FYyIaye4DfuBk9noCk8i7W
aDMXa90S+GMznBI8+ZG2uqMlWE83rgcACEok1WBGtbBRcmE7KYsYQoLnmrQcRbV32jLgMvql/WK2
qXstgDC5+7qovpLBwIC/Abxy4X+qTrC0Pg0+LarCsHc169tNsBRKImfUxseaU5ixH85IUtfpmDRV
nm4CYDWvRGIZz5z74fBzK7/oqphCTY89jfIx7e9YF5DiJaNbfBE6mD7wmnOuo2kQTAyF8twDpld5
yCXSzB1fvKHP7iZD8xgvOReBGdOc3sbwM5bNOmSUmUXjBM+FJfojhGOMTWVnTm+zKb1PY2qlsAdB
zt5UiVdXdDJdF1hcbRd3CR58bDOFDkBqJtf4SOlnbhO6tsw+jcXcHRlHUcZVo53tOFG7BzmW2boR
dWPzu3YJuj+fp1forB9pCV5oWIYPjuWQjNsMuqLZ2h8FBR8Dt5WGFfRaWiL9aPrnyR4yVoqa/yIw
Q/3NIuqUktL0XmFv8yzxY7O/MRzRf4XjlwFjIPR914yT901RkO8AqoijHyfihimrvh07QCLexEy4
E/Owa7LCexixffC0y4QbpZVcvTEVzsEw4o75Ey4kqNfBtdNVbSgVp+98O6TWDxqIiaWyg6m7R6Fd
xpAgRCsg9Z4RqlgVN4Mh9BOdtXRHNAfWLwSThM215bABu4UCZ4GzlURS6DSSKOi/1rBnp61bmO2p
J8Xhkz0EVmTTlT0grnXuihlJaihjf2YUjTrcaQVVpWuFJmwpNj6d7Zgo7tuZGzhZ/XeEpcnOh091
z41PuqYRjMfaru07c0rfg56O3gaVMWq5eXpz4auHvZu029xdEQlOGJWbMgD1gJ0e1ipOrKFco3bB
vABe1Ww3jl3fMhGsr2o761PStNG05B1URH99AZFkRjqpu+2oRuTm2kKKXHQnABScOuTaHTgFpjuU
gvHj2ECykaP4ouMhXbaq8lss9FN3o3yaXySuyUc3j4k3UZApyBJN112aqvhhruZsN2hDv8WD9Z1k
EwTcQezeVV1XvlQZewcBjqiJgiB7QLnm7CeSDkpU+C3MbKYoYiXYKg7OGW1JTh25Us/paA6P0mbg
s7XLLJnC0jaRrgcLJUGCBylKHPZkL5chrgj9hKMBZac3TntXBxzQwCcwQTyCZmF06kxye92pMbWI
rQzwnDUIAjY4ts0XPV7hyWO/0E2Ziutg1oJmPk9b2JzPnMyoUga32/t149yoWRFNthRZtOT2F+Zv
8ZlCRF0KqsmwbDnQLMiT0dez1E5KFduF2d9NoVLvszTWLej5eacyZzn0wyAPedN052a1sl0+9uZj
igOfrBT2wc3QzER6ULXg4Kvm+CmdtLilXclHUQwFZVu5Z0bT1j3fKuwZ4S7NjRWPXsh0rdIbUBc2
MorGXy+gr+WPZanKYs/0hTMgUzd9glyfhb67cvfQS31OVne8c8bm3kjWqKKbd9PqQRxhXyk8fAQh
nBNyU0z8UxAoI8YqxHo05O4Fa/2jnYVFJqRgpCJrZ/xWIB3YDUYRHxyw6wlK5MbeWxQKZ/geh6Jc
hvd8QsazJVELr1biVdkL1/fLYrdqr2kisHUxV99Aa+TYpuNIqP7VdFW6T90MGh60Na/buLTpaO4w
v0PU6jqghFZnFNs5F4wUO2s6E7QiQr+txrdhcZZ7tbA/Nq1UmwE6y6Zz6rOsvL7HsuKx2TAzp/5v
lzR7HICV0C5W8OWchBV6qM17Zg27bOb+LSGvWYWXf1uNMnvug05+YwIXXLzROmWjcvBydTGQWt+e
u4q10Cog1hn1q8FA9q62MIF4VWVxV2DxMHOn+TIHwJbByVy5qRrEJV5RkX7QA+XkYbfOXYJRDO+F
hnPoV+Udg398amkF1LjXrnkGo86jrQYGTIbXYjs23mIQeV8CWFYiFPVknuk+s9tgu1QfMc1Kjglw
AfEiWeqAZgePbD22n2kMvWXp+nXWQcE2LrpPjg01KWs9SDBsp9krSMT187AQXcIqZC6HuaNO56zR
c5oyC9QBnFmiJMgmUpB09eBjzgrjCnz8UMKrsRucb/DppjWk0zfsrD6p3V3VwJJKZlCGMyfRwQgX
oAO/H3By2hK7VXYPTLxwPWS1RRcj6fXBNyCGr6nh741W2w+1a04XaTB5HViPIHzTnF3p9EcU7fq+
8FDH2iRZvKZD5XzCWZWjdUC1wrTHRMxhuNO+H6/9cSPvrFtlz/SdzK70GXjBEpu7PKozDzGRTNgJ
smqh0T5lJDfh1I0GEE8XkwSdcKhsRD7VCm8MKp1UkWgFvFrZ/1BWRu5HHbcjjmLkDF1erFvbsZ4l
vf0QTSGQMlbTLfPd8mIU9r03VevuSgXe2N4qb2Et4S/OtP46FcSBbnp/9hHix3PHEWkNbs3MKh8Z
0gZPtuHqewbY4qvtp9UZyyFztcqcTqojSSNMkgJkVZ36T+7ClBGgy2tPH/oa2dStNw66yR1Kmm7P
VoreBVnqHX7gRyR4+UVTcyFF753Inf2XtuxSUnPajFLS1+pTi17nfp60h/1mdNWLbldmBIa/Im7K
JrJanBW3kK5wT8TTlRAkj32a79NyTk9eSS4JLET/pDzvtolzkpKc0j9U9VId6WVM4Zo1JU+Enk+g
ddaHVXX0NzspS9KeFvM1JmXthkfC+WwI59HvYrDgzXyfdkkVyZhTXN5h7yEMJY1KrR5S5oQZaqiD
60uenyBYzotq6LwWurrN66kLqy4/OpSzDxVMuMPMIeoSLCXpIhyenJtGBvWBvt+H3zfPrrmck4SB
kW94pwqHVb0x/QTRfqzN1xRG1q4vymDvuS5s7VGycA3MpI+Vqk5WLcYzPQE0IS7ursyy25cC5umN
j6B6wzEZV1rHoJpUINFfl3Tj6haYi13SJupgGxmyjnpEtmO20ADzgQaAHhcb+13CXDZ1zeKBZRqg
NSN5vWXnqHfMJM3zaE/fm86i19MnEBeymdZewSjylnXLC9F/LSf0BMDzgkQ/T0Oib/0qng8olddH
JJbFds1iWlKBVT22FBePM8Ez2yQtm7elmBT46FFPZ12afZgGlv9DaCd+mfocb8rKofQaWtDmPPlr
e8d4KfhcZcUSNVlN14CIjyiv7HzrQVHDIuHVxxKD24OViezWqXoa5WuKyD6YneGe3kD6UWA7gB7c
VPA/aUQid7DEeRG9+2rls2Y9W3u6hto7j9haunDJdYFuK2OeAF3go40DFzihlXzQJKSGUNdWlNOq
h4xDeMlBYPRwZbxeW0GfzRhVFuYpc3hbY2G/0N3I3tCnrXf0NpxtEsQGMYWB+p4arvW4aMHkIK6L
51jF6ZaxAMf7ylg2TtDIJ8+8RiiMLVkhvkgfp4Txedi4Y3EaUpX/AAE6PVVsrwxmlhg1eOt5aCeK
Ejm8crcG/vzTWDrOru3Zazg8V+Z9USzzG20WccPIqtj6NVRsbnm3v2Ni4D6VIwdwo15ynITGV9V3
pNt27J/w9U+Ep/WMc7zuLmm19e4B0t5yckaBUdWDyZ6YGQiDQHIPLUlgfY42nfbM9AiujQLQnscu
KgiM360djYwGt0rYBLb1w1Z+fEahQ0wpuMGOc208pveC4gBepo5PJTEW+7lrS25bjvocnekWMI2y
H+caC5AKgnqbIAR4ruLsid2VmsfjLM32C66vlJJZWpqf+7zQn8ScrgcSKxg8GQWkEBAHXUSNnH8O
VLPQjDbi9HVySUDbBIWaaTvQ3wY2xlzIIDlwJ03E370t1veqycTeT5ne9UNJ6BhHzhA+ItsVs74n
umHDwfPkVd137b035tj/QFyzhH6deE8rGMDjtFzthfbSw/7MglOTz4KeBpMYHtV2M7jAXQhLk/QV
FgFUAVlexm3JBLvUt0BsHsrVGlDGDdNuDGJ/h5qMmjPJjH3F6Oapn+DtJ1PvHUyXrLiw960ZkAKz
9x+rITx2irX6lENCoRbsHXAWAjjwNMe3nRq7Ozfu81OKL5EjPELBTS5dn6/c+s6CY9xMMRiIrSAv
zdh4RcEa9H/Qiil15cTvUnzKVlj49XevreOt9uLirRgWqBoZkuFPomD+QUb4dD9VsYKC3k+3oExN
lEgVYth8Is4jdVX18LsI/N8tl/9fRGz4A+Li/KUY/uZ7kr4X7wsWuz/AMP9Ff7n+4R9a+MD+TXpQ
FoRnXQ2E7lUl/w90QwDIxRMCVSTQlj9+8p/wBvGbKeRV8y594TDywS7zDzW87f1m2qZHSxftOk1Z
8uX/B3J42/nZMCZ9U5iu73gmPh+X/5n7i5EIdQ3hB5R3hw4kaXLAYCz0xneIAdwwtU+/kZ3Jcii0
bo7I+scn11p8LOnUq+uOxZYyTqnyWA0C1kqDS1tvysyY49CbBw3TDtf8pwAxzg22HvOuvIK17x1m
Qg7jJKhH7IkEqRz6uvbzvbn4LdNtA0TA0nMm9LwEFa0fD8lz70lGkty9tKNGy3gOLPCn/ijBBbgc
CirlB1vLxNfWVv6jSYhZBL/gdlnqaRMweaAV1E/dR0u7ew4Vyhp6wG6SXEzVB8Omc6314qU9NnHQ
1cwlx4Lp88o6zzyvvGvtzD7Ens/T6q3OYcmWDNl1G1AJQDkmXnoRDzM6rGe/JipgZsO7adDQhmoh
PdOB04ygG3xUMSKlB/kY2pNrNy9T7c/jI8J+yJR0+R4t8H5+ODfZgliJTrp5sRkBJSdO8tNDOxWC
MIGqdpNLmw1sYrE/Ub/puUjI3EOVCGfaiqH9IU3HErvUioUrsRZO0cUUGNbDanFSvyP5WVQPoIOM
ZLOabUyrAZX1dfDls2RywBfqFDPEdaJaEfiyHeGErTtnSovXqbBbbNllN9g7a/V9H8m17eahPdqI
tYmt4BBKvNK0l4OZfjNrWAsh0ZXB/hoa8+LFAKYJH0wSIhv6HwQSnUcD3gT+XfuCSq8hxJTpvKHB
UbAdUKOY8f2sESaIdh6SzaDL4MbpZiAJbUYdghJHAFXe1EWsroB1c95DqO2/OQzoDjX5Zdk+m9bM
iooaUVEuGv/ZQ02MTkrWTFrLbPCfUDculznO1tClALqSnoqnIV9aql6CnYK6Smn9O/XJlFUZGX2A
nDLzT2O3BAy/rPU5rjJrB6fXO9G5BERNdymrLPMuYZNBeNQ/La7KwpRm4p2RWDGl4ZygDHJG5J9F
RxWLxUyWm7bk3/cAPYqLh6mT87VDWldZlJeudcEuk96SPXO3UqMyZlEhcjmgXUuQqSPL/sw4C5Je
SaYBzctkPCbTnKPhjqe3gWt7Hf7HbLKJrdl/l5l5y2Y1ZgjSHd5UjoIvmgi0h3bBRwKVaQv5ZH0p
1ZR9A10wbzsqc2qWpN/LdCT1M1PLXkDkeJPB4B4LYx1vmmH5XjOTB6Ky2OXWp1F1yA2lqGukkb82
xiye5nqhO4GGSn4hLNLqt2Yp3OM1X2inNcjNzG4cIEv2uPUm9Ntm27X7NZAzh3UUWaXlcBzSygzd
LikOWGBOZjkg9p1LfSM8c3ylxTk7Vw3DfRI4tAexvZ9oHgR3idPG7+48xcMfhtd/94b3/x3IiP1G
sEP89waxy3vep+/f5u/fm592xT/+7o8tUbq/XbdCEUhYZOw9ARicf9jD7N9Mau7rluT5Di5efvKf
9jDrN2l67IhAixwmbdeN6h9bov+bLdhc+UlgS9sV/zOH2D85xdl2JfMjEzea7XPm/8XL7P2/CG4x
o2wu+31A2tslKbsvjA+uiZwmCwrTBdWNLMPJGHrSfEljYV7qfnp1ZvVGB/NWYODf63QaD0M73Kuk
ItRLWFlUj0aGRqB3w84rXgf/2uII8lfOWJBnl5MTCEKqx6tuFZkLQQ5/kxD/q0uZD+c7juURO+IA
jHJ/+XD/lYquSxVZdOrz+AfH9nvKkT8eERBc/5oR9+sruVxJ6HWQ6K4wOpc65SfMUgJYRE7XkHTC
SdAf0/onKH0Z6sjCh/GnW+z+D/fen4lO1+rqZ1OfK6RrucIVYBrc37l3f0Y6LSKbS7YTI0Jn/AHi
X4aoKWiPwSa+ZoLGE+nLhZhyJilYl+SE1NwULp113Ff7GEXcYSX70M3kG7/1XFXljeHZK9bV7jUx
5nMt5LudRq7XiIhIk6+dLhdaKSkGtqoleibpNgyZ5l3smKcSOMTR6VOcEBPHfRctMEnHy7uY1re2
zb44xEVtitz0/ubrtq5X7idjI4rrACc43mkqQ5gsP3/faLnTaUEQTM/L3xO1srFK3YZNyhSnjvdB
/dqU4t2AxUknkd4mMgl3Kr8VRvr9ry/G7y/08xuRluVQaZoohn3/V3PzkmqdlAnBKMXAQJ55+0I3
VL76Sd8xXyw+SCw/u/RAMWSdu3F9rpHeojGTe+bYBWYP+8EZuyfipcAHtXs3ke+rSr6Ui7Vbi79D
mdi/2kGlED6LEBh1U+JX/b08/pMJk8IR0fqg061pruSIDfVJmvMzwLyn1hBsbnSVx/qoAnSFGkgm
8wkjpTSmL7FJmUx1JCJMFjM8Rt/hWqRMqcXz3JCW8ddf6j9dXd5ngKIOxBqPksdK9/PV9ZJW4usE
NjJlxVPjq3Y3l4TMEER8N3vjuY9JTiwVPB5XDC7Mr/XL1K44Shgy0Wn/6zfzy5EB2+5P78X/hf9i
CmKoC1nEUYxPR2M8zQML5YRz5VDt+799ud/XpD/fUNfXEyZ3EzETPqrFX+5soNu5vxaEDlzjSjcj
ziFiiph3ljN3hftkJQV+kaWso4lkq7AtZXYvUtwPZvpFLg7RPCruATGWnBOC6vU6lkn6YMdI4Xll
6HmmJkeFHgeAvbzsAe7bGA3MWQxnvfhDj41BxJrRVMWZgVkYXhVri0TxjLVXhYgIy63rtpeiNQAi
LVgMGzz5h8FHqlV77brxSryrBFo628FZ7//6Qvy8xMrfLwToPyHYq7DLsO/9tMQujlmgD+BCrKu7
Xd2EKdCtVn6Ul38DLPgXj4kEHMqmyCCP/df7ZdvwVoFPOOaZdpRkKJh/rzxKU5c4rHANHMiZffpZ
6fnJbdcj5LlHZ7HfYr/sN1Mff+nI12G48y2BZ1SZ+YGwp+dh6G50Xez/+gtx//nW/Pl9Uj/8eSMw
yTNK7KbN8b2JqzMRC4CkZFblKyxN5p2o16K0mTLEKykKLqJfSGSibdTgXlw5ctbzatzSsjG2WrfO
wVHZdNP1XYnWdM4PXuXH+6QV7onwzPxlnBEANO1wO9UznE7gVZtm4AAMEApwd8ALo5Yj/XVdiFls
XXy0M+5Zo0WFjQFqxKxXfwYB+B5f2bp0ypcvKH9f7NUX0Url8AMOPi2sOOkgzrXJuRL1usvT4uWv
v7N/vomodrwrUJZtGuTsL09zPgSUG04VcLqNb4caKfVAwoAj93Fj7/76pax/9VrUHFjewU5aUG1/
vjzU8Li8nDqIUBc5p3FcPzNScM5NtyQv6YyBDhsFHq/lpk9+JBIXTe30zPACNth5QOKwLpbgoiBX
tILlb97c9bV/XmWk43g8tQGrDXXuL7d4oSbCjNBRQ1ktTkuyk+D01/bT33wDv1YqEs8/FCnblLyG
ZV+BnX++QTubrJ9JFMQ1WkTNaqkPC/KUKPYIHspS3GP4I+ekad6L1vuk5uXBQzWoTKKHpVuNTMPp
JLRdVuED1PdYgNNLYZD+08Ukb/31W/1X7/TaE6LJ5DrYTn9ZXAblxAXOnzjyRc2qkpW7CaEuoAHI
VSYjRjDZOxIOzr49/M3+cm05/XQlpE8V4wshwZ1K79fFZvLLYa05t8IIkS/xLFliMIUENQ5C+5G+
bpjByv3rD2v9q9cUcJuFC9WYBe6X6xIAX3Rl7gVR0Mb70qYjbGeNPjXIhoHSU9qX4wdJDJ9QOb0D
QXy3VzsNY+MrdOgkTI26vvV19UNJ52jVMszU81+/vys9+ufvxKff5wcUuGhiIVhc3/+f6hRNwGNt
2gOZyj7nZdXtYy/exYrHhQ4yQ7h8Lc6kXWCOt38oLz2Nq/jS1x0OWxG/dQBYN0q4j/Y8/VBpuisR
+idTTfxwnt3PIt83KaIlryaAvKk/SA30gRcku4l0PxRx+X5t3PmkSAbYlLqPFj22u9zrvy+l+Twu
7hvj44gclt3UXeOR4nk7OUj8/vobkNdd/qe7wrc5zDv4GTyeHSYXP38DVZahvbNSGfWTfLZL72H1
64OsECc3jS5ADA7dtvfSmwaERWjF/EuNMgVAQ78dkv5x6OZHly56SLg6cW+5y3CgY4OX5sYvzVfZ
ksVSBv2MSqW7JOhBNsHC4t2S2dEhqQC8kyNaducoi+N3HwEYQ0gfSmrwZtnZjUU4dl7Yx06xG6gF
8oHJUIMQ3m+kSDWoJNvbbrxCM3lrZnlHJOJFK3XJi9zb6NZ7n4YhIqM2Qccz74dB3NRGvm85g2w1
CsIN/skVG5djbxn/YnnAso1SkrZYCWvSyvUudfsQmz98OBNFpdd8ICW+qwugEgEkzu9/cyn+6Uo4
lMs8mhztmMj8ujKMgHIr2UKlxjHa4p+Qh6k+tCRbMRz//ZX+3W2W/0VzBXg41Cz/ff/k//b9+08c
6D/+4B+zBMYCnKwYNf8He2eyXLexZt0nggNNAkhMT9+Rh60ocoIQRQl9j0QCePp/Qfb9S5br2nEj
alRRE09kEjwNEpn723ttB44Nkgpr8v+fJfxYqH3OB5y6fvzLv2YJ/m8BK6mF2sIPo7fwUP7XLGER
YhauE88illmObf/JLIHl8k9fDJhrgFm5EjcngwSu9csiipypIc12ziGM50qvzNGIra2yQifdm2iE
JeO5Ob+TSRjHa4QeWa6JO/a43/qU/Gfc+0OH/9n0edATK9+V0pzdlVO4qsIZrkKIU5MAKBO0w9a2
LPGNFgOiNgbugJNwc5VjBJUkOIMhOXolj1i37O5EUtr39Mrj1yKUhWnNKC+jHSTHLgrJutniUQp2
sbyD096sAYxW7M1uyA/vOllvUqFTMKDOyS+KtV8rtYFvPa+J/AMLXgadcyurnY8xfUOdKhQPl9Bm
1QQ3YWRYt4PRRQwS4rfSShI6wHK5SYlMA1bg/FG5zgcDWneth+4r6XJJgjahMa5zYWmO4XQk39zf
z0GgT1mCpB403gB11OpgZ/df/NGQB8CK7S5VNR0qAdeUifctHHzrtm/Gj1kROKPgB9tBypa28cmK
zO/4+44Ga1VfhC9scM+47i4Ci0w/qVMhrH0CyzvGz2Z8FcwnduHofOR5jbbOISajDFXlU4Uq5TxF
IJ1XGO1nqMHsEQp4aWSN0pc8dsdt7/ufvdS8pK1Fo5e/0Z2m2lyNzTaIGrmRyhjOlu5aLFXWqSiq
CZCC2EOgwcyU93dZWxNwmseOoxUspIOuxfukaYcpWs+8n6nSuU7KJa1Oh94bNbhwPypviL7aoUce
klTWXaYcBrWWFl/bVhn7XDXyWhSRf2aNnL63QU/lr0h4nFFBNp9JLutLG2dX06qT76LVxA6XhnMr
YkxSdBVj2CTvP+pM4UyShEKb4JQRsF5bkcXkfTZa54oJKGSEK++yioOq9uYHGVf3mb8QX7V/NxeJ
PrpDnlAo2ANoM7PQvoPA0gApnL7mbjruAPC/IR4NN53vHeE0zsy77C578H26rX0SzufRpES78ciH
p7Ump0RXYyXK6dxn/hUoq/vAc66zLr5PTTehjtJqNuVkJES/6EJUu77AU0QVo44IWQZALFfpwIvd
5LXgvks9hWOACEWRb8UcFuQeEsrt14aR2g+tlIxEUqfoSHFAmyX/780mtXRDgzW4xuMbbUGFTxEn
0TjxcP5WoQ8iO9SEiFILa6AyStBwZdSSrjFEUvQHRfVnv47trANKlVEs+wI9oE1I75SynznDysXp
ZVaSgZksGWPHWPMAFhFwPIdNnOudZDpgrSI8rZJYU4NLJXNzo6KCMuGxF6UkUHZmFzOKi3C6exgf
wh8deHRnb2lix3UcDTSX72OHlhe6w7BObntMrfEuLAzZfVQ2SOt1BW6S3Fs1EQkom8B9A0g7vZSa
OyboU3IBUSunDeMyeqDBWMXVgdA2pD57MDhQYllZSnurHIIYNg3eLFpvCYmKreLPWFjs3CEUxrLd
JDKUpWXx2AFI+qbDphLEIiE9kYFNrOzOq9ICzLESpdwWPQCL2zgr+fTxmsb7aBhBYtgwIXKUTTk7
mynCWbcvVOxbR1AGff61aQ2V7AI/Iy5rFzKEEYJ09YWDakK2XcUPQTmbW9IhXFDV2Yac3cALrWNf
HadwbN1Vw+GWLtgToxr7LfOS+KaEuPVFlxUzLZrgmxtFkRQ+cDmnx2LExyFxezNZpQLeo9Si95/i
fvwsy3QEbdtMr9LVDQmeOL93UlQ0lUTeLirL/lH4frUbhk6+RnaDZ8XpxfxmmfOH9hTABFOVn6gx
3tRByWQuHfDpD/3Z4/e2K69Hl3ZYQvVQXPp2yJx9YIS8o6TzF8gAFVurHKP5dWpza4uaF6p9pOue
CluffMXWprxRn1m1Pw29GOn/ipv+MQVG6DyEeTOEO7i/BCXAUWFVKUVKM19PT4mbgzk45AI81MAg
GqiXb8UfBAlpV9VJ0cUb2QoGeRUhwTeMRn17mkkb49ceks5bQXhcMdacDtil3kcs3HKFAwTepiQn
BAelnndW2BGgH7vhru+n5CoMUlODM4430lH3U6bEMYy99F7ixMLshv/EmE0fz24+vlKUWd/XBi3r
q2EKgqduzqf7KWyL/G4Iquq95EB0UNmskcoLKMNayeKLFybWPXNPUh147a8jmHyMM1Yq3yN8NC95
ApIFFJYL8at1VJiBWXXkd5nPzaWelP4e4lXhrBZUfv4E7gaTjG9A6sEqEcdbn9r4/HsiPSAmqRGb
t9kweA9VZXkvlKClTG8T298FggTiBekNUaWc4q1RBu1TFTV1BOCVMk7bl9X3AdLLZ93Y4DQaAV3Z
cwvwHlhGMfklI/Y2OtWcmyjvjOKGGKJ4gjTQFJeyHmVGVrgSHqE6g3KEwIzlZ7+KHLnGFzDu0zqs
bPD9mfgAbzvce5ktn0wqrC8l+HoLx3foP+et5b7NaJGXZGJV5ZwwRZ+9wSDDN1oRYLIpJ/U5EZ2V
Ni4L5uC4uiLXAlVg90esANkA9gCHpKu0abBGUG2+k9j0G1gB0yIaBXP3PEJCvcVfiZt6jDr8q16U
z4TCDfA9S+Sk1KySTT6tWhOXAbmEKd/GOWo2rYuKik3H6dz7FsT056JDhttVUeQsgIYh5HiLaJae
gpJOY5Ig0FHhW9hGezB/2ASaH5YBHOLGdKV9IbbvDXOxFcBSxmJgYLSXQI19WklrrFnRRv+wJBRG
xkQ2kZgh9lEbuNElKQ0sDDQ/DPfWD2ODqGfXvNBUPpPM+2F+qLFBBD8MEXNqTJgjmsStP4XwfUag
OGRI00ULwk9RZtzyAZk84C7ecJNxXN7rvgmewrHw7mlO1dgyQtZ9j2zywRC4NhDXqV5YnBw8z4qr
s7g7sATLPXA6okYT1vWNkXbzpQuF7Fcl6Ytz8sMoUv9uGln8I6P0sJKQNWb7gL2E4nUyXW34gBxC
10CXhNseVwLspHr4LBeHCiU80XNKIc86oyKXZFvtRU/ih62F3U3JJ4zXZf5he8H5iAXG+WGHIcqE
NWaue+jSFKiL/s6GgHOVi4+GgY1DjcZirsl/GG04ny+mm98NOIsXx5C4ciZrSPiYIflH22BS6nF0
Ul0fMe/gPLPn6IPHHItl2GqswrRGOtEhT8xwu0x2vtQWTQXwqfO7WVR3jW+Ne/rA4KwENGZQ/eFi
2YA/UCr33Mwuhni7f4q8JLNWSRmeNeSWLzww0sfIt/OPWtXDvskai5GFY2RkXtuQ4ZTwm48oKtmC
VW54jHJTHyhC5wFVj7FP/CxpKaMwqSzYNUya8JbCAWiRN9i237gxGMCu0njPcTTM10x07bqhU/Br
3U1f+8bAy9tbSQHb0bRdOp6dHDQQptc0/QdVYtGT/0uU+OuJZxE8f5JlHCgKZgUR6iiqvKEb3u3a
U0mF6j/JP//NZdBNmXrbnu+DR/nzZQak6YryeX30x3aZPEdRum6mRvj/8HL+rIItL2f5fNH7HHPR
hINfroMHye7RX9RxVqX6ki5PeK+fORFEk2S4NSIXfcsHPJgr0RfUb/x00r37/W37eYxr/1ke/v3y
iLA+8G6f0+2vLzPRUUYpjdMfRZvUO/Kg/aMtC28Hq3PmS9rl97IhupwBLXzNpgpDFruJwQyeZnYX
FAyxzaDTNV82HqXHvn8e70YqcI6e02DXNM2oRwabe9zmhk7ya9e2uKcqCPzYZeOKMEjwD5Tuv74g
TsKmz5HdtBb56hfVboZy4eeVqo9z0nVkLbMkqknJJNrcwi8NeMZHuXSOf/82/vWizuKgsKwFhO4x
D/nzl6WFaSgGnJ9cNJovDgJmVvR4kqNT4k/Nl7+/2HKk//MNwMUsc4FY85uEWCSBn24A/DZ2mSPY
HjXNt1u3tTEMGrvCHPt/eFV/vdMA2bANoUgLkcNxl3//6UIw3Ky6aigKSYi391dh1SEPzhILw+Hv
X9EvQ4rlW7hYUjhFsk3Eaflr40OUUUbvzm5+7Km/O8eKLQVduTFuQXMZddGsbOMJwbYc8MjT3TXT
yhF3WD3XPIjiD/Vj91dbhBfJ24bzYfyxP6QqhL3i3/+pf3lPcL3w1WI4avG2uAtm+ef3JDLoX24r
mRyzODb9Yy1VfzdWI4el//g6WG5cF/sNOoiz+HV+vo7XxF0TRSo+liGHgU1Lmi3ZRCHG0B/X+Z+W
+/7XuapsfFDI2f9eFbxTH4wXvrXt9LOp6o8f+10blPZvFDKSvBZYQLgTf2Juu78x3lsGKZ61zN2W
f/mXqcr7zRcLW5vvuhdIe7l9/9AGLfM37Aa4Qh0HdjUf+n+kDSJM/rRMLNRthHucWXiaxaLh/zJc
c+tgMlWtmq0h3ddwJE0reY7xnfLXuUZLyxo1Yif2L3XpfP3pnfpvnip/Xg7/eulfvrx2avlZZnZo
Tyh09DwuhZSwW+osfNcN+tTfX81eXsl/LYjM5BntWY5cLNVosbb9yz0JQCf1elQZpmWZOFGA3hNc
8OvNKO1sN3X1ZxNhYs8n3WzzXMlt4A8+MAHT3Qye+jxU7IjEHH1Ki+wOafQGZYi6mdxd9Wb40jSh
zVvVc66p0rNFEmf79389Nry//PmMgencQb91WVt+NNj9vMy2BfLT0CxlYD3jFcdJu1XVgzZqBuDV
Rj+jV9aTBFbgjHeBSpNHEbpXe2xMZrqyI3XWfM5mj0OdNF8NUV7gk+1plHmP/MEFv5wcscPRvqn5
f+2CkqRSUpIUabknuI7FQk7NMWps88koTWQjAiQHig42Eygjf76fQAincbId3PhBuCQmJ/3eMUKh
VWc70MJCcLNfR0l278fZQ51P+BE+JlRCOgZWbyOHwT3oumnTO4V/U7UBoqZVZ0DIlDriAikxr3g5
ETJezFg6n0RrOXvarqInLzPvSyMnwx5wZaJ/+YXGq+kLwA9/XwXpiNOvb892mo9EYUvTXzHBajfC
UgkyAwBokesGuTaLdhjZx41rhMFJYJO/SJnNKwGvktReKA5z0ZUnKn7km2MSK4nKpLpKF1CxCjD3
LkiitzELAYzp2H6v3ZkEmerN02CdtR3rW21Sr03wretoOcmqnevZ86nkYI/+gs15KK0dann9kSTp
RxJBTNOggte23eid8JbDPtHraopPJMpfExmfGhE8RwOORJ+Pxu2m9mB1/EANZOegizDd5EXX3LD1
2Y6qevJzPu+//0Lay/7h59tJuth+WD0whPrsfZdG258fPah0VoPFmDFCTp0gaimlgIvnAh5jCVpk
vzyvngjqjxeAmsZbHLpWs6ol4cwwaaoLwYvn0Sa5OITlGc60/DYConh0MjPfd26I7h8sSW+nyl44
VasbHyjp9x8v4f8eav9QJeEEy4f5759pqyT+0v78OPv9B/54msnfHLZhzHpsk/PIDyPwH5Mu5zdO
J3wX6IRwcXv+1CBh+7+5i7GCsWRge/afUjMCjzBWP9QBopE+G9b/ZNJFBueXr6VNEQrPbEu4yymJ
J+6fv5YNFg5aJ0Gq1aElntJIzBs1xeVp9OHODWi++6EpXuOsGEHWSPmaMD+62MJVKGj8R+zLwPJu
4kpkL8zjEzjls3djBaUf0pjXxwD57Dbm0Nt63os9a1LfmobkS5jBL1xlPdCtjCa/fQS27iWAWv99
rvz+JZ7BT61wc/RXusLGOxKwBBk601iLpsp2sPDs09gO9oPqdHMWXVmdmCdxHAKuRnBgIpBm2cYS
351tca77Lj2neeDQNClF+cScZzaP7I4Nis240NoV6QDWwGOiFbtF+IwkROLHNdyzF1TDW5PUACFS
Q2boy/6UfApHaT6H7qQB5jgRv9up4OJB+gWDiJxlfwTLnhJjSVGd2m5krRy87Ha2U+yUaaeSi1mk
2Fzaiu5L6BEc72PPae8pIM0CwFLJdB+wdd+hYJY3pRQIayaQGMr4BrcgKMuM6ztUGuMhpIECITsJ
NUqHWxD+Mwj8rzpjam7jcam1aExZ1Ds8NaT2oxhcajdP09HDpA2+BSgegwDERZCuDigVv7pw7neP
qWWBa6B309kVgBoOtnJxQYzO97hfmPFeDFCMhgDRHlKD/c6qCkwF4r83+XRjFdjZapaAFzqip2Ay
Sn879Wa963BvPYLO93eD47QfU58zIkk7RGuFjvm1ziz9avWDd0Luj85o7dU9qFf7WYMqvcmo9HRJ
OJq+sXNrM8XWBmkPPKAgvb/2U889kVGfDqBfAvKzZb2lHQRZmcon2lSH0r+IMtUnt++Zu7k187OU
VIjlgQyHEZU/FaWLVm+KWBO6AUWXzAYMZKwspg3lEO4HIYD4WoMXT1aUTPc3biudi9uALDQtw57g
78N/VXS2FqtS85bK1gPoYhkB2d9IISFm1EteQopaCnMO34K2zE5GJsSrT/T8jJ6cHyK7tXmbKivA
YsEbtXJ9GrRX9cBAaF0yxKUrIUBihrYD7REVfdlvym52jh1DFKJLXmdvk2loH4wKlwX1sFtTJ8bG
rZu3Gmw9pSxVsYE9Y3xqBF1ubBtO5qiMna/CauNO4tpngKkYz++KAORR2IqXkD1KoexuV1V+S4eL
H1+oTtbAOJqvMNWb28JrH5u2/h5Q2rUOnWybB6rHyIJrfBb6WjBF8N2aDvKUBnDcGDDNPFVcQxfA
KrNqeBQ7bdtZuWmgBgP2HifAGN28H83J75n4EphuvWatTYdttihiMMdzX/A4ROzmNhyeGdyUN4aJ
FZxNTrXPRa/UPV6hMFpFTt5K4mFGrFcRiaw3BV4UeobsDdhLfRR/BVRlmhtWE5DalTn3wUliWIz3
+LbpsPAZwo0M7zV/JD/kmqvKiXqA0I5WBjDrvo1JD/vZB4NEtVNWauykl7p8LfpxjwdP7M1BmIx+
G+totVDpBg39u4ioYVhFcxg++7y1a9UPcqVrF7Eckiu9oOBakpWZA+mhsVPtJoTlG9AT5qNMcUNL
q/EchmztcC5sG7qvH2Z3oS3DnZlWyfcaGCbWzMyF+DP35rTTRNS31NfoEf69zw3vDOq1hj50ICCp
4TTPWXKY2GPsVJVF0LE7375hPO1RchskB5jD7WdhMzML2wkmZIiNqGCev2WLNDyaudV+NvDBn/wC
GW9jpyDDOoWAyPvf3aWpqYa1QxD9PQJ4RWo9OMyReyYMPl16M8s/t3bUgTsYD2rOjEcE1ozaGpk9
TElD+URnzlfbyIq9LEvnrikvddIf0fonGoHoBuL0ODxjvxh2HZUT9jod/eYI68y4NembrM8O36Yr
Hvb8gvScDutMBdZJ6Pw1DIL+lVBX9qlJVHXD25zdF9ks3noCnRk4WnOEAwlI8xrFUCqJI6B42NHc
gd+laUDLHtIaJnfYyXNJyW2okq0I1DmfZrGO54HmQGOYz60xSIxoyNGPs87yXT4X82M493a7htCe
vUgaMrZTPfbXIhY4M/JiBvWUz/W689L0o8modYTbzIdUGG7ymBOd26nl2n6SOHd9mdg7mnSmg23V
3ldLx0TawoilD4rZtHbKvFQrGBc9O3lIARcfNMpCrsz3g+ZxX7fNzqI6aAcdTj/EQefiwjKiak8i
kpPEPEX7UMT1GpdY/mKUan6GxG9fZrbzRPn8xsZSCH9kXcaOdYxM5wMiPLEUCvze3VhiXJ5Bcz6P
MAEjsrGBWWJIbP3LiOX/hvMVdcYdayvE5C9OBxQZUnx6m5KLuzoAI6ATzmEE1kMH2ZtmPU3XWWw6
xnYiOnpP9tdCp2sSIhc0hmM5xtR4MrvWo7kEa+OYWh+tgsS/T8LOIBsDVcsPuuibr/poV3pAW3C/
gwKaOgENVOhgJKXuLJVzvn4iu6+/hKOfsOjaQ+qvZGYybfdTt372pzT/RuE3ZUgOc5YiTpiDF731
Gqc4Mg9tClmnJ5pLnD3YjRFNN7KCHTjX7vA5CKP3Bc3MrSXPDQjqLV3xqMFGdCgb69Gc+ZyntNKn
qQlvGV43KzMFmy2VnqF7kEl8JAyRGQday93zWKbe4wD7ZGV0yt6nZdBTfpWy6QCs073XaXHLqI4P
arLbo10bVFJTdmWvGJ1z1knSfFO6tr6PQr7TaiLDA60t2NU8U57xB+Q7C6b1WpYWNZe+GJ+zejY2
XhZwQM1Leuy6HFRf5RpPGH+3o5gSxnW2vNedW9y2ZAoYciTpizVN9nFoC7WlMK/+KNs0A2PalTga
hvIw+mXw2XOK6RpaXvUxdPa4g4zCSVp73vTIjLk5UG/GxsTuDiIy40tcKSpohrh5CyiyPY/wTr77
ULXWNSf32m6Tc0GZxanEjPM+lUzCwOJJmqXHoYOAOQ1Gcs4LNGV2ktn4PQxNfZnhaBHPKQzvFtwr
CwnskvdiaG3oz508R6GBE7XQ5DAm9lFWFAY7EjLAOlFCbohaYM5JSvwzoWDy3Y0fhTdT81U3t0o6
PTjlGpOpZbAd6JNsxZE9u0AvzVZMlS9sOunKDUpxzQcbNHjNsl6ZhoDUSILcT4iYxe/MjT9qK7gC
We52RdVjRhNR4j9UdQ0JualNaxc3xpk1sVBgbenrKBrWVc6+Y5msTa1SthFBM599r9c7Oq+MB2kS
t3jV9Sz90xB21DB5dcBnX+XiO5usSu1dQM6feEg1NIUDXfNdHTWnuWjY+7UyCz7AgVpkmFqeRp0Y
9CMAWH8j8IjemJ1xk1mp+8BmcjqlAfAWx+wA27ZJwG5uASRLRok4yyKrC1caSORTnlnRoeggTJTL
cEv36dlxa++WFaHfuk1UXLzIHtpVQXvU55qfuNiFQe8Z+8z5tu0l+ePabAi8sbN+rFq8sNyviOmW
0U+7tpmG+4ykAkFj7Mg3wrAgkNReOdvbkB0uFi6YyqS5yvxxtjwbFjrtSq9QG4uL02XQOoGku7cc
q6FAZw3AFjarhb2KI6+6A9jqeuuu6EJv1bma/HXWtNG8jWYTq1UW1vGLmcWM1+sapSg2hXGKfLYY
NIAdqywvbjHtINP0XXFjD55/LyOTNNboO9ANU9C7H3JKrPeoVpJGkcx/hdyojhiYgJLBFYQpX0Rx
hnm7RNWn7oEcKpPMESNJBX+O4IiWTygdMVwArEbbkVEV8a5K7kTj7gPKTTZgG0FRGVB11lMatntW
rS8gQ3AM26qiXkHE+1xiaKTkfh/b0R3WpO8N84BDWFbGcSSNtM6gPpl1fBBucotVMlgNXl1scpw/
j6ZuDRBjLQUMLtGejGDVOhfZ3liOGL7P2Fqoea2rXVmxN+QvoS6j/G5ilNgkkXGwPSLefBDJiiMy
5bvEpTdBFb8ErQZ8HUdPPXmUlZVHzwbbjhXHQWCraX/ldL7EX+QN041mUxDGdxIoyxxG3hnyXzI3
3ZSJK/HiJzwbzOitr+xzBFt1xczT3vTKJ7Wim2mVVXF/9LMCvJ62hhWegXkTJoWDex9xLoOus0kG
upi8AJ+dzttdkdsbMx+/YC/ZUJhz6DEpbjC2XWc4TXfaKaqtF5szDXaz2NdOGEC+InCm9dRi8wls
50RBd/QQ1szPKXUl3dUMJCVMpUgoJdiwDUTlHcpaxqbUmIb9aLlUkaAUhWuZZ5MDYUnJZuXnfXvx
JjRNOkl4f2VLW1M2GhSsOWI4CMMPPynLVp+7tARaFsc5B5aUstjz2E0ovLM9DPc5WaN460V18CkX
xfgFxl947rxZu4c2rDHrZ+5n3EZUW/WGS4DMmjng0MxgJQ9eHY1QUB0HcXo0R/rmA/MlKjuoBGZU
43NtEdj3RpZ3J9/3gSIMsmtZ8ob6RYj+0cHPszd7SbQqc88sMBkkjloexrz5Qgeeg3Nw8beN6RrO
bUB5gTl8sycV2+xOTXkbKQdD6RyWPbdcnb9OkuZV+DlNuqracHjjzkrW+DFwuRVFvC884pDjxKPa
xYKCehpE4NntkeQbKsFKxhbGc7utz1bEms8qZOpPkYusWOUBbAavV+W28Dv/WbJxEZC1CqTTENHy
97Hh/6lv/6C+oSUtCaZ/L79dPxKC+j/rb3/8yB8CnP8b3ya0V+xi/0ri/yHAWb8tQybhWiZz+j9j
a+zfGEP+mBIyf8ZmxyzmX+MkH9iNbTGXDiyGq0xY/xMBjsDHLwKcByBg8bIvOXbBBPoXAS4ZvAbS
Zj/v6rxqjHVVuDlhj9Ewb2K/jbetj8NasTHbBgWb5a3NDuZieWW+I9TUnOGZWpyDTU73A10O9Spc
1HXb7n0Ftlr77R5AMQFFK4n9VYC/Yxv1vaQ7LNH4O4Kp+Twn4LKBGwNldPKYvpK0Pahi6LfDsoQ1
TUThpPBFj7GvH4KN6wi1FNvgKGWTIZReUbjSlkdb5uKckMYGJluLbhtiXL7RKcUpaFdEi4hDj8a3
sINDs5LaCt6ToJVr02SdZoecnCqFaW3FIQypGzzPS8ehfISEEzMyyGrcs8Aa26Hb2I7ClwhX7VPa
56+aZs+bpE2eQqDWa5dWg6Obeu0XCg/is7Cb+CFse+/Rm0V+YyapvR9xsm/ZXFEkNpXxcZgMY0VG
+shgCAxeVc7bgLcOX1saU9FHxQUucv3Q4gsCOytpmRzzsx31CcHb7MMG/b9SXpU8hNIFwWfV+Rbq
/vQ20ol2iV1qBxf1gWqoBGsTCiJAg1O2eM3XnenMyapTNV7iKnfl2YDfTpUDVUrMZnJr0f5HzXYJ
XJ18Ro4z2YF240Mw5Dn8do5+TKjgl1yZXk0tmyq7+1L5sW6OeqjUGcy63a7osQ+vlSwwXxYNmB3M
pSxhZ03q2VmM4bFYGT6PMQxaUXDXDZHtrL2e0xVNsKI8dSM2zRBKnE0mWkL9jmA9JzsPDtiGEGl6
GwWdfZsMRvpmDHjzwk6X+zLFCcZLGvKHJgrkM9qru3V7OV6wRw/XnnI3PspgWKi4o3T7lU1n+KNc
YLes8o79olztfWID00J90611T+rDu3o2Ef8NNbHVQcE6PxSB0IAlFLbeHhfze+Mm6X1H98rWMWhO
2rLFnKgb4yVBPcutausSaA7XTJ2SBwb/8tD7Gcj1LBp3BUpUvg6zJflT+9VNbuc9kbJHjhMAMfSw
8434U6WbEdDwNNyqnvcYqTl9RWxQd27VDsjHcYPgV1770bp1pomCBzXO93TkAfZtDN4yg9MUHTfN
DVtlp9jnrttzV+OxhlfXLnvT0mCHWLN5nbFTI/OsjXp0N8Iw9TdoP689StaFw2V5o5tgBCuO2xAD
kM8JqSvEhd1+dSrp9+mQLK3wmnYdg85yGRXR0NSGO1tb7ClbM/HvoSN2nygnjqlIpgL0pguQcEZb
gAay2poEJk7UBTTMnvKopd2pY0mPZbI1B0dOb8LkQ3rsZKM3nVtWHzl7H2akaFJejSiHJxfaVqMS
68WIwCcc45SYDTavAdxz5YiMIh+kueBSVg0Ney4SNB/FonprBXz9lEC/ddamNUzPMUSTjUs44cWy
R051ccV5JDGzLF3PTB7SHT4+m8JPDAPZ1ndV/kLnvN6roDXcNYv9J9UE+mI5fXdraAoE8hZLDv55
z89WMh/ND9+H1NCNYX7TMtbd0e5Bxwk+eG9VTrMDVHec3ssutF7zlrCb31LwOnIXscLW8LbTvqZv
hUKCdU62ZxrZ2TbVRzT01f0svPAbowAs0D65uVaPA8ZCk19sYUSOtrlDdcp+jNDanxKDmRGVLjSm
rXuaXMeHqWtoHPO7DtGRbNosjlHqWJu+bIkjJinDE2z5jE4hJQECuCkLv7aPhXJUQVlTohUdBdH8
lCqBEu3guARmAG4EtqoUrbdfGipobO2C7GZ0K7pC/IgDthWjJM+K2LKNU3hPf++8NgN8ZOyur3lX
5JdWYm8GBTviXxbRjDbIF7DQXX2iMnEGTRh4ej9R2XYTYT1/dpHvLj015PFqhhH2ppiCeOuWExSm
Uj3WRAgUoZ3IAOi6gyPiBNDHaj89ZFGpgbAmxfQVHuHCF86m4J0jLlU5NfBs0I9+PKPcNCYlzp4/
kyQ0i2ma1iJxBXv2mMKBjtmVvS2A8sfnkM6QZOMpFdE/wwKfXDFst2ddxBoaxlxDb6ptoW9yUemD
49ILYWGvPleguA86ZKgMo34c12nFMmnquH/wR0UfX96aX5p+fhADFhE476F6NMdM4AQxOsMEu9D6
cMXLwcccMGfelzaazHyT1aP3gravgrXwmHIcsn4e4q1qPIS/pQCV8TZu5LU56elbZAXms2v1+rEP
Ipiz1TD1j55jBueGe3g1GrZ4sLpGvOBsLzC5luLUuUQC3LRdzMuUZwW5GNfKQ/2WlMvMwXyye27Y
VWfl80eRV4iaGL4o5bbnDtRjEhedsS74KAFcwuOddl2rjXIvcuF8x4czqV1tyGK6dxBjninspL9E
sek606DmRfvEqehXGlPWO6x8fX1qqiXJiv+7vxo+XFA0UTt4qXM6rOhBhS6eCRM0Aa1VA6MDg/7F
jQdkVrAtbzOXHk5GG0wEcAJfu3GI+60cuvy1CTPz2qYc7leEjEiStcNUsoeA0Lsx/Vy9NpycoQwj
WFXIWw6IYrd77GZhfFm8LjZtG52fbBW+cbYfCK/rGCBcQwWbgJBXtM0pjA0Tma42aYxGgu2+dcDA
HZJhOpKrkGgzYLapxy3eKhorF9R/ApnWjFmwvdkyKEPtC80A3qREmZCEx/DBteoPzAUuzWLlgJc9
bhxKFfT/Y+88liNHti37Lz3HNSiHGPQEIgQjqEWSOYGRSSY04JAO4OvfirrP2rLy1qvqnncNSlmS
EYEA3P2cs/fa3Q8PxfVBdmQbTTaYtxDqmEdqgkm8cMjOtMVIBQtODoWevgkACmehF2SY5rgiAtTr
xfVstM+e6oQZVEOeGjEFlTjV/VDERT0Ty5TVzSc+ywvGMOlftwYRad9dgtjnyZlullLipMigkBFT
TLBLPRWMZSvHK9ddU07dXZETX0gM0YiPvCJQnXSerpveQHT2SJB0BtiAb031umY1A4eS3k+KMspO
T5rtpc/T4mRfGOFIAgHGV7VxO7WbEebbRUEIW6eLcI9IQjzMiUiwbrAvhiuL3LDELOpwnqbkZSa8
NOisrN/3zkhqdUc6i1avW7yt2Z4D6aHUSwezZVE0OzwWMsRq6YxBuWAZsDxFqNslRkYfXJbAvC6H
byr3S0YyI/FUdcV6UnJXXqUE/hxGouPO7Zyqp47whbAak5rwZHt5w7BYVeHQ691HCsQ7h92aWT+W
mqo/meOkbLc3qFlfpJBSojt6ehgSkzBPj+g8et+E3AX+1DrtnvSPFcYMPPT9umbmRYXU66+GzW70
LevIf8MqaIk7a3a8i8626GMyvqrugNoXe5jyMV+z0DblBzxmiEgbCwScxxZbluNljLSc1pcHEsLR
jLMHkLVJzFXr5+olQWQfCFWZwAWxHkwaJO+ZYZAWIGHK1oM21N6CHr6BUdyYvnryaPOiIu5407Th
6g8Mt/2riddcRPVcasScajWnTtPhdy9ef88KRJD8pFsg8EuQgXc6WZBMCjEeXqY0/h1+sP4R+Iso
94lTVjJQa9N9d3KXtuiFcmdEHNCwUXmL/DGlLk+HO+JRO/HgcTDMm6x9951peBLGbJ0n2zLv6sUY
qLm9UsaWnAj7sJj/ss+mqwjnXPP3tkmUMnePghKQ6dOnPYIaPLRb7p/Q+BEqq7dkyQA/UwiB6IkS
l1MM4yVc0cwOVVUTCqYNbvoKqc0BIK/Qs+HM5QscW2scyQrSjHffG6YrgzHatTJrgM/0GjiCXRDX
IcMc5jyVboET4kxI+rS/Duc1AaeGBG2VGuM4MmX3WWPXXywSxXuhlHtNWjUE5nXpmphrprchI6Ql
nEeYg9GCKQH1f9K+MB9i/DcVdpjnSgtnaRlXhFJceKeMcDMcODGrahNlpJwYEQLfxA4MeIwZiSEr
Ro608j9TX/Jo95lTfiyTKM69FD76qNxbgNEPvfFhTTlqPz1LQ5DG5g6xnBEyjJcwX5ZTn9B37bYS
s5GVVbdWsTV3retcoMpa6oT+QHckkG1xVFBnQsEi+e6TBR2AkRbf85JIANo5gIwkXsvr1W+KD2mS
RbMtVfo41Ub5auLcfERIT/3HiLy7maVM1N40mmFkbmxC3OfB0s3dqOOoGfMe0RqPRbzUavQCmn6g
79eQIKYVh8ylX7shqsBeg9FUYmGaXN89MUwCHz4tY0X6uJUdlo3DRdQ71ZaFfTNkn44FztNrEw81
gVsDALU2tBx1k53S0Z/uHNJ7LoG+UFxxxD6yXnTnlMAUeJTAUzm6ZAyzFRvuuq0ziR/aFWm/VFRG
9eYWrLaLb6ePXbs9/9L++L/RiaLUp48A0QARp49M9c+SHimEYpTIDL3zJK5yRuUzEzJHOxHjhICO
Jnvz+fev+DusCM6MD3AHwdLFN+9c3Py/ats8i6/SkiNBob1R3Eu1jTd25hjR1hjuVQ7xam80MMb+
/kUv+tNfBXVQF3UQ/K6H6981DeuibPpV4Jkb7Za45bKnF1ydOdeMdxA7YKvoTEHk1k87ikDnOGA8
/frjlf9/K+4fWnEuhgI8Ab98TdH7+P7fyOib9/rrf/+v/VS89+/jr924//NT/+7HwcwE94V62hEI
snXr0vD6dz/O8f5lQG1igGyYNqDpX5iZpv0vGENot/mmvYtUjh/6736cqf/LMFyLahCN8h+Exv+X
ftxFQ/3rTYUFgRsKViZHFxNB0m/Pjm/SjxsqhpqjIIA72FBLfcuYRPyDD+F3KbfOPUtmFso+1zH5
XL+9zMAMuFApgaIO4q7vs655O494J4JnxnLep/Cy/oEn9h9YoMsrOoihOVBi7jC8yzv65Wnx661k
1JU4MR44n1qq1rFBcRAAvde4VhPVTp0/wqEuDmPiPeDg9Dkc8FPfm9Uy9nrnF1eDk1lXRjebsblN
+CzZE6/rdNvOBsfIf+C0/UHY+PMXwVPNfXDxakB/cC9f1C/vt0CdAeQX7ViZtPWnInQK163B30sf
whc8YDQzqcvZOvfazx7tzieRgOplTckDBbNh/0yZmjw37UIeHO24f0th/0ckqPmf9wlv7yLfvFjM
uCd/69q6fqcTTLA68WRI+zrfQNcwU2gJsB5URvoHbq2AfmB74vC7xLrGoXAEXQxvjxTWbLHdb+aa
1rd0gE6GIY/ARu4XsgnqIGG4isKrm8s3C07mHi01M3jyvD4mGA17qNHy4ZcH9C+2iz+U8L9famZ/
lmdaqJP5558vtZdvSh8nS8RyqrLzirItxIxophFajYxEJw77lyhXEWvtoD4bRxHpWNWNXwZNfWmK
OL52Py3L+AaI1NICQsTPdamJ14U5+TCIa7fPzQi0yRy6lZYSNTTNx7HFOs1R9U2Kjl5sIl59MVo3
o4agpFlvGXzOB7k69REOgHNj1NBJbS3ZsM1mChiSmYOhprRxAgaJbjytRAGblbKuewlg5OLF3gJj
suRJOB3iKXJC0yBjNTr1tU6sWmFq/hi121K8/v21/OPB/e1asivhUqFOoVJxfnvMpMtwDnm5iGHF
1LetXjZgwpV+xqGydy3jp1bAuZzWfKG8W7ysPkx9pX46XdV/2IjBr7sUsz80EdM9qraqyK+H5RA0
jWuEDC/lHYkmJOAi91tOqazXT39SBrKphIzIatFeAUynZ4lrAUqszPVgTfXl7JV0y0Yq9X+4cYy/
eAh4Mi9bApZOwaPw5xtHerqc3ctDMJTdfAPgZCJMicCgo6RbcEdUkL/rMH4RrF5t933npSfyYHQU
DJ5H1PRme8+oTdcvBCP6j7//Hv5iffWgSFKA8JfuOb+J7asUYn0llECqBZfG6tufaLiO9sihy13m
f5u9/sfF4C8uA167i3+NGY7Bkv7ny9CyP3DYHEXMKd991dHPXJ7if+IdX97yb3fWn17lt6e08oC1
DRZhzKWV5196O7TndWo0iYEVj87fX77fTU5cOfCB7NHsqEylfvcqcEsWUpqdiBuMhSdLq7dPuJnO
2e4t/cFcBpbdhll/i7hDb+78Jumjv38Df3FJaaOAWvZY/wHZ/X5JNSVklwkRV6CUXgzVoUtNyK36
+1cxfz+3Mnnj4EDflyUcIfwfpLZfNhmTJdcju5M8FdE/yMHEbK+ve1CZ90v9ROV8i3kmtBb1uag1
nLJKuyVwCP3n1sI/stQa+RMA5jGzkSojQdwT5zUGYnkYTAnsZM30WOYI13UMh9JmBE2IwtYTotN9
oToK//7D/H5/CLxOFx0dfif/cq767Ti82RtSbFD1cce2E6JIxJOL2SjaHDKQ/v6l/uOy+UC02fjQ
w2BRwMj65xs+2xKzcifNj93KSa8oBLUDMbnzKe0ZS1ooug9cav8fXpSj4GVT/fURcPCwYpgQl5XV
FRzP/vy6yhyFWRsqiedKPQGbbGMrJczGTxb1apG9SYN9GR60ND/2qXpzKSp3rlrN9yJlUECYw4mz
DzIgzw2sxLkbpNQjFjemCr3cV2NDdFeSvyXm8NbOAKR0mkdIIYdgqDGrdTAoAlctR1HOdsBUVr+j
5Y1KlBrWz1eybzTUwkGur/quJ+WTUSH9zLTXz9LUqp27KOAMiakFlqzvpw5jBGMVyQP0sLplyKJ/
LG3vMfXb6XZz3kFKfDb6Ntw2Wy2Q6on0FXrTdKt1hblTBZTCZCv+mOrVQc8wCoKCQ4xi3VXF23rJ
mVwmeiahvwzzp1n5/d7OsGbBVrDstyU3vZ2v109Szne9t5/4nHmRGj+SXPSxSEhvz7W0/s58nGTX
sRL9TnRlGTeMl9FgCFJ94c/c0J0v74zFSRg3F90Yk+7AnttP5tdgld41iQzDjmmHgWSmJEXFp8kb
b8px6yhhl/qODJBxxtAsdGBAkFfOI4oM0oA7i85MM5GDG25dtp56Zhj3AFg6RK9omGBmANY44LDb
MLTBZ3OeJhwP62JHhIb5P1eFwkdNTwhnvgpOly/5ZbZDincd+978rc4IVYD8uBtQXV8nCAVfSH2x
7ueyF4SNyLbmd1W4OPzND3yru6/97WVJEWDNRBsdRtn3OBxS7ZJLyEADidl82y8bam+I3ncIuetP
lInD7dSjNyBQNf1JM8jfI/YeDjrl+P1QecZr08mKPqTFsHRsR9JcF++ubWt5jyRmIjKU9rqA79at
EUSg9blKt/HeStbpWZrwsDqtX5+0LJF7CVvxRpNdCtK71x5KDlo3U9FdkqJNPTLgR/PKjiQXWJvi
Ui149VHOvmsJ2cj0I8nTpvkaZXx7hw0D4H02VR/97K4fxeUTKl1oewQzd3pq77f2CeKCEdL+v+2S
9TrR3GFf6IU6tkbZ/kgSI3sChGPQqp1yDuCeEaEBNq40t9qicezGiPEDssQlFfduR1ZxSd8j0uVq
kGjdNz89fVh22myvVzXBYLeN8L6yTrw1cFmxEBmtJBvYzJdvCG1axKCK/JMVRk1moeKdhgzeiwIU
P/Xpt14O36SP8DEYhdF/VK0xvqRe6TAz7uq9b61tLBPE4lQ+w7mvexGRF+Qcil5Wu14DqCUs3hTR
Dg22yUa7BqhjR+gv+MNl88AKS1Ox7hT0D8uJ+VPp3nTVmdzrL0ukp6pdmORAWW8ARFvMjfKMP8As
9HEGhRLP6A92Jabb22SQZWy0mvdoTevHAIfzoQLPeSugggc8g2D4rHw+VrW426Ru3U9ZzXeCLI+m
3qCmK9sYFA/VmO0yX6lw8gm4NFt5dguEGSX5mZAuMjjwyZY9j1bGsMWS20nXOz5g2w0hYbfFTtjD
ygZB4rswsuId4tV0nlOhbvItIetvbRXGA62OYVmMUVYVe2Hnbx1jol3qFA3jaeIpRx3LwgxYbNHq
4gadJMM5bTF/EB8xBcrriohsUD3Ky7S7M7XaR9pNaefsrNp+sZJOsAamdLqzrInwN99qoz49pMl6
gtmFyBr2Q1k8JWXZ8IlleW/pC6Fha25+6rQKH+RccNL3FHq6YoChFJBWVkRL79z2pmNHIL+2Q7dY
jyQKhaKBQcRIgbAEF2T1JqfY782PZu5OmSEilIkfTY6MN29me6+kY+57TX9sSxkN2TJfN2JOzmrC
GRYIZL2v41YbkexUkwDBMgHpZEntYtZYR6rrrT+NxphCJ7PiZSjTm4nhPGMdZYSZsjYSpdulBKDd
T+GU+w1cvqGxd45v5ygXkyuOHcTYFEV5ai1tvtMgsu1yvcGD3LbySjjghWynu89KA2Agusj33O7b
963Xy72RuPjTMI0hkLPzMyMJ65V33cbkkQrceXm19xdv22eOJB3a0IqrzgNK4zrsnD0iOZ4LSQh2
Pk0holXKwQqPNM6B+igtkbP0C1KI+lK/rtD+7UZGtNzj/X1v/Cwz+giBgzT3yRvdJhyMTN4BkFsf
nLT0Ttgw1pO7ucUJketK/PWYfGvoib9OoKwQ81bGw5J23Z64VfbCzCz2dj/m39HPbyQZDt1u7jz3
VUJsPuYZzqXCStluM6wgTplFS2mld3R2xhjNc3smdFecxnkQ58SaRJwls/5k4t26J8vdOvaD8s62
n07gmor0eq49/m3w5xtifD9l3RERLWo9zBGdH7hF424aPjzUV7um4rxIO/qyukBtosdbSc79m+us
x8G+iE/6KzndCh3T1OA0t6pCZJjKxRtDLBpJrE2ee02ed/swIrv6ZEpev4KgELAJ7Zc1YbrSEubN
yWCc90hPej8YtxHkqO0TKms79dVYdg5rmN3vbFezopzYr9DFhvWoCZxGHEwrH8GKJOsS1pDc6Sv2
hsro2miza278ZOw1WvoNmUVIMrAVePo3zx7dO4+fD6ZF0+4bn0TzLe8+nYEoZaRbFifgqm8eSb+6
uRBR3cH+2Xj9VVpu6Z0ofSdaVvJIUpUVR+Kw9Sdw5yLsrFUFtKPgn8t4TpOQg1qy65NaSRoEANBm
DVW7MvzpdhyH9JkSEzRxUxFEhZ8L2YALpuoGkFDy4vau8VDXo35tjkpeETW9XKNDGD4HPFGMKros
e1INb0bTbfFlLbr/w8txsJZ4w2Mz4+cMZqq09ZserBOHPtIRCgv+5GKt76Y/uOcaNZKGW6xt4t53
mwfZuM0x64r5q8L6NYGL1OQpzTxCfcnqloFr5MYzTssOCz+qsKgV7Ncz7Z82qJ1E36NNIq7dm7rk
yZbGxJdfYfQcVJ3u184CBjkkpLcEHfiqIB/M6uUyvX7FIFalUT8g3g1kliVJXJBKj62gLfybMivn
nVlqKrIohkgVSzTxlnZsQa4kONExJ3fvC4080FIR6axU7aM16iRvXsdjwXmmsOJZah1ZAZ223S4l
Dcpo7Ad5K9dsuC7m4gHvwgcI1W9TbU+Er6/mVZ8m6QG4/eu0oakesACEa1aiD7S2Njbri/3wst1g
8MdY5vcbVIx2WKKmdrpIVt50Nq0eg0IyZTvXKkjo1NwmDfo6WY5zBpQVLTWMen/H7kq+CvroOoC+
XZy0JZcvDUDTKfncbPfBU+ZT783vBtBX5kXfRTm8ZqZtH+pUI/Nr1r3DoJNLhDrJPVezV47EpeV1
1OoGbNZ2I9G41mUfYW3cDnWlTQatKLDnhSeaa1/046M2lCVoTA+LsC3N6aZscnwiqCLE+6IaRr68
hemuS0R6X/nLY7LU1gFld/O2IPJD0KZ060BrSX3NRTI+brXboYZBX9NI6R6I10M5QBz4+olxH6l7
Tep0ikooSBpL7nmSvS6Ef4MBoFCHmanpG0GpxFMbYDWcNm2WMPWvgJVKyH00XALyDLtoHnJ5dEWj
XpDYs+l43gwHNk+FZBC8UbPqORqJKXHyn/xME1cw9wALrhqaCY4xCB+2bdCuSuUV6IrS4dZlZJfF
Nq3WuDf9+gxQThNB7hBvj7HE3Re+zng0t1srNODq7RqiRB+1xaVgcGkaPiPHb4nwdPUTLYp233um
z8NN7rN2wc/ayXZvFCqcfRQJI03H3WKN+jvPsBmvFszZkjjgO23Wp3gBP8gxeOpxNyJ0v9YzKymA
MPfldZV1yW3P4SMWQENBmlbtfko86HXENJzq1HuuZv0KxlL7sU1pvtezLnu0Z619BO+mhZMc13tw
ag1Fne/cg5PRv2ei8h+m0jSvTVdPAn5l+uOyFH4HBZw9IrLqBP+zxMZRoLKQheY/u9s4PrklHopo
GvMfLCzVTTar5Vnpa14wb4VYYXRD8/0y5eYzZOUhS73tXI15emNsaXc/9yj2MMhZR/S64w1x223Q
amb6LZdTgpcJjKLEkXZSjoeriQPbt9rPLRLoJzJuOfNIDM6zrWH1W/xDN7sz+c5Tlt/SGZxfSpvO
4KKt9VWL0NLHL6yGe/ixLu2UrV8PxKUzA69G50sZHZqCrWjye4tb9b7zQL5nQMVM8yhc6uOsopo8
lEgD1gDNcLXDRtYcskYV34ah7t+6giF/bOkMDoK223QsDakqnidwPJHpQbuwa43cX6ABFDZeWuvn
LpuzG1QSTWyIVh7mpJ9JqDHgma0ZaRjSKXaMWSuLp6QjkGD11hfNaGCA5lqFy8ETZI5t4Kq7Zrwp
3eXeTTxyqLy5nA6SjwBE35PNT/4TMYmyK46WZNkCLvG1jlnHknriAYloHpHdyykkMeHnd9jyng04
e3AN8dwxLM67H5VMlnjeZvPWmGsozuCGqaSwdL6LLCneGqE1fZwYgoyRtrFV/mBl2bivkKrokbat
MBNbe2BlSNcHPigtdImom6IK1AKbOolqrlMfSkvTrZc6SYafM8wVSms6h82VaRMrCC1nFerkrznY
ki0x3DWqVsR1ESdpTbvFOjR6JwO3zMVtKF6neqkPmLqsh2qz/EOu5VhY6rllGs4Jv2h52oX0YupM
hUVRdSwF2zZhVShzH4VEg3xqbGcOt+7myXgd+tU8095L9NAh2zx2PKjbaEg6fD/40a9Lyx+e81kU
IThIJ1CdS52mecvPTfobHGQ0dVeb1tYfwpAXfy447XBlh0V2oZBw1G69fQMkNvzMfOFcI6HUPvno
3duUqEEgXZfjFVshywDfjd3E61R7/Y3w0vVmaB0Pa/60VbtZzPqZbljKej6j5kEDX5FJl7TyNp99
/abVRfGd0pJy0VWd91GgR6e7zsL9DWASOiDPUqdizDyUPCjdusBXjnwbOhI6YEknr4yUeK7mCvWr
k7ePCGq9c9KLtNxpnvVRmTSg1JCF9mgzPKGfuS/m7aosFZgW3HWcZzYtfYCmWj0tqAx2li7Tk8w8
4xacgfZH7l7vBnAMht3abONxrTszllrej1hD2/6bVTjzoWD7eknLFFe352VOwSeBnE5cV/neclyK
lWrHA49qiqd0Mu7kUGgOltWLPm0xtQQx2TImTbgsazJERKuxSy7zdg3jgcKAavjDFJ13pLuansx5
+RqM+asftGedEuAS4m4cLQOahod4d2eDvQzJopheepmmV54v/XOBHfFrRk6TB1ubrzd0ttgZag7W
gaeZuBCI/qQN2iOR2xapfQ2+wj3EbO3nYAo1/Li8BMZ+R43+w5LZmYgdc9YhSMw5pb3DOHMNdGu1
A4nyJ7QTPly7JpTg24vo+5l54KY+coxRJUoZnNRL4t6hFRTX44UaxMdKItxfAx2d0ppO80isU69w
M/B0vOn8FidAa2dHFCbl3hlXInhZIpaoX3HaT/Th0r1fXyANnrrFZGi9Dnz0K49tOKC/OB6ZcbUx
3SXrhd2JsPCMoKwiWcWNZizkcjeoZFVVehFB3tdZU3cnH5cpfOFOfoLTpd1WQ3dMJLWuthQytDo1
ooVsVje8CGW4hIY4Dhxp0wCPpqmCcWFLHktz2aMj0vatPvwBk2/hjkymvBkIBdiBm3KPrWumhGVn
qfEoYVH8oJVRgHMvPEAlKFqPmzE81Emf3RkmfUFfI73RdSbSjZMpHAvuQ/BSZA16Xrse+MZHFUJS
YejqKe7YzD+1s/+qNMt9yTbHuSrXXoaltxm0ZknyEOy9V1PhWNceMsPI47jyOqM/Ol3E9iGHAxmb
y6zCnNBZmFG+ul6Uh3Bp1LX1oidiWtdQX927K1UxBrD51Lt+/iPtNzbgKulDSzBGg0HZPNdIyp7A
r20Pmpa6L8zrW0qiPKmTwEZiHOOpbMPKKQwrspvRe/HQTtKDrcxHQhUhRq053jl7lEdjgzUlLZDJ
veqL8GIkb0JEtZgh7aXO94qzJFCHFkNt7uoqBLGQZJGf2SnHrXX+zjIK9sDRROHvfIiuGxZ2aAVM
ob0tRNQt692Qu9PDaHj6oeJ4j1KX9oii7DKxx/hCafd5tRY3XdsmV15XY7lse4KclXDOi910B1Ua
zc7rCOoT80ANNFRO1CeFvMuX9m6oLevZWJKg6c3veeugtsKtLVpngUPvzB3OQ4yDUdM74bhW18DH
xSFNM/1BEt9A2LTlXdWrqq7zoXxqMoRgRjVnmD1N49HtbftpKtvkCHZgi7VufgQMjzAqcdQD5mj9
ANatREtqh81UN/GQFiCPtS3Fd1PX+2HsnZ1Z02WmoWtdq8bGYezIcTcNfyilWPO9Xj/paaXtl6Q+
zlXv7icsh1GRjT9HqpXPFR8umYrIjVfMR4vYXGzzEiWlrI+kCJP2C05l72YDvaEEiyt3uJXGm7Vl
T9BAdhvzWAsmzNFg1hUjm/1hD/V2SpWybiFNwrbokSLDUmUlbeg/Yb6EPN6WuoYLZzS92BS3HWJI
1JKlRHAshmlXYJTMgpHRsoz1rjp5sN03qcV+0dwgP5zeal98Tp6W7idtMY5rA1Bl9CrnftL7sB2c
s7mNB01S37Vjap/6Lrul99syO6j3eGHuW03oH5ncFEsT5bBJRDDt/Hk90QB7Ln2MhlInnmnNQjOH
o5POsFktHPApympqiaX6tMYkD0ur/75t6Zn8G1J20rwl2cYw05qUNs9kO9DETgpKoE3kR9dcyShr
/Y5krrFhksXRwz0JbQEJvVEgO9WKfo/M89gz6oImJeWEMPzlewO9FQt6aUdW61C0XwiIrLmR7qbl
DG1AfLSIcB8dvGSkKGQmKmKlgYKx12I8VOsKHoaqIrsSWl46e8zn4q2fDS19T/gfPJ69dKh7fePJ
sl1IAzic5gAvTlzy3MqQWjrePG/1dwwoaGX0+XqfaHby2EkLEMHkt/7e9cwjYZRR6sGtQCydM8Cc
0cgfZnfL3xM3YVd0C26pHlVZ8aTlW8HI0bAy/z3NyVkMIKy6od7hETk5OfVJmJYOvCKSE8t7P3WF
dWScXVThOjEfYUBbnCsxb+FW4h1QnUlP1AF2OKXsh6T3ZZf11IfwgDPuoVBz+TiNNqst60azR0pJ
T1MljUAHkjvum2yq6X1tTfFZAoAMetufatTAnJsH6roQmWu126CKhF63GuOhEGz3lc5XTTE4Uy3i
Q9fuPa1/pVHcx+T/YWtbRvfKdQQ9fFzBmG7Bu2zVDfJEYCGyQ85pHodavmNJ6Hmj6lawv+OeuLW0
9DQUo/ZoGwopLLj39F5wILnmjsvekq7oqIi7QA2pfnZXMByCVOx0NSVM7C5nurTiui38/Vz73zFn
PYhuebWBEIwBDy5P/GZ1xwU3cuql495u+vbGtzCHOD03ek1od4ja/CKyMaYH9u6GHbKkS1ZUksBu
F5TWbsSkkgbVNtdfcFiqsLetgVxjiK+ASoLRTaiZMPyhMnGYShFxqR4JSB+f00lCpM8tmtSV6G4K
BAzgb68HSwMlvrhGZHgZTYoBevUr9UKtx6jSOij3sOZnBMHfc6MY6rAnOOO0jYNOogHIKg6+OWPh
bmTTrckhY1QRevQL1iL1D6tuTJFOqWOy/tTtjV414rHDEc5Bi/5prkO2wBv5NpDAs18vNmh6q8t1
3ooe1P2yva4uVRsC1nGms0HAfH7r9PWrUoZ1n25Gku6G0Vq/Sz0vcXQi1rL90Xlduw0ze8dYjyMR
EMy2WH39eqk0HeO4y2VAD0ZsAXT95NaiNfSD2pQqZCsSrH5gzsOR68eV1DIX56kwqmdKuDwCQb0v
VzNUtaGfbF9jXjDM5XM9dod+kgrVrHoZB+LuhjZ9ZoC8lySkHipmSfG09aQYr5AKcPgJetyFdmul
jBRZV/LnkdQFFCMIy8XMjYY5Qe9/Nlt+IzucXHa+7qd2FszUrsZMxpmJuHdAWTMF+I7Snb/WJjU9
6hcnAlHwYU6mkIgYpTrU1JuvuIjopTp2h2/U7D7BDejonkxuCAUPPw/qzp8fK4EFLeyMkZSFBEOr
v23u2c28+tlcHJzroNlmJOT4oqJGAcmYGye9z7ryBispJ4lZ5ldMShgxmHUFRNmv6kvwxwXGU6vt
YUPWDVHTUJhbM888gJsB40ISCeMD2E+vBavgj83oMe0ipnl0wEXTF15kfhKYWiQFGzkaoDSD2Uwo
3FpTO1W5KSmRCF459uZsE94iVHmjOLdczWuSjozMIEAFWbZcdOlVy8ONjZLwpZFLHBJf/4L3JqPe
2Lw4d2Zo9Z5RcIwzj44r2fZUJvZi4MQEFGE0r6nY2iDrmSLOUddt97BehiLXvnCUaGHvwsoqLydc
tZn5A/q89sby5wmnc1XcFdvmHHh0LBCs3vZiZ6YbA7gQETxAYvjwSV7MSZh2yhbERVGwTjVmeUbX
ZHMMu/iGkk6dWGHRyHN2202synvHKpnz48xkEtYlxreK9sJVwtQnkqWfQX+wnIcJ/AOoklb8IG/M
xee7kT9BEMhiRZMttCAjuyOssklF9IysSM+MKZClNr72eSYeDe7H+0wa3EqpNdJn2NoHgTQLwgBm
AXYaSFEsqjSkZvuoQ2She1KueeSVon7Ma1nup8EZv3UJa1uLjrvYqwYlW7DqBZ+41qaMhKzm4nlL
3XEAtZP9wOdovgncALfrhWvB+JBUdYSJpGFZIvRcnzxsHeU9aIKWhHJrPWUaKQ+s2jPfjmo7711T
2hvQ0K90dq1rXPd33FB05+ke4b4bi7sMl90UTUV/qRTsrF5u/I1RNagKNUz7lsWSWOh+mA/c1h3H
RYsWqaq97Ghc0iHcTh/Wy8Yz61HrV1giNa4sEoENu+dsJAfh1v0PM1WBRY89ca3xtsPJc2z05b+4
O6/lSJIzS78Kr/Zqo83DQ9uO8SK1BBJa3IQBKJSH1vrp94vs4pBsjlia7Y7Z7AWb1gRRBWRGuv/i
nO/ADY61rlo2Pc6ERdCE/p1iOPTA0xW+xFmhv/bSAFfi1GqtNIt84tyfbu0sT+AxtvST/tixZk50
8YrKsnmKJ8kgyk1hE0aT7u6DSpZLZGLq21OTuyp8LKOePY0PpVcWpwzD2IbbIVnbTkUo2SBQ/U8C
W1ADmmbuitvlYGTlkViNZCUVtHBrVPpeazygNdwZc2C2i1sOB9cNg5VmPwWx9hErZT+LOK12XAfe
bWihNOGtWOmNvU7k0P7QvFLuw176+sKRPdHNgR6eoLYMF57FZDatV2+QUaIvw4OhVWFheCBSocNO
QGdTrEYWxWgVcLnh3Rwi/hkzD3kcYRS1S9YY7rAUXVM/6ENa35hxXlo3gvipAwxa0BiW1reY1XHE
lCEOm2aKxWU0MN3SLaT6ztODZF3YDWoUHe6gA/n50e8MeRMUYGul7jCewU7EJ5kPXaFq1pUkWz8F
VYpYREMsNdX5Wcu1JyfTvg1EnI9poZX3xCv5Gwzi4Vy/5h2mzfBZkEhDDJpyHo0h7u7hmuSrKLrD
+51spBm1r3Fu1xdLN4ZXzccFSIp1ezTy0F22jt++cqC84igyzqM2VwJ9Gt/ggZHHLKnFNlFBesGu
T6SP1cU/OnhHm7KXYlmlXUhTIjgXkFLt6AJJPy0L2QSw701rnzg171blTm+pKitsHOMkv1JDo/Kq
C6EtEiriYxRaapWZNhPY2T5dY0ddqgKkX2nOIoisdTmUVLFPC5sJj91sK8NpD0Xv5/A+df3V8hKi
uFx+qnRRhql+x1g1PHYTzCumsxF/qjNs8kLEe9UmxqVwynqdQr1e4d9yj63O8CLKfvZMZuyB2yLB
sr2lYMaCPRpmCYQkEEuilrIdgXu0pq56c4PgB3qkb5e56lKxrw59fTM4iNFKLEXbosy/YzvOF549
g60qQuxnulI8mvgIu5Oq8NQ7+TN2IYyKk7MaElZAmj4KNsSwYsAi4CEmV83R90lXPIy1vkMbtHRE
F+xGrMuYEEO0Bux/GvJOWFm5xG0VaS0W5JrtJlEeEsME+jWezJI596jb7H74I3e1O0QbsyFKl916
SNvYttG7U4zVRnNUdHaxkT2A7bQfrYzecPZ4LWywB9v/OeWCCpEl/RqalPrQgsA80+yKzeSqeJvV
Yf101cb93/aG/DcK+qQzhJs/Z9n/+wyWZfCRwdn+qIK/dX789Tt/WT/s31xXSOSc3pW34qJh/d36
4dj4O1wphI0F1zPmMOlfYH9D/OZ4cyyHZULH8K785F/OD740BwhjbCDTQbdxD/4zzo9/dEggD0A+
id1gDh0x/xjL2wZo0+DyAlHsq/IpLXPnlcAgdYYgB0Ir8qrhrdHEpw8v7NutDJY7Lfed3QVBuzbr
Pl87XV5BItC810rH5NulhaJrCJMfVqLal/8nj9n/dwET9Nnef/gkHj5YJf3pf3ykxf/60/GjDtKw
+rtH8vfv/9fnkQxzA5kxNl4TWSmC01/PI2xuT/DI4aTjv+z5Sf3LA2n9puN1ozsxiPb5PaD2Lw8k
yRX4eXTXRBwrbNv8p5ImzKtK/a96V5yZrAxsy/yj+jmTWD0QFk9bBrTcx5rfQ3YWyCuDNuxuCjO2
87VH4cvOXOsD0gZrM14zrCqP49D5eyLRys0YONaNPbvuxDg4KyrZYZcYOVquxlfpstCUDgIaO+3K
rxm39z6b7zJvxn2KXxcveTC+DF5Sb50GFXNdimCX442/1VsZv6jKZ45AUbpFjUv1i4Ln6CnP22cT
oGMDIOIaj2R1SMMOWwbL6g+SboEcE4QXrhhYIharmSOt3MgstnEaE8g+gsfJix4nd6+M6CFnu2dA
ItHdE6NkKvEAI8833pkaHReG7ccm0xDRjGU4HsuyI5KWbTNK20Hb+Ahvt2Ng/jDpLZaEsw+EJmTQ
VfJYxv3Sl4XJgM32v5hZdqR8Uiqg9EAVU2fTmxaTnge33NjpfmwdYicYmXxiRDzWqgZf5yVgqdei
5aDAT5ta52zOZAhkAgSbEISjBV/n04ynbtHUhbZy6dyXEZrWFezy6juPsvjFscbiRYVeuxMoDV7J
d6D8FRaCFdBy4xYFD4KRAkPrV0sW4cFodVtugQDFAskR5LyeFXmO5DbUHjUtdYYzAgmf72sT1K/6
RHLjMIEpDBOtOuJFLz60IiRYAoCOxwyiadahSMQsH+ZPCYuAAMLWYOFUs53cZTNOg4E+zs2EdAmm
PyikbUkNoMJW3qMySX+WPe/CSlZG8QxBHRWbSw2tnmqjd2kjOskChBArh0msgOOwMGNX3abse/Ze
WgYXS6YSLVTlQ48qmJLzslX5uCxbhFw+OcaLuoqIbeWPlJeKH/GjBUGvry1kgatsLBlaOBoQq0wD
a4chAGdvxt+yD0xt3KSB7v8cC5ufie2+law7nWXUUudRCdY+PeK9Y9f+B7DyGDWGr/GPQZdrEm1B
Agbe6CFKLDEv+WFTr+hBqke2VuwyJ6/Qw007gcqTcgrvQzNRP62yIEaMTeN6lOFYABpnSU1ZWDX0
if1UGwvPTdp2F7ma+OFb2vgxBZP+ZPDXovLSdOOn8HqXjzSNDloOZvP9AmsWpaUR1qhdiy5BoYzE
xjVWSWwWbF7YN+arobPMnWelxHdKjaSaSxDCxFuZXaXYkkYDs+KSpKdgnbiV9QBJMqbfKrQ0RQ5b
Z3Id6aWLjnRoxXc/ljlNTKhjaU8nBdxZIXwieN23DjpxezU7AM+7T4bhSwKy3o9zt2xmU7IDWtGg
1rOKE3VnvJr00rzwonhgvt1ieB60SH2Q3hPuoYPH+2L0KX1liwwpscnfRDghH5KiTvldJwY2y7Tv
eJ8g8TRHPZqw8FpjFXaMTL22WPfV1O68QFMPnizalewK7xtgj44dvtGaZzJfg0/Gtf2n8qNuYzNQ
ugFn1V/CDHFLM1rphfRcmmpVaTM8VR/NdwTUxsAs0EC5ksLqPJGiCkkhzdU7f0i6o24Wl5q0Xxp7
7z1Gd7NOssI+TV1C8neLByfs3OTUjIb17poK6UOG1gTJWlRiRZ9h0IXD2RMGRdwtUY7AO+2kZe1T
18gPqREWycp15netcaR/iiJn2I126K7pnkSxZjLvn5iuJACbGMolMHuduljz6qCWKUzvyTZg/Yi6
9u4JIb8bMyIz1TAQx2a62cbS3JFkR6stHm0LmUdaJKiHTDP8ymVgHlprGkE5tWILHDvZd5HBULam
l0LRFe9kyOQlsYJ+bZUQnvioV+t8PtOzMXZWZQPA1FaD+ZaomoTOMDArZIqMMGJoOTca5945xZl+
60GfWgWW361EXtX3Fuf8pVSdz/YJwhFcj7ikyArMi92a8SO8neBbBwYMojeMu3WLbug4pUO0E54I
d21m9dvMVNqh8AJrZ/YyY6E31AMSsz6NzorJIkpqo58+lebVuyhOw/tUQ43YD82dNzGKAEvOZ3bh
RZ58495meVnF7Dsta7TvJrS84A4U6cSlJ9KD26BAuzUhZjxHQx78RISr7tvI8B9lMQDW1UTvfaoe
MppWV+aNDmfto09T+6UNIziyYnKX2EHSHTN1OhEv09mG23h2FmHXO3fpYCBQqyZ7BQSqP3WVZpJo
HjgS0r3uH0hDZEsmVL/HiBxuFKQjyHSdUuizmwYSWZTcWw5p4iHJ8zr7pqD6FpYRBjfS6aYPRAkM
SBuotRDb4txaRoTqnmBUq6UafSTzwjVPRDN0b5IdHXti0S4nbrEtmqx8PuPdoMCLSQCursN/K5GM
30z4YKF9Mqr4Nsh0uglcjt+4HnMGnnPgUdm69Zc/ueTUTpncdAhEDpM7td+py5Gc63X3UCmuoQVd
NamgjnIPqlTxhww9E0SZJ9WtYuiaLuF/hJvSYhmpKttgb2oic6wLpz0ieNCPXSr6laexnCuMKNyO
Zs5Jp/E9e0wm8Skv/eESoY9AXCNmq7Jb8mo25ZPfZ+AKuU6IIEI3EA95fd9b1YSCw3ceUep3F5Rb
BnlFI/d11oRHFxZ0IPSMVAXNpBioWz7ake2cPO7Vz//aMn5uS79y+txQBU3953/51abOtvy/+5c1
PzjKtva7Gu+/6zZp/vwvfKf6zuf/5//pF38Z/f8TSIBuQyzDv49p7D/qF4OPpgnrf+gY//rNv5fo
LrQA4J0Cd9tMehCz8f/3Et0Vv3Fmzjl+vwidfOVXiQ4tQBdybho5IaBS6Pwsv0p03SEnjj4PdavO
tzqO8c/0jHSif7SkuYiYKWEZtOKX9MQfXJmCOyfmP8PGYYEpNzBpqiWHA5caTBPUCpguQDFVbO7d
BTLoEfmOU7SYOwZq1UVjN9wxni1PWY+YHDoSQJp2xohYjpM8xGGvQbwBMqKGvLvYM3ikSkEWbypm
qdt6iLHgGQwr6xlWAp8PbgmufDdYNTPOxB/s5Hm6Mk78hIGR0jOzW+FWdZeY6MY7G2w+q6fpQbXG
SILvLqG1cgmZSa11OwNVApcIZiCNUFbGHCHD0h8wOCKdHTWOZNmXN2E+wmchskA8+FaYvHLeqAfc
ENnKFjL6LK9wlyvnZSQQ4VPlpM6j8nFYnLecm6wi8bDE8+4FWkxlkNieR3pMkkPiZxdUO8ltMSNm
QO1gNoc6o0RTrPU0kMvQqORGJyVjyawNZHFu65/ulV3D5gS/HgrTGK0hcJve9uDcxFfkTa6pJ3nl
4ERXJk545eMoCSqHeI8e7QkqFDGDdCJMgweAc2hG45yN+gzcGfLqebwyeBw5hNQ92NeWyZXSM83A
ngAPJnRozJPndgb6hDPaR1wpP0DKkCaWWVeDeJtBQJPHUV1YtUbIwZUU5F2pQfiJKFU0wgUWuIrV
uXF77zB4WfEW1D7km/RKIELUwfYIUytMPYrb1/RKK2JBEOwM+g6o/wY0I+ZekI1iTkHiDqwK6V3u
V1x+gUfoGUiz9kdxpSNBrCF/Y0YmOa0DPUkqQErUWqixqUjn4mdGLTUzdIkgBvPk2239GMxIJnWl
M9lXUlOjrtQmF4BTmVrjW+0FOQDHK+EJomXxjhAei+V0ZUBB66oeoHp4F9PUNX81FeCiohkchUOv
BKaZBbpE7wBayqWJfa6vvCkfmPd3W0QWreMMpDId0FT4ksmsGEZ6DcIg+sf6SrFSzZVodaVb9VfS
VTdDrxroV3Y/c7DoItiNBH3/PNs4760mn1C6YfcdvbjcOVeellkQVbMQM2arVDNxyyf74lPx4Zq/
1YfJZV75XOLK6jJnbFdHiPwl0SxYXvLK9VLlKF5tHjnKLixvmFVnBph75YEZMxrMNUosH7SHNPkO
HvndVAeoueCJ+Ymc3noFBZeBsZH2xheiK6ToAkTvp+UMYEsZRAxvAzjcFR0UdZ5W949D3xanYAaa
xZYpDxmb32xhzcAznBlIZcahfpmuPDRVN+ZazpC0aMal4eG1SX6eIWrZWGQbgOL044Pr76CVbfm5
p3U+49cQOiPDmpFsLbqbBaky/rM3A9vo2YmShfZtLzW9heg2Xulu/Qx6C67MN3MKhU69DzttLX10
yksZlOF31BbB0+QEwVHE4CvXZWNAk9NM2b9qfFD0DQoKeHPxjJ5LrxQ6pc1EuvhKp5tSq7wUI8zI
TXbl1yFMIf9LKxpqfIuDpZ1Rd+WVejfOALwmrevXWjj+MkSLHl85edmMzAOuS06uB7N/7bYaam/q
nifRyOg8uRLinocR7MWcMXyGHwRveufA5stmTF97JfZ5V3of2lbBQL0E6ldnbrJTafMlytCETTfD
/7hK4ACqKCl/mEjWZhx6W068eH1/xnaliNm0sC+taj3C3aPV8ECWJqYOd8HvaTvkfyQB4Sk4dslD
Fl79PaIzZgozzINvugAFKneHsRGQoR1mtymvFJI1IhZDnOdJ3GxlbdTzOKeRGzO0G7EjxMaDWqgM
mhg9sUmviVuDkcbkCbNe8WiWPzHAuwcBKX+l13XdLtxp4HDyEnxBGn1dPQFfXRENWRIQV7ObLSAM
3GGXlc+jk8+CzzKWJxHk8gndSvnq5JF7QC+jjEXgNLNgtVDGbdG42a1NEPVTiSmalzuy8dHjBEqM
zVjoMSuWsDuTCzVHQA6mevb0VpCVmTv6T1EK3T3yEwbGykb4AfLLHd23ZnCZc7SJrM98bq1055vS
gnrWW+wKQqc6IUSJbtjIyA1sBzYavkSoPGjgpBcJkvNgmUwJWZNlHp6i0XdexgiABS7P9DaOPLEE
HUnoXJ+HFxgZRMhNun6JOJGWAI3L51aJ+KnwjGKlj4QuCcd4bIrOvMTJKFdtHBm70krFY0lcxLeM
ctR7EhTiqoCkucdc62jLIDT9x1Qo5+Lk4WNOPsjFR/+6isdsFhoQanDRIqnT4RV5u8RuQKfLfTcF
jHlmzX7DyxYsRycyQcskiD95EhKj+AjdzN8MaAysTefEpNiS3bADde/sG0XpgMF++krYRyJlL6MK
XV8e3OZEBZ5AEzlrBnXhe9hUb4y4iepqvWHrh222RNKOmqplXZS7fXyP7D7baqU17awuyDal1kPi
d12JLQY19gpkv8Eusa5ldXYQhr4nQYdHGPr64K4R37D/yyph7hNVcLjUhmvusTg0jyUjAjw1VXD2
YlGtadicZcoaiBy7nKW4wIm3JecDhQEWpUeLq+UOp6qhlqDACMwJsD4R9tXXHxN+lLNbYy7BrlcH
6Hj84Eax+H0QZltcdEjMDPKU5ZyE6uwHwwrwR+IT1bd9bcgtWlr3Bmmiao5wggVJT6SQne3IST6K
0fPf2jGO7xsWGD8rSNAOtzKlxDIPCstY62Xc9Pwv+PHAlrdZgojTJBjGMniLFyhu/F1VN6xJ0YWN
BCda3ryGKy5xASl6YdYOw1+j1o0PG527DW9WBc+2WQfVhiDUXLsZrAoAuoomMM2972+NAJsOTs12
pLf0nTrfNWNkv2CMkU8Zc9p7R+G9bOJUvyV/lW050yKSzlrmbjs7c9TWRiHwpsY4v6tG+mzW4G14
aEtRHu0Ad+5iUmmE4ssYT5VdIoDX2JXeUcD25QIJTfAa6A0mCiKS5ziqODAeRTSUL4ZEvurVUbwe
0DPfuK2tkPYxEkdDXFa8o9CxmcCNqfMjN82CIVYgxxsNsPXBKzKxrSY0kQh2G22NM9z+Qnbf4Dyv
zPGjCZpiXNZppq3Nseg+I9Jx4B4YaDf7OPB2UTv1+P4bdB3X35JlK3msZtm9eR2r6AjYaE/YxQsf
TsNkPZsVF7dPnUVQpk9oLO4TVg8sQFV98oDI8pn1IbfHWI22WWp5wJLHolll8CUcstBsuLc63mS0
eL2Kl7DBiIBzpGs8s80uT56e5/dentv3XWoXZ5qX5ESiX/JKk4rDwiYa7ysep2BL/pOFABY6xs3g
2hDdcQsO7244ivGQD0YHchrQQnwIMqmTP6nUuGsIJ/3yE1Vt/UzYXFeMThO2707BFLlyvRs4FNMO
5bD7rem1/a2UX7VrMp8n6MCTcKuVnfJeLyzyBeRWQkV56uC+s8VPotdJ06Z74aW+wQg/97jbAnAt
iGzunVEm2I3b6TKFRoMEAOTsiFq5XvDCQ7XslX8/BmP9OeRufXayrHhE2HnUiWe3SVfu7I8Z+A0w
y3ShukMBQHMp7bElr06i2o2dfiV6BMyLIBxL3ufE8lpg/WaM1q2NgJ92JXK8GioIPFtEX69C6eWw
aMsGR6AIq35RClF8mVrZ7Pq8Cs856lusYX35UnlT8KMuLW+XZLH+3OlinJbDOKg9sqW62ehkRIXA
nRu11zxz0vZxVoodu43hiF121BfWGDTvSLmYOQ3Mg09w6VMWHbaLFyfW6+hESxDu7KqXcz5KGS8a
P/KwQwXUoWOHailocTKtIIVMWEx9a9KXwsH9nxH8eEjTGVHekU/GXMvXUX4n2oQCG8Yoa/8Wj76o
ox3GRg3rgabLe8WTueuJjPh08wmsB102yShMY4l9MA3tQbRVe0kTvXqJh3Lcx/gwKVW58JeW4eO9
1muLr3SCEkOT+bEWI5RcT0HHC+EK+Ms8yaMP4KdVsJP4225lns7Cq7hwTD4PKDlaL/1ZQUsw+Lik
275C9qVVIZr3MWnB4k+Whbl2QJRIXykeka/iBJHRtDZdLAeY/Vs7PkYkVbNj6Yz6UBPeIyEtm+C+
VW0Xu7opBWrLLNRoTYNovpTDlJSapuatAYsrUm88dlZfHRpupA80xqA7MqLhkMGy+SZ3ilACFA5N
43cLaZEVNBFChZwG4F0HWZjRGuM0ez1oZnCspREh1+wAaMOC2kwgz5u5jEQG7rQB6LTEjsM9zsD6
e1BxflZVzEmiIcq5K3VHPKXW3FM0LqEbhFEi3xWuXt2arY4nym78HZP2bAdspN5n5PCWG5Wlw7Mp
bUlwZGQzry87/72p3BD+rz3Bf/dMVEQGWVzqxcFkRAHo9IQr/NfOqf52TPXn/07aBzJuYTP++4Os
XZh+fAUfyZ8u1ceP7/rv5Q+/f/OvXbP3mxAklzgEEgJhNGdG6q9ds/Wb5REMrYMPM3XHm7/yl12z
Mc+4dDCDUCmlhGb2r4MsxA/sn+ccaFsnUHz+0l9mer+Yf4wDf5/x/RsMQGn8AzHNYYqls+tmlsUi
nNX1n/6WtyjhtBQ9B9QWxHCGg7VGqF174OQLwoS/zMZg4ysC77kvLXdraz3JJAzJV04f+Xtpl/A4
uN52cVfLVS6b2zb10q2ZNtF7UsXOJgdDQ0wj+IIvtNBUzDUIkqQf1Y2G+PveZb+zyduM41ynrPwB
UQyDZFA79wXBl/06EIXJHZan5gK5VbDptHQzeu2ZaURyhAOnr9rebvblpPYkfJgLFG5iExberWgJ
ESwgPbzaqvR+xBoWJ2Svo7+tNL/dGBl8MCY4yfBDUWi/t5bfHhjY4Yywh2aLhi3YgScbt6MUGfO2
Ei27TM74Itxbopd7dn9RDoyIpIqSY2rRl6bYhWzuLz1QCrwgA1P61LDHLQM47JOTHxZP3ZTn32EZ
2mfsTgb4jfZxQiBIkVe7F8PBL8ch1IW8qjnoaDfMMWXABIDs5Qf1OFEMRd3WHdFX0o7FrzXxjZDO
4VxmsfyCsADXCPQBlw6is5BdLau2ItgbsOlACE7CWqjYCT8DZ9BepK/cI/R686Tc2v8shq5Qi4EU
gZ8dcrVzOrrdax7J9Mwbzu+J13Xhs+JSljBvekLnsxUAt3xJYGSy9oX7czCJybNtZAqLpOtSNggF
sbyJ8YVLCKwTKkmgvAYweh54kxdKyx7MVEYEo5KFFriteO0UMV3g1kt2nOgAizbWzxhr610hsbyz
a+JXV9IhUQTLQofesVio3ohwqfjPboVbxkKu/miyn2Spw2anmQLjbRgLqgKJy7MznfQ2TEiGWFYu
uQjo4lBWYq5ZOX697mNHrlBiVmtgH9+ElPo+NJjCutH1Ltq3pbvgTQfo1Yj01OeT94N1nHoaOh1b
R2+kz+Mgk4MLCh4eBSXBYhi88uR2MC37Qsi7ujREhihWMwneM6uU6VGLUtqsb1mFsKeG/LNhuiVv
JmNMN1FvD4R4Jy0uEHankMW85ClBkVKuBpu4KC3lNfMiHbdxlbXvE/LjowZY8b5NC+c4EZi2GXtR
LYyBJFmzXtiMprfF6DjPpFCAA0ohflS4OaxqjFa9FQeYr8LsCcCJdxPw2zWz0GKi8ur1eaUcqZsm
F+piTCj8mIDNgZpEvmHU6yuxZftPQJ4vEH6OEWbc1Mq+XIJIPWYZWrmjaDU3CAzcNS7Jy9TmX7U+
HFwm50v2aSsJV2BTARtKO6PYuSVRIzQ1j6R+rJhZS3CSkR0zKbL/M5Cd8cfxPTQ5idYLCrGlQ8p2
/wCu9omA6fOa4yCslAwWyHMn0iELvCI8jhnrbcirWBrk2qiz12RIjIARWAWYZNLJoVN+1h5J8Oh/
+mnQrrIgS44eis90CR6BnZQyslcmZtWmdqB9rUkiMdN101RQBtCTxvfoOfg8x9fPthHUhrnP+FyA
rJ7Phd4a2xEwnIH7uTW1+P1vrql/48R3zD8yFnUDJR43D+RO0+by+cOJP2qNiTZSia1usVtPGPam
sfGAhfudfUy00HPGAhZt4cmpWod+hvd443YD8v+ygpBCTWNVKDMmElcAnPvDNsLQu0K+0X1jtVWP
6MfHvVP2u3nRXBoTCUqyrd5dKug8qEr0sfVBJtJF+x1+leXAjHPS08uAG3DPbqfE7Z60B8bkwUGW
aWou6xgbI+whY591lWEzBxXNmtdRLn3SqFad3SG69Yb00jq9954T9f0+dqLbIK3OPmVqtDfM1cob
WiGgWf3ss2t65xUBir+3U8O/jHMfzL86GyQH4SuW0eAwdP20Ii3aRSZiW1tGq9M2t4HMMTYd9zBh
IGJgJ/YxvEn1gBybiUE/EUnPj90vjSgONjFBctt54LSJuWRJ/4lb6m/OyHVV+9VzIy19pQyveI4M
dPdlkpk/bQy/2Jbj+NgC+8OrZ0XHAhWhvWSqaj1rjSVvvcnVHoyaHoLaEsPYxKDrG5//8GwT//5s
OXl2CfyyuuA56A4CWtUOFVxw8ktR7TCF7NPKXTVd4K6cvGqWJdKqZuG0+nAn+76/G2YhdddnLTiE
RA+3gcmOhFocj9ZYVg8tVMGlkFOOSVWXsGtZkOe+yVbYRwXeRD0ZFJPVww9EQfOOrKE/oy1qTlPV
BEA56uGYKdc+pW5sbFw7CU/IomjMKsc1sEAyaVsojAVLUXUgzVBM39ZaD/3EwV6zHXTaWislJhQO
L8gecExrjxjzS9sH+dlGvoX3KCPtTBnFgV7ZuwvmUwSvEeWKs9dQ2ldY2UYZPCC2WpQ9XYmmRgy1
qJ4jWoRlxDWxHDmq6vnMUjanFxKecmcoPbhLaXp/goPKvrr5rEsqLBx9xQa/C5sFIZfWdroejEy3
OCQ5KcxVO5+c1XyGYhPlnMGfM3EQBPRUQDK8G+LXs6dhPoMraQ6HrM85cwGwjq+Z37mkd42c6Hpe
3ndOmR8nfGPvpKRhs0gcZxVrbMLS68UQzXeEM98WegIaDhYQdwjb9hBAJ/PrcIkUjStIeAW8Sk8b
G2ASeuk8jiK3bmE0mD7DVO61sAoMcAOIbKxtzQjgoHVFsanne7KtmCmRM80NmhXK/exZx3BV8Ezj
1pdhcSQvruMMbdJyl/txv/UDyLXQl+YrfRL0XGrUakw4VthtSERzqgXLCO/OuVYN41xAaFQS01xS
QDyluCClPmIA6VhISqg76NoXvheUTEXmHG+Gmu7a19rhSAtbrIChDXvfymixEIZtC0qfFVTGaB+1
rcT35DKq0TuEShnDz4Fs9jg+W7KO9gYkxnOkUvkS5LZ509SWe5+NOsr8in3MRgaV911OqNKGpLe+
aEa7S1iP4ZNGRPWDz8awXinRzuPTQFtpcEII0xFmeGvryLwWISOAG1sz2l2llTEWPr6Vc0Pa6Nmk
tC4pYXyHAg7ATdN2bCwKlDefJNq+CptBgIeUAl+CIaxN6rs6264ueERJ4a6Jt5Z7ZoiYagJgEY8k
7tH7FTUTRjaZ2sWamCQ79mA+pFFuX0AQWks2cjwfaZg/MjJm4p+LKtkbWhg1qxRuVrYIOjfi4i3a
JaijqD7bRabWdtd7OwpL8Tl4U/sFyWOexk148ClIyRDr+8kSC9tWjKUVmckvIxiwbRzxiqPWsUPc
pkV87CtXO3hlh/suGoYDE25AiWZYeauixDNH7K9406FhTqyrHsGOET2ca8mWnWt4YLZeD7xorn0H
myp+j0iSW00C/cvCqNLmU1mdei9a7FLCMRMwoTFjT9v/ZNiDhZMU53UDMPwokRFBc3GahKtchHda
CcQwM5LZvGVRBZJMY5uXkF/DJ4BladlEsOcFNu1oYperaQjH8jCHqhYa2qoQEfG6YVOuLZi8r3kd
mzjs6vaMKIfYJ91p1z2mMr7ZmfBXo/VcQJMq4Y64w7qiB1gknn1gzfKTpPtPiFEGdD6S0EDF5tne
AUrKp51A6kUWleo+mAWinDwU1oRgoU8i2CzO02d9FpKapd7uujYpXnrLil5Q9Vbf8VV6im1p1zWQ
/D3xbNgJM0B8dPbeMvMzO+bbCHk0RT8mp3YY7HVMgNK8K7gKXbsBriQOahtyemEWe9duuHdnaaxn
QF+dmiJa6xXbXggcxG/NYtqh19hgzAJbWYXmVtku0CeHFCvSYjK0uPg+mKahz23bwN8yvdA2tg5r
JqzS8EjKvRqPYK3ze3uW+aJ7RfEbzuLfLi4oF424dk/ZVR3czULhjFUEFsYeOVc0C4lZdBTbahYX
e9GsM9Z8y4b1M8uPW+CHH8ksSfadojrIWaYcMf1fDF3i7/vWjY7ZLGd2+UURt0UaOlTakdvYZluW
QWdb97MguvCngcbJIIYYoNd+AMuxDS3+/kEkzmtKJRgSvT16ZyhT48Zil7Mx9NZ5Z8+pb2UXYpx3
tbhdpMnIp7YaBarTLIgawnLqfZTUb57fnidH/JwlPUhYff2j6TTn1itBoDrFY40/SYHBb+p7qaqR
gVoYTj8ig6w07FvPaZNRVMOfJcWZVKW+q/qtK8p6MQbGsBWk9a3CIRHPRBTBtfJHjuKy6iqOpK5Z
KVMWd4Xjo9HlKuH5RjbSPDKemB7tosVrHwu3XeqOdSLXvOjAuYrkkmS5PJNjT76br+yzYSp51/Zh
g+GWOVW2ZXKrPUD5Ni7s1/ufYDb9/03emSzHjmRJ9ocaIYDBYAC2Pg8cnTM3EL6BAAzzPHx9H3hG
V2aGZGVJidSqaxchEXzPSbobrl1VPdosQVm68JC75kjdG2qShzpOGIuM/Dbz9EqaFWyLhkw4TEC9
V3GH8DIK7hhjY2wy5xfVAKmGs4FqSioaW+ZAuc+mBNFJhnC+YyA8t6K/c8zu3Us+i5ldM3Fa2QKo
zYX+1k54lyQZOA0KAx5dJ6g+eH/x8FJTez/MLiDXKC/fzZ49NVZqthDwPox67/OJ/pidZnhRmW9/
kCN03pRWyCWoTsfGwHrGkyC6USngHS+Ch9sFaYZ/BVgrjpJju2gaWFZhqIxd9BjrUl0mM5g+2f3O
KwNA1rGeJXQrDf/JzRMnPXj4eGeep+74jg1Rrcu8sOx1sXg9Qulk9A9N1Vbim8XBA5kOBj8FGAZO
gyl15W5EaT3IwuEiGzHJTil56z62xgMzJLZ/WaA1YLwxgwdqh8ujrBZ2Q9rJbSKs6AUaQrzvReus
a7+r6Guv/QPxR6qEQf1gaVwwGbwGirdDNPAeYOg71VZOSDyZBoI8zi5hziFK5tuYd/3ywPVUVO0t
K3lJ0UdOiSRXmlAxSzVkNO+AiHHnJ4397FO/tJ27EswnZwYyx5SWW/q5XbFuU2NQa2oW+AQmucmB
PSMcrBX+S5Jloli3fsZX9C172Qm+3uuUwx4yJGp8Geb2IcJMvaecAWG7VRMflTg75ALHfJtTeWZ5
iabEoOA0Q7rCWEsRIbJdcKZWNbjNQRXhU/3hsJjRiXkMl4rMKMCUFSQrkYz2Fp30HesJpYLuYG5T
3LYnNnwwe2v/wr18LXxwXYnI8KgrI8huo4RmYfzPLoFnY97Go4ONQ5BsXtV0sOHAclx+BIF1HOrC
+jV3PQYy0eTfUTCMOFmwWHv2ZKwrmM6AdANcHHmuaSZOi+QDmi0JPoT34CKN3r/NGbQfuKu0Z7oy
u6M5KTZLwGQRoQzZr5cC4o9M0dUnqKI+ayy03P9KfSgH0ztgikr3uMyrm9zOm0MTU887MkqOyJ1Y
Xfx5B9rV2vMJs19armsPraEjIBs4iOOM3UfkmyvLRO9vF6qtcE5jc6BQDPNY7kPc6tZwq72LyHt/
rwdXvyozlccqSdMbN248PPWGcwwG/RDaauj+tt3+z7ef/+oqjKhIN65rgvzz/+LiAx0tggDD+t6Y
pmbrSA0vCcU3XlUODALIltx/7XQMn0OVI9LWCYr/JopK4zEdkukHuc+y3qbSibbg/2aLYkT2lex0
aN/qiBuAk46I6uMSXzacpuoIZHsjC8IJlNkJbqgEPc8N0fhbJcD/4iwiRmnbFFx/WWDzDxTW/Fub
6c3Xr6/kn3by//IP+NNqykYdyiz7dDjLNjFE3iV/buhpg7chfrNtv6bE/iGd6P5huuw4/9zcey7/
6e9hMF7dstYntojGSorrLwv5f7eg95zlPfivwmDYXP9xMQ8nucAT1VJJOLjZjjSQT+oXFdlnUMmq
fmXjMz27Rg7I3ya9bracGAU6LEqparG2lDOGAVL/DjvOMa1f2ZR2d5A7p1dcFctFCCtIuQNAgrk9
HqrlmNLNI/XYdMe6OiMQbruQ3SAhhaFRr0smkm3DA6PAglRhiO45uEqsEwWsX+HYJ8yCw1cfTPmP
MqIKZ1tLGpng/7DvnJ0YYTztqb86MGWrz3pKQkpECn9kxW62pkmJD5yYI88Lnp8VKS696UoL2ID2
VPw4lq4TrvVcV8+O22VPnQcyRiUdGAhK0NUHQSX2R6PFgTj2guwFd9WUEPmED3SFe8MEVzklJHPg
NMdrP2ndy5jH/VKZa/c/NaSjk68zeWITG14cA9BR5cXiSTi6ezPh/j0QK8gurMkU9kHpH2TKNqg3
x5wLqHKDm95B45wKp6KXQo0bhmt6vfquzqhKFV300yeREB0MwnU+BADVMwQmw3wuDWV/0yQ6PkFn
n3/HxAnYs4dl9TGLRN77y0p1GzUa7lkmdfjC7aZHye6y9iEqffMOSMgI33IsZ9row6nfJ2kc4mAN
++HFtZTxWsF1xQ0wID+SpqaUEPQQkFeAmuYDD2TxQ9OwgpfCq9YWxYpIAGaIEzNnkURKi4bpbVYG
/lnbSXujCfZh6bDr/OBqpIOjBJFSI2vn7WcmmZFYylCZG5LxfmaDP9A2zCOHMtTW8Nbk9b3boqxV
swYmRL1RSwXNPql049+j36fVFlcKnlrH7yX7ZQOI7y3TGAgzeq8KudU9brNdxrP8d04kA80WrAoU
H52X8xYRKgVe4nPTXbUOhtNZptG7KfA5YEsaccI5IztvPjVATzCBZgNgO5ewHT9YLj+xJAe26vqO
12nzF42bGB3/Ahi/gk7fqPA9wyn0zcjmTgv7IPhNm1p78HTVWT9LqLPZKqqV1e/tLIDww9/VFju3
RiJ/6FNh3XR+xIgcpCk4igHwIb3M49aoyy7fmHHGvzeiMW4sIy6SLc23/qcE/Kgf2qiHQC3HwDnq
YcpeKmhhvybMfB/Iy/D4atw8JUgTzKAWW5ydNg04bJJJ+1hGLtx/9gIuri+DuOpG5FXqrc0C18u6
RxVDREPNXwHu9X77fa3EhpU93kc3dTQWg9Z9NLugObJZbVDns258MiBZ//Brp3nTpKTu5DjPOwdT
RLHJolF5q7L2+0do5s3bUDtw1ZyBfRX5sF2fErXdjh4TL1EYanMz4UPEwr2MBRXCFT8L8ldAJMli
vk2Md1zGEh6oTNdc0TSrxSOGC4ynFGvBIeVdiQ2PihbMEk6PFKRdGKVN0f+kZgJnr6Vp+FyzZW9v
U9x2F4Wnw9sV5PUCprJp3FdwRPZWmZpHt0wwyAp+jR81RKRfrdGEaitac7qlF9m47dwovPUbtnML
OdS9DFkZP/WoOsTZemUdzUHNB8kq9xJ7Q3/fhAIXrRhyxAskzfeigLvbz7TQIicF8Og4cnDzhvNO
J8DxV45fxltsVtjnFoTYJ5Td4l7TVk/qls5y7Y/jsQtq+u3Ap3rwt1m47unYxVekeiB0+AjLiJL3
ISw/yqJMPsisi4H7uWUXa2dkv8YZ3r7w2xn7lQm35B4rcbMmXlhNJ8MZBzYe3IJ9AB66oKzFwOdv
sutny5bq4kfq2Oq5lR1vwsrs4AKGQ6U/LUaWd6caBkrVq3oxq3fgbnZSzVC1i0RjCGvdeo73ojTL
V6J0OrmgvzGSE5rj0AlNWW1sIzfFOdITElDPj3/eunHLfkWVUz8eBHVu4Iug9WEMrcr6NpyBdLA+
8adk44bCv6srN/0xRmH0HREi3ZSNGT8Tx+Iq7qdshFYu4M29rsBgrNOwQD6dLK6wZBzjg8zNLtwY
RTWeZF+NEa7nID11Q4+z1AFhiThdtBC5tOibjRXSt9N7BIyGEh1jY0xGsu/pFD5ahP02Pd3mcj1C
rRt3lW3rG5jn3BdFQYrYxCa978f7uhupggYQVICYa/r5ZtIQnLssg2BmIhon60pl+odbJTnOR/s8
jDFTrk47vqrgFT6Whdu82ak3nPA9m2Sk6BuLVk1iciEoBjPehK1LtpDyueItSya2LbJtDvgH9m2T
wgmZ6JwlEeqfW5UxPySVT01w7qenyB4AA1qaUvBN3ATs8Dh2cs4hh/IX68Ke6lFYhb/yTCwvKU8D
HtR4MNM8JVAyA2WaWEnCyWzaSx50Pdf7NN7bYWufKPP8cutBbWYcywdShCH+oKZ5sUfHBnIFkw1l
AdJV61nydxX7ASDltPcfOsi0uyQdunE9u155soI226op7g6Bb8GWg65X15uB1pwbaHHtTR4W5sbv
A+DgDgf5VtPUTMnAGJIrpu7G6IjZkOZeR1QO7Bs9Qaal3yBZGraLi8BBcGKla994XqvPQKHkuYs6
D5B62TXvPu8zHJS591NNgaDdIpfVvcxSdsOZ6R502+bWWpboxMR5xC+fNwx5eit/rDT1iFU6x3Kb
JaE8mE5bvpi5CUe049cPZJHURpS4gPxEMjdQ1qG1WsiRdzn2+Z+4IBxzW3PNAH3Xlhh+fGc9txXm
V/yyP+ktKx9YxY3kzzUkF+Sv8K5xGndrF260HyigaAjHlSzxZ0e4n9lsg84DKjS+KMmtcOUgx/8O
YKPfZ4Fh3+C/R/BgcQ8waShbiwcoeZ8P6nhcqBaV92RIm6V+ZQbhh8vqhxVv3I+fhoqMT0DbdbzS
rR5fSwzb+8grWVaZyj7545B883rrB7LE0w/WxuxN53JqGM9gy+BUqtku+dMAFU43AyFsDOgArZQz
TY9eWHs70ijD6yyV2rlVnn35QjFqlE3CUqZtgoHS+rol3icqG0wvp96NReaP04Hs9mOMRFgxvijW
r+2cclIRc2HpW+LSYhutjQ5yPNJrcCzrFuib5xOX2qVWZN3RDCbfhDv07NmAI0y7uM96Cy+fx/01
xjR5jkN3zqiSHpt2w2K8Xqh+5syqVFQKCWwa6o+BCL/e1HEEf5YK5OA2VsIm2tyq6Mg7xJ+xJ8ft
V4gRA6cpTXWXBHWnW3HZlayOM90dBKvgVymj6lJWacO9k/vQRU/S3/RWjyIrTPccI1TcW0ucO74m
u3kXkPLmuYsEghKUDjRVEQRHSoXtDy6UT92AopFvw2tu3DKWDLl3zZMPS7ScSD0p8+SaOIfuQ/q8
uCbRxTWVzm+Bxc7oF+5eWa13SVNBg9R8TbITtJXfOjN8Cst8w3pB+Z/wmRN/965J+OKaik+uCXl0
BYSGqqvGEvuNJmLUQF6KlmC9CIv40i5h++mau2fGZB8tvZialaJ+7Ly82dRuzRGVN57aIdryxpFL
kN+PPFLy13S/ugb9l8i/eU3/M/WSMK+vVICxXAgBAbjZ77TLZma0rj76V5bADI94ZwQ5u3nX5mMi
eS7jrV4IBNUCI7D9CgVI9yF2l16NK/5tfCjMFKNxfqUZUDIB2YB3FZr0gjsIiO4fqUML75MrDYGV
y0JGuFIS6isxgSZZ6Ankk3lNVg1UAekHvkLlB+k3fG9xIRUHfyHFgLhJAwxIhjbmDU4/fskLsgFj
VrtVVIOGpJOYAFdTWJubEHwrXEWT9+KV/uAsIIhoQUIkVzrEuIAijBZr+nSlRwRXkgQYN+O5N3r+
FGCXzjG8UifElUDRLjCKYsFSTFdCxSytkNXlok3YZHnP3iJY4IxJSmwvyBgmwZV1T6HOjgzZuA0h
sEH2XgQQQHfzUWqgY4aJPuIXBtUzi2bCi5YnUmbmO3NAtcVDSQbpKrM4bbqU7wHzXvl9la41xKrN
qJPuUsiOtrbsKt8EVyVn0XRIMqVb6yr0OJ7vnM1F/WGCC7YCQYg51d+bfCa3xaIWSd8PP8WiIE1X
McmgW3ZBliafYVO4C0kT2YnbgT4NixY1w1JYT4s+NY54BqLW+iCGGD06i4rVixGCQqAc3C2LyiXL
NDyrRflKFg3Mi1IfasSijBWJKd6qekZnQk5Sy4Se2TvAAwhqeDkWcS3UTLOL4gb4cgH6A79LroLc
ABCWN5HN5bjuYRiIq3gX0ppwLK6SnrmoewXuBIo7kP3UIgCCKFykwMZ4KBZ5cMBLjH92EQ2rq37I
yQvecREVaUiNnkFeBB+REkRKvaArOR5DwNnNVZ1MczO7IyIWnYhBqYf+qmNWIHjJJCgTQXUROqNF
8kTnHj2QjVrf12kVThvHzAy4IgilQRZOzSZY5FOs4vFLt0iqPqaSn3x2rQfrKrgu0mvta1RYJabI
oJhCWm9ikWpTK9FH8lD61jVNMgXmIupmLecVGaqr0ovom+ZdtOkWITgAqL1KFnFYlKrcBKkcz8Yi
HScufwiVZGhK/MQLtXVSu3uredQtNRhVusM4sxQttSnQ69R7bqPOoCOwKwXxzWhQuyqB2x7ZYrwt
wHpY62VycaAJR/mzlVl6p2SvHwopvl0ugzyVq6RpNiORg5tJjpixeHxu+yTxckAbcnhlPx4hxMxV
AcyyL9pfiRyn9f/hck4hBTLlwZ4cJpq0HseNqTTQynmKnPuZR0qH+q3N5n/9EvH/JdQxe/3nxt5T
9IXmANXsn+hR6m/Zdr7yz52h+4fvsONDw/oL0cyDIGVjLbtuEv8RaCacP4TnwuNkyehJGMt/9/QK
6w8fuR/WmetQS8uN/L+zMmSV808rQ1xdvu2x0vRM/jjJ7mn57/9Qb2tmpg4DY4IjZcm5XqedCTkP
FzAutqZzOgw8TqDeCJqYKfxehdzIbAXFJ5zq0NqQy5JLYKXqnwZz8MExOVzxkF+yW2/slhhE1F4K
Imf45wvkLWKQhJQggRwiWgrPvKBsk0liZYNPGvp2crxhvFG4Dc4ly5+YpsOO+62PKy7eLH4Ssu2u
20CowVB2gdXvTCugDBMxBBfr0HasYPXuGW8ROguC2SgHoYPR1NMadcKnng/3caAvfedUB1qOXPqc
xvzdoQLeX3eBRdq5Sfh44upckjF29+xS7zSs6cig0negkom5uXQRTwcazrlnchxDBusJ29uVW+xo
SZcFaOEgvotbixAgY7DMNqFbzhQOJYHNTMF+L1lh6w+4Grhssg+Sah22g7WM3QWjrdCyo9z4JKHu
+zT3TfENKwn9VWVdfNPgVDRXdVG48XkUPMI2Xjq1OdXrbq0Ic9PzSgAi8N7Doeg+UpEMcqW6tvgt
ZsP+JlRvGGsDIDoI0Rgz0wDUhD0YTutVByecRQP8koNliOHBmI3+UXNF/mlnEXCtREdMNFM1GO9N
JeFggFSH6ClhQj4YwgnKjZBhSsaLmytjBgPhc2GnPcUcrdnWa4m5uyCB41nfqsSBRAyZ2+bstnaw
64yKGoLAnfWea1tsr6OSkZvW9oWR1QWGf7aoZNtZJXl1ru5LjtcoIXLU9QFHTnWJtGfeVWMMkVfT
UTpAp3E4tB3Y5GbTjnfcf+1uTQJIrIvSTU5G3Yqtkkuj4Fgi8cUeDuF5yqd9K5ntCseadlGYUCQ6
0WJqhrl/YC5oXseyiN+kr7EM27M3rD3T8xDz2/nJKsbxIQ9xGciWrFmCn+deIxNu04Q+RGDpyW0H
J2nX8WftXcA09NsSe2ya1iNfkzOLNbykYa6p1IArf2t0rLwJ4gcny2qLg8gif5fbKt87ZpS91ng5
qP6wX5RNYhMcBgwUn6q4/twLPgYrP4sn0quEK/0e6Hwc8Z0OneltYi9uzlXA7Be08fSC1EkNWNeN
J7ulkTNy535dmYpHvpowrFnsUAna4f9+wBk7P9qiJ4+Z6/Ge97q9L4VmsRRR9fLt4W58RFMWG905
1tMcDvOrkVGYmroLcn/QFVqlPZb5K4q5eJOFhgsGb/uba5Z+dakvQaXsDhKy8r02A2TDJmnVwySy
6qOip+sxz6T1NfgBVq9KuP6TiDvo7FEam2uddQ5yOWdKshpxR24He5rxSirxNcyacrPSaOSLEFV4
L/s02aADZz/GULv3Hpe/Tx0ZzTbKnIDtjWp6dhkuUfaSSpuYuNIvtwl86jMrNsSr1nCme+3CtiLE
qctvzObW6/JGeLZnd/5GzB0YgQYzfZkr032csnHJ4zK4jlGb1WvXsQa+T7I5ML4968O2cYHtOznm
+FDSNLhDKepOE2fEJRjj8Dc3fyzYqh+nN4ZcvOoNR/PBVgkyNHtt+zupC+J3DQ3Ey5JHqOcOkpBY
d12MzJ864aXOwvwLXyKffgqjaG3wyvTBhNUtYNqjY9eWN944ImTRy96MrrWyhYhsqoWYTq+V8HCG
kx9CZq4nQkYSCzYNbbI+ERCALVynrLI3udWBkwNSUG3zKeoePMvmPkkjKqOPogp27bWiuZCIoEK7
GNk10xnUPGlkga1SgPxNenDPOI6CS5hK+RFQ0nGi1Tr4NIbmySyz8UaH3UDTlznpRyw6SXYoBuD/
QDIEFiQ77I7JSCkpmMNJHC2oFjcq8Zj9qiQiqa78iCKl0b/zBYgSzgcDeH2RyvkRT1A4QLNqseaZ
cfocUWr7KbQxbPs+dM+g/E3I+Xo4xdJXNynEk1OcdBlX6g6GfJKM/n2WT7RDFCMQQF2je7G24UbN
xjk2SBy3ysD2VcXOelB+dctHQbwoHFOPxBcgRre9OpEAzr5GuqS+yB53e+BSvObBtutfVtu6ZK9j
8dxbUL9mmcM8R/2Gr1uXP6lcHL78Us8AmWynxR5tJKwFcJnXB7Zgmga+NuXWYOXfQQPIarVMGwfm
SSKYlW1MG+FwdWuDsbjRA+7aolp+opMd06k5OMWupSLnGEV98mi40gAgYnpZuYvHhOetV/rVnY88
we7KcjKok0M/fBmkHkYymfgIonbqvu2e1qJ7KwF7z/tOJjieMze/DWKpATDQvlFnk15U86Z+zAs3
89dN4QOTy7Qr1wk4JXDgHfUaqlfJXdOM4c6NsuIUYaKC9G9r8csl/8yoLLoBgLFtx2ffmQZ/J0Rv
vig3jV95Zifxuo7Lltoiv+g/qWNzzmgr5d5Xjv/iI8XgU6pZqnsFaOx1IroFi0/+5Rj3Tf4MznsB
XrYNO7+K4tBzlE/2G6xldDuy08e44da2YpcCx7UZqnOL9eQymp44ST9KdrjrCGx4wMpn+GgPc97w
A/E5dBdjYfvm+FXxHYGwfzOHWtEtX0GTYoKn34I53w8qianeFtwjVKPeWlGj1rYsSH04HdIJjuBS
1G0cRfEdV/7krYB+e8vAVsk98Rsc2VXjpzf+1Hkf/gyrZozVu4kYuZ9UguxoSN7OocS3jmfvmSqc
5Bhhl8LtapcNCSq3cV+0art8W9L4uI9IM3/koTm8Co5OevhEXZ59WADbCJaWuQKmzjaeeo8THWjd
cZqwRIuWHtogMHYxFaXVytCa4uJ46D8nxFYNR5/yPSLvyYdHufc1beodahJCdzahf+xCltn/DpzG
33ajXtcMRluzXFypdvOVk1w54CZNVl2bOGe2TM9yCqggoIjBchGHapnW+17WJHfcHm8yipFj7kej
Ae9XpGH6FPM2eatGk1t70M8HGD59trVsK76I2e/HU2c4vmYbWrbhloC2fPebdvpRksCLaQ2IkcuH
1OdU11nQdOBYyiBag9+q11QUuc2aXzNNIZTCUOnalelHXKmBH6JPGnsSPD73wQJkmKMuedBXSoO/
ABuKyTAeFAyHdIE5LGmz5/hKeCgW2AMrv25jYd4H/LjAIMoFC9EugAi9oCJ0Eda70KSyE/+i/TzI
Y8CPfIdTbAU927ltMtO8AZAmt0NWY2gEZLdy8yg7ZhZ2b3caw4fGa8uNoaw7N4utO8WoTIzDHB6D
hWyRLIyL5Iq7wL9DJmW4YjAIb7ibfmFjEOfTd9Y41jdhteD2cHDD0mCz3d7S+spsVHOdeUWIg7sx
XxkcYsoNdSbs10LBqJW3sRdgB5x0GOn0MV1KdxAsfDumxJ1V5SmKt0Hxw8pZ8B+aXP/dAHXmIXRb
6CDkNiabQ2ycT96CD2nwcLxQpjRhtHOhi8i8V6+NKpxHDjtLrjJ4tR98gM0dNcQ5I/SVUbLQStyF
W1ImDjQZXqfY+HPpYQU1om9f9RnBgQED8yZh3jzm7MjJsV3ZKNKF4X8oF2SK3Sz0FDy6ds6pOVnG
pmtIPq1CUCBkck1gAFipQrrqusaNtwQaHEHIWRpfiyz6lIcBe+KWmX1Tkhq+Z+/YfRSumuhj7Kf8
Fk8D+Hh8tmuK/BhxJspq7r1GpR9NMnJDwxKhs/smj0yK7ytqXDZOJAGu+EYQAL3pR1ptzDxq7MNY
WpJJk7fyIeiF/xagUwWkgwOfTYjLWxWYVNUUJyMlXbQp8wljvZqtt6YxZLhvlenRPTkMdNiLMH4p
DC+bHrOinrD86UJ+Qz8Mi31ZZfW0C8zWpdjRpbRnkwIhiu5bW3LlSNNC0gMYWTMPvdQfeFZNFz4z
VENjwCPAGFEhVXP6n5G5DzXlYefRs+Ubx5JzUUQAsOFiPMj7qX0ap6RJmKbmN/I1rgGLB6clx69u
1zWgWpImlULout75/6cdVP//YbahWP9bZ9X5q85BByZf/7weuX7Vn4Fn7w/HEcozCTQL22Ps/Q87
lfzDxEiFMZ/UmeNdjVZ/Bp4t7w/pwNMyr148lyX7f/ipLOsPcs6k9HDpSf5Bef+d5cgS7Pu7m4rV
CEBBVyw7EZ6duO3/EvxTZFxLl/4O4KfOgevhvQqSbwt+ao9+ZATtY1+gXWFg/i+shp77V68hLjJK
8xxa/iiP5nv5i58rjBx7Ce53LO39+ncgMWd0rJGoRHMIkh4FJnoeoHwHLFxi6BpjU5Kfo4xvpiW4
Kb+J9BH9TUhiKTpluKUW3oRbU0hRQCmZlpVEyPNtZTaTB5S34kPS0b+ws51ArKPaLvaz6t2TEbZq
F3K3nFdwMUkYU6mzAsJyP4TUCirb/qm5HWMu8HYaL8G6NWAhoMJdpmxhCYfmVqE/8bkFKSTHWl/s
0VLch8bevrNYhD6koZXcuZBgF6+zpinE00s8hb8vmMZmP9oqe5ycYpuU+oa7XXMLMIJX4BOegjMI
tJwpIuaLB6Cw66yo+p+2MuRL6zZjs246K7yPsfXfEPVxqKMmMCZwiVOYI6ABiRb/ip3q8DUeLP+i
nH7Ekx+Vm5C6aGsQ3eNUVHITFC1uXUyp4TqppbEjS4hnwu4N734wmvY7GIWPXlH4BFJD3fq/2nJg
QTUNirb42jdfwL02/KPgPbYJkPovDRxSOB1yops6ZZzCfJFMiwHfi87CNmkqojb4BjAIFZaGo+7G
OJP3SBFocyKZnAciBe4ajo95E18DGVhsH8ZwCOG0MoGwgakoXlGgfNi0sQ7eI3+MN7322h3NdPB9
asonddzO53zsy5cq99xuXZWNEW5c2yleEalBd+PEMlZwoUuuqF7vFw8hwqReRTJBiCXi1wabPq+y
tWxKnxg1nS0HhS7BXiIy59csFWZSs9IJQUEKCufGFVXv0z3/31Atvhfrt2O4qNchN6Zt77T+Q6QG
mhnNnuX+uqO8e+1YBs2YTS8Bf+UFcfYQzQmMpSkgNyGIlpTalM4rMBRSF7OeCPqofnFPjS0Sn6ob
alULt5wQERoXWF7hlLfESdpPzP28kZLKfKf2M/odtG75k59MfGmS3Ac87eDeraaUNvRYdtG7BH0U
reIuDneCyiSuJKYFZ1N0/C04WUhMBomPjRwn/edQyuakMOaP64BtA4b6XkcYu20LWGI8ih3lQNOT
KGb7krMeIqyOl46oHLPIghDvR7CIruJ+Hw7lYx9Y/mfjFdEbd5jUA3VSF7dsChLgRX6oXvvWmghj
ksbcdmTLwKu0zQueT8YrQYXnVxVr9IrS5cFtWbVy1oqia5OKssr6bTSx9RS1ZfZKO3MA5dN233MI
aP2KiqPAIOBum89wrok+SlhB2FAg2D0VqpLbBogB2nMVIj8FZK5ZoMGatncxOVfNzz01rI0aoRWH
kVIzWAbh7a0Ih+OaciILzz3VphOrpn4fJVF9YR8DcscPzfQ8c6m2luZeThFcDyRfwBIa9xNugAxE
tpe86skg+GaaFKyuIU4VP02zZnummBQOXNHYOViGdidOQuEeu5whn+1nBqOy1B5AmSyNHgS4v46o
guMm65ksz2PMJu2VXykF7uXie1FeqbaBVPWCPI02spSQrm0neyTNpbdzyaWPzcZYvdsNTxMOM3P6
GGB5fHKY8xulWNxgH+NaOQKPh9K9rvpQc09nu0J7qJeN84oPect8N/JKARCeulCxIOcVIj9bfc6x
0Aesughtzv3d0KrhNTVxqWL9Sgn60uxGUyINKuIDBn3vrMPOcegXtYyccrbJ1ORsRPdgOF754k0j
VZNN0LvkHylVfR/AHv7CQEpnLGl0jvTYpPOcUbMOofikEe7Q0APedbQCA4KCa9vJHROoGaFgh0O0
XeSEU9GrMNo3qd36p8noWCFPncWnqy6ymEBPpY2vAbtkgAIa1M02F2DkmpyWw9UAUnIn7UpTWVvO
7DgDOzckKyJd0wpHFVxI2sTIkjV2JWLOUOwcdpFOw/9iOXiZcFd0N3VTZnyJN2PE7ct1KbzglndS
/eli3rk1ktp9pZ4sO+HHSM5UGHAQm8zGBxVNPEETkDlvYHk49EIvHu5ki6yG/4aTes4TspYTO3sM
RI4EJ5Yr9TQmAkMHazFsONQsAanu3Pp76vroEQY1gP8412SwIPXfedlg7fhG+7UdFtlbzo3sFCYe
ICiNFXkVqjQk0oEVOxM5ZY9u15xdPnpbm1f+NWPEJpwMT801F1mDSgdw9U56J4OuGbYd/MEl30ky
k+yF45qHAE0GhaHzgi8znNj2dKpNpptCTUBHAX9Fb6ZN9mqTeWlMPnEciWWVFt/bGETTO1kw9czx
Wz6wPVP70Bynj4Ln840S4cjWLhXpB2ZOJB2rmV1FXEGx18dCyc4Vtb+iyX0CIr5Whll/oma2D4gL
/V0AHPHBdBvnN7cq4k1BPL/ArrN/+kRZuPTQkc5aK90LShlhXRb0zwL/AOcyUxwJ5q5qXGftU+7H
VaFR4jGWVfdUFFZ37OCqpjcVTXQfDt0F33NCjI7QRAVIysLFxw9ORzM2o3YchTzOI5a4dRGihWDp
U188XeJHZVnRyLFVZtaIHbGe003Rlhg42JYk7j0hq6Ja09AmR8q9cqhqhl1LZK/O2Yx22vAhwGZB
ugw1RvjBXdEXb31GJWVec68iyYWLJ2umaMdgAK2zaw23P2NQV/S02UT9q8mBXpwF7MDKaDTKDSvm
vZUFU73tSgNmVCa8n5Vo7XMeKbCvIzbNGi0FYn1lGOqmk9ZHBQvuhRSR/OElBIUOrsnbbOuLBve9
RfMEaXLuy9+eMjQ7oM7tKR6KySmbtgqRWvoFAQbRgZ73aOw0n067Y6E8DBgSaRnLcLGYHkQC6LOj
UZy7Xsq3oa14R2V0VzAIpfBYJU2Hhzo1wTrT/sjjkge89V0n9FVzTqfhe1znFNsaLLfvVRyD+zGn
rN/+X/bOZLdyZN3O7+I5Cwy2wYEnu+8kbfVKTQgplcm+Dwabp78f5ToXdcs+Bz4Tw4A9TCRSUm6R
EX+z1regsEXMHGK2XpdsLKYTw1HjM0xagNIJo+KMqFtprms3U+92o9lDIEgy3iPDq7y13U3pxzig
0F8FVsEYR8yGeCwxYjqHSNfUJo6Yh+chGzDM4x63uyOzdJsNWhTS7mZpOkU36Ept1D75jOiBDR6t
45w3LeEmZXNUnuV/FaEFOg9znQyyfNM2dbC2FQgvF6356zBaxIEYMxUbCh7IskXHONucEJeFIytR
7I0M5JUwfk4Coa3pwmt1cR06BoNnUAyrSMkCnKoxrbqQSVY/13yzOrLu+lQSvOy58aZYNHQsGrBZ
j+UhCtwxXU2pdO7T2jCY3JQ4/bs23y5kaq5cjbokdLEK+SRjYlQskDZb4pUnEbcAxOFtqxObN6zy
g6vft+0ljfHe8hVz/2EWU0JOjQriR2MSxQ2TVD4/XooXNAYcV7ltz+VeooZ8DR3ZPXVgGcxNMrvj
tIHB2AnQlHX/mxTH/qcTk2fKoJespXVlhwgMCrqb37bsSGycSVR7cmpMD6uKffENYEy8s9biHQOo
MsLsZVMbbwTcyd+JgV2jnpvicZg5VFZ1GRLoQQSknyARiUiFDpUarUPv2CPbqGycTg4PIkUvykT6
AG5atIesGVyHpEKuMdTstwXVfLEBVqjNo8vaYhsJL3mss8Z4qKaZEHCfMPm58MllMAnS2A6AO9ZV
kNqMmhrmy6scm8Mpy0MCiEYYwqSwxF4Ay0KzbbPDiUqQizJvNlGrgcRVosmZ9RDJzRye3V+3MZyJ
j9Z3qmehimJXJwsqDk22eR7nMdYsCxa4bsRw+5WBbQDAjyXDr8yHQrJq/JCqqDQKSkRBWA/o78Gq
Xkzou08D4IUvq4gqrDLTWB/7hHe0pDOu2Au06UdKYLRJ3Eft3g1ThhsTOXWOyDEyxTmINOVhgFQa
uWQJWh+RYgguDyUDC0Wnqpr7Vg4pnr+Cx5DQ65kCuzdoczqnNa+gDBtxRi6s9G5qHfPJL5kqDkb+
iwUZmOFslFjoW+GHgAgLwl4OrheJk9cO7m3F7gMYgQJDSqCRNE9sfXjgQt78o0rd9tqRiMgWKkPk
6Doo8Vd6rFkOW455HGTk1mujSr88IMKgi/xEnOmS3XsvLdnawOYZiKwpSOG5HePsOZ6RGCiar21l
A6TvHEgBFcnDFgp4dLXeXccLcJcYodyCs6qhA7Jgr7AAbtpKdxhMfJVte9g1hF8nRAAhQcIMPpi7
zG6TfUkW0D3bzwI6A/JyJagaQR0DseTbTBA6q1Kg3Md9s2LCSnExpt6dHbjdjlzSQ8/FBkdk2EbI
Va+l15ovZllYHQcslJei7V5Be/RrlVjegyZ/bMvKB7t4Od75sTHCRHJ774DANDiSTs6cd6itCPuz
AYuc/UFyxkPLuLtNJIimNl9yOcBvzri9nXUVBjiIObx/yc7fN9LsftdTnF0jrSFia/yWSO7kyY8t
+w29avQluUDXPh9Q3yJ7XymnJwu6JmLE3fIVM+M6e7bvk4Fak4Ks465+KpDMHqwmlDVB5JN4WnQE
Z5j9mM4Co0Z3HuvnGjX7e9ibMxoLcwIp1vtl925ntEEUAIm2dmUIa2Df4oNAwuxY4wbgbcSChgnh
lyFUe5lETGWp44ALLB2FSTVQT9mww/8UrbJUBvcBgp10J2TT73p3YAQPKo5Amp4Y95A2k0phky13
Zi1r3D12LTmo5GAPwPttrztBtuDYUfxoP5THShxhFqbmzTgaPBQavo17cAvahB0hu/iSrIqktXXt
k8y1gh3nvSuySX7VbmKFG8cKsmkjOxmACQ3G4FA0Q4dtlFksdzDRBr9QD+ebhEnOuRu6AdvWOJP8
ZcYUpr1IsZwWjqpWTtQkcEgdCL29bT84ymR7EUmTIzGU3rBhfhxN67ruAFYkBQpphBUhzXmalxrt
tLbMS9/W5K0rTfWkZMx8tjJG9RMzjFT7/z8f/Y5K+d8MOcGk+c8lZM9KfbT4T/+JiIx/+6eITPxh
Osi0mHl6HhOGRRH2p/HUZ+ZpC8sUgnjMxVz6DzCk+MPxFqmYdGyBkcLhi3WoVeP//t8s+Qd/Ib1A
+ujPCMh0/505qef/HZEmkLEJEJOm5zv4X01+iL+KyOJwqls8QNY+QuGVo3DxhhnhWGUQZeC7H8DT
rHsBQAgxdGbilwfyAZlr8tiUOKC+BtcfLkFnJ+tM09KEKSSHuH7u53JTagpJn6HMJvaa/MgBpD/j
pFfoBhIbk4qKDFyac0nxrKU7H40JXNSarFfzgewFe1dSiN9Z7DRXOZPaQ1oiomAmIONV6vXj1syG
g1HW7S9u7mmt/KxHPVwkASpJIW9NxR46Yj67MBzBnPt9sysslHEc+Mm2U6nE7yjg19F3MFdJjX2c
2sFXWnikcruEOuxEF5IkOPUmS6Ukuctqr9nzm/Gp88bMRy00zCdDJBTIQQdAaPZLCxM56nbyAtsP
1FL8oAxb030hEZKtIs3JhgSel1i4vbwfGF9uvKbGPiid+tMs8oYUZ/OC2updBeYNntx0lTk4a6b8
Qud0nt3pPgZHtMaAeYUdcQNhgUQqVle75Tqbvajlhk1H8GuGly8qraK+qeU4sPXCyvikXBpW9kWa
A1A4yb1VpeeWq35Vy4JZKWR5cjkqCI5xMbFCUkFraiztVoVAwJhuJnRd70E64lOcZX1FkNpX69ky
vKfcwcCLT6U7jHSUN2OMa3NtKjvaTFIRa8j4NIPANvoH3TX+gbBU/axt1xNYjt2sWI2zRpVliAsL
JuNYWY3xs7NVSDCLS9HOk8aEuxz81yH3iH2m1IX8FZPJ7fGJMO0pkq/EG9qtyVNJkFyFQLsibnGP
W7J816ww7vwKl3MuzPSzrasfSk7+jwBDwJ45a/ZQwPS+gpj3Xlhw51yLsXkpk8a/4M6K2GR7MaCS
8RJWY3RZvMC7FhXGITCHbB+iq7n3cdkmrOgLrF/4YxNYWR3VHiZsQk7wLI0OrVaeEWAv/EJcppk8
xJUrUv9FAQyy1l0wxMeKyf4jyqHxiHdPXC2xIDoolvSHjazyFGbgQmzApXudzep9KMLhElJ2Hkiu
tJ8oJBlbyaEa7mwjbd9z2syWrmnumrUeDRfJh5khDwiHAvsuiFryvslj32YYFBpmS7LGKpCN+3I2
+Dal6w1X7XnFC+McMNodgaLrhhBLRKWRBfO51Daez6ho6OsQ1vipFW6NxJR3HBfsZrPESm5T9uX0
l05+HdSsLtoLzOsotKRzBwT3SGqbODkZOpuV0whGgUtMmKkmXMyWSEkZa0nCTkZ/qRGFb5zBb0CQ
GATcNL5pmd5Zs40gZWHCwVXot6hhyi3x8Dl5vM548L8xcsoY6nu5sOVY4pCYsvDmdK1YwXcLhU5+
A+mChU1npaG186vJu4gYcp35zbBbaHalWQ83Mek77y5LTVaQaCNthuLPNX7VYO0uVDzRFtYn3Xu1
J4Jyicpr2ke3JKAkWYh6CZPHPWUu7xY+qOwWW8pwj0l7ZDfiYnCSC5uvDhbM2+RtiV0/GAu/z690
fMlYOx+Che6nfKO5oocqronruy+NwVzRXHiAA74Q0IBjZR3ChRfoT711p/Hpv4iwwaQo6iE9Q8yh
lFA+FNWFO9iUtv27xFtMszPUL24F3daox/YlWZiF2Te+MF9Ihky+vV260A2thXNoLsRDBKId++s2
1Sujg4jo+EW4ixkfk/Uoh+lYZaV9iYoEPM3CU5QBZEXMh6j6RCrQvfTBG8kO/q7prP4BY3l45Y9Y
tBZSI7ucYl8s9EaFkfnW8rr+Vi9sR+p4vaO1Kd6tPgneAwl+pF9okOw78IkshMgMwcu2+MZGSsOH
mbawJMU3VtLNs/hEgmF/qjWu1GHhT0LtK651A5MyBU5ptaNkJk25iPd973OrFWH1Xn8jLafef6Bi
I0wd2qWM/eiJCaj+VXaYWr0W5JJqsWvQw1uN2HoTnegKtwgQzdYZhp0xMbpZK3w/F4b5ijEw5M22
r6AkyJY30rTKg5smRL9QvTr2Wzu1J0TPxo2o9KGIZMmOMLohrqQ9cFRvxUTIQ8HK4RDUBckYrWjX
YgTsg1cIVehKsJPNT5mNmIF4FIVjPe1LCVkV6k+m0vwY94j31pEgS7Qd6YWX0Ssxa5zMfeU3ayrn
ETmt6Q6PbTczKnDgGFrN4O7KoEBgabRusUXfGhxGCvVtISULj2kMVkP64C8cCjzk3RVUUv1Z93aG
odOqPxs5Faex5uMpeeYJOylsntjauaHRWHAKyI9FV05n9nZ7ZeNbQjc578vByt9ILfjKuLTyIvyI
R787DEVOrVxii6I6Vk60btwqPNIkVEx+DPsBrW9/Qr5gPjqT7nDPG8hSY7+ccGxLt7dXQCKg85aj
2CHJhtRomcbvMWy9k7AI/+L9AIcq6/5gzyi9yUWovgpV6IO0av+krHr+aJFTrcy4vIaZaBFAEJoU
6SJ85BdQ8JlasoDI08oPaU1q63RNTITkmCKAn2yUwqPY1+ZcXXO7NC9dkhRvgzb1VsdRba5NQ+t6
h2ymO2AxZ+8aAEr5jbbFXoeGgRYX116zau0Wh30kh2TLPttz9l6ZxMfSKY0HP8qiZBszPT2UI5ZB
mK6ll++NoKweqC+S8gbxhhEzkslj2D183fhodmKWG6Qt6XCHFb094XbM70NlJ78KTpyJtaE3wOYC
jtzZXvJsk0+wTSl31zIT4qnzdb4brXKGq5b59qEI42SHxA98bJWYW5uET9CjVnLAsmRte3+oH0hp
uTPY65Q1Sqax7Y5tNVabftREDZu45BSlxbprsmjddsP4NSTj+Jvu+ItcAPYEuf7wag3aykWecoef
yDv0c68Os58k65I5wcW3FypSberz7FjtpgpZGPvLcGvIuZ46hi8nu5FP1jwU0P4ROyEdpPeCSAVW
1BcrkmujjZu75S5Gy3hG4D/cKXYq+7AajEciVNR+cIW3dqzSIw1mCr+I+LJ3vKPRvsS9wK+hL56g
/iDxs2V0RTE07rtZq52RFmLtxbn3GDEeuqBQBZWdWnMKU0Phl7VgNrCV8TVAYcIn2tFvPgXhg1tp
1OGVJPR+CxEBtDVHFOO41L3tK5bnRh7a26hhCRyiRE3Wg2R9HBPYRHuf26ALM21UQKcGfxuHZrxL
lR+SCp0NxrEIKufso7nainZ0DsXoiceQocq2rU33pjes8ODC7Nyz5BYvBLyAi7eQHmWeHo5JHlZX
H8QBEDS4AC1rBiN5wyanDs2Q1UytbbUZLRIjnAScMIm4Dmm+zGg4NyXdQeJZW2eQ2SkRhTz4oeo5
WmoU6agebhBw5M86K4s96XPmFlG2dZgzxz0GzeRAAQxNIMG12DhZGHDVEJJLcAjhfKQijZfOVPeu
2e2oU81LhjdhK/P21QirTTM48a2ejB+lHoACsFh+tst8WRxiOU8qmpaa0RR7KXM81W6stm1YEjw3
OkDq+yWFi5Uk0BQeDCiLhcqHBwhx3pPpzGDEIhXyP2B+1hI9cfpLZ/m/wDlb4IT+q6Ll733a38w+
oL8JQTaT+ED+G9lptouORQc+4YEy2YGwqTZpORjPTWCNT1KI4A24e31nxXN0Rr3c/ECan24dTYHP
jNqK9nE/1U+jDdjLdA0kcX5GflgbGFfgy0AeFjLOMsZjgbgOnIWPF1rJGztEw6CoKTVB66rc19p3
tuQanaVMjJ+RV0VQH8bqjiDb7oCL4AUFmjjiWnG3YROIN6vv/bMSLlCWJqg2Pj/7Ggqee+sAat3B
omjdTdHI+djGvv9OpR7tXQsEAkFOH5V2r73qHx0qFDZ9JWKxwMJxOMfTPRp5Yr2z+ZIQrUEFLkkv
MUULjSjTcezt8rFFcGpGrfuFtBULJhI4AvPQush4y+qxekWRnlubOmGzv2pjT19CnxVvTKIjSLPI
8u6rqgP+kc+psRs5Dm6YuFm/3N5MviBG6k3tGAyfiS96qOZsClYGstk59GxzW03aOzuqNw4uNqJN
l84sqiyJ1B8+mDn+0t341sVzg7baTXZw4/OdO2JM1BG9k1e7jKkhbdyEeMhZtDKZQ3DjEl/WM+Pc
sjhJ7uas5IbGnnEi3dq7JiYrLTwbOnngRQ9AWI7D0QIzcZwJsCKBYWJgGCtKwWIYRjjeiFbWPfUC
thjkxz4LW6O6QKFL7/R3yZ1/l99ow4wztzBFOXyqbtEIW7gnU2yj5hDHOEuo5EEIcTbJpb4X35U+
01BYRkv9DyxJkbFLT5At3QHe5+S2Z9sPnzBCkdOlLGBr9mVPUOKrc/vda3hUZhxGSwtif3cj/dKY
kLEyXME0062ES+MytCjVC2+wQDJOAXSmvjG2ODQ6ktuWlkd+tz/Ixcv6oBp/XEvcD6exdYPt5NTs
2tqMBzdAqcQcX/gfJE9ZxLsDNrRKzXIU+dN+khPRnnLpt+ZmfqxbB7+2UT8YBDkf2O9UF9uoqweW
cAxoEyplYwIuvWKtPp/8sWzOOqZJc9pQeSw7eyylkjIM7aQKEFeYuF4bF/WMtO1rIAf/peF3gAFr
aRmzpXnMvvtIvAoZTEHFpIAm08F3ux6+O0/vuwsNloa0Fna2b5YmtV/aVdzd0aWhg62XVjZZmtpi
aW/5IZdGl5a3XZpfjOz6SgJtRlgHrbFrRPIHMIwfI+Fdn97SQPdLKz0vTXW5tNfyu9Oel6Y7Xtrv
YGnEp++ePF/a82Jp1PXSsquleR+XNh7BNx19uzT35dLmw/8wjimHNE4s/hbrd7HqvycD2TIk6Jdx
gbsMDizVB5t/faI6ixDvrxJBgeklcITnMX4DMfF3iWAXEAarm8bYT0o6hGskR2WxSXDRqWxJFUiZ
W9ju1XQAsmCqTKy1m/REaVu++NHJOC6BjPvR16T74VTkznQ2pOgWC03wRmFQvdiyvrDT6ba9iQiZ
4mnA1KMSmGBGnfE7TW305P6UHUxF08lqLCWe0IsM/9TJqKy2auKnsgNLU1mFc/kBsx6QcQFegn3X
cpBhneFMS7/Pt/n7rHO+zz2sH5gRl8PwX39gwv77B/Y9KaSYtpYxl+8uyse/2E3xe0RYmie5ZxH8
OL/Zb82H8dY8DLfdfbLqyjsjv/3X39H5u4qTO0+YDmRXB58OGNq/fceBAQuhSUm4Z4MSfoJwThAD
O+l0i1R6ttZU0vUZfxPMYjLC40/hzlhcHZSeM7AeezVNSbjDBjTxu/SpqLdzaHOHWzgJzf3shsZr
p2rvyYOtvmg7qgH7qAMTYYsWoz2MTdVc7KLNTsg+xiOVDOcT45SV58sHeD9yzy4kYthQEHDigMCa
FiMJC4j5HaJ5eOyGMD/qhjgdRW7Ac5EM7YWI3Ow+LjQeohwg0llTED/GgTd/OABvMhI2WQ3BfW5f
nMhezq/Cyl+/P9T/Y5Ln5Rv9rOr/myLJeR4dHtZ/Pql/+Eg/AIx8lH9VM//5r/5Tzcwj4Ad/8XP/
jxG9F/zhyCVp2V1OCUcuMRv/GNKbfwiBm1sGHttLy17+6h9DepuRP0rdwOWdkbTd/9aQXnr/01mF
MJoJ/eIq94FOemRW/fXVq0wePIIhu51Z4PTZG+HYhTdWzqgAE2HlHUtJ7bXqRt15+yBNkVg0oB3K
TWFkxW1HVRehTyELyNI4xmjy7YvXgJ5Yw6Vv87U/tDUStcEtiaPrObiJPBx30Ho5orLGH9R+am2G
+7SndLuRawws4Jzwpm+HpWwGJHiMgw5EKsxCgvA8Nvk/8C3xKAubwPAtq2hAupDMdYd3IYwuKC68
T7tp+m3kB8N+JPb4OmdivmmQrgIjnLN1QJbmtm767EGDoPnJ2sv4mEoC5p7NPPQ+i0yVVJMRGpvJ
6lPSqlwSezE6dtGXNv30NZcFM7fGtBAHglyBFObrYnzsTLNnu+u2pNVC4/kxTXWIZmEaf2Dmh7I4
MPK7pUDCZ1uU9F4cC4otXmZZ6CdyZYAH89KoydmLJ/icdStYT4Adru+KlsxPOFx9AKZN2NGHWWJN
W5GgbmQkDzV9tGJu1t56jnB/SCWoLtQQUwI4QWmcus5eIo0KAhXZVRAyc5Zw5rEZk2csjpWAguSo
sn/te8Y4K0upjv9Aljv1yhzbYtekZfppqz67zADSr3nSOl+xEONz0LvYPvqJGwQye1OeaqQUIDnr
AcV0zviv6Mp8r2eJTKdwyYFBLd4gjTRRcLzEhBW/NOx9GBpCzoIFNzvVA/VECshRdeOLHlR+Lesm
vl9iD9tdOKkAMIjq9rY5Rm8pzZC7pF0RU7VJyn60NwiW59eeTVB78sQgjDXqV0NgIwf5fzBAaXy4
nUZPAN0/ss/Cr/G6ui3hXPCotbHCB2U+dY1O2y3LUtCGgt2DXtfVEmaqJmQy62CS3QtlIj4k6Ejj
DwaD8pImAbyuhHkj0ZcqLGoe2InmuyN8IliJNint/YD5pWGIm9r1FsJxlG1waum9g5D20hUUVkj5
5HOWdu6KBGm+q1F2oGICXczXMFV2/jBGDVnELMMOeMZsECezOo/aJEg779DgrgQDmx8sMLKz7wNA
3Yiq9X7WyvQ3oiwkEUm9rU5JSD7B2hwX6Y9bEllfVt6PIEoFQ0IBA2pd9UZUb2rdBwTQ1Fa+8xqr
BRM9qnRX4TTcmZXZE+YINQAm2KCiB2e2lhyUOA3e8Lc2r6mZy0+PtdMZBhaqc9Pgi3NNZmt44a+9
TmSOEgj8wKSE8+ETeW7eRYxbvC2i3pxkEVKr7ppyHiaW771zarVD9uvMZillFVX3b24Vd5/EoTAM
y/1J5nsGpWO6g4TWMzzAQ4hU1TOXdA9Ts2oPvQw6BJykwaV29qkbYzsQmhxUgkzWo0vM8jbJbCre
JmEgP7H1FxurthidB1IAcqlCyWtO3MpEAKcZIF+veWA/KsdIPjKjNohdDOL8awJCiNshsi8lb/i8
8hlp/2w9r7r1/drdjyby9xiYRbKC/+/8bPsivWNZ5DlIfbykvWUcqN8NFpartHSIADKr4CIFxFae
qCXFNeCpLNu52nGZTD+yfsoJZ5HmgAe3cXzmgpG1d4Uqg63rw6NtnXEPOa2B+TjBkI9HzJ19SrD6
uVBCexeMGvMjh41bPGUBSlGZGvLWinggdp7ftKcOoc1bMtkhcd1K+svguTDIsx3724zU4N8oUiHP
QeTsZ5ywTU7f6EcX07SqL2U3qEOzJiF2Ej1tJl+c0SCjgLht20BpyD5s78Cea7cDRp9urcrZtm5a
f1IMair3SYYE0GzE0E+roudNccAhlNsureKz7SbvkRLFwabDWzEz7T/ysa8f+0E7hEFP5oJONR4d
jjNGck7ja/B2s4/KGvX7otbRH4Q82d4hGe3yGmQGkyU9T/oIgdY9+nkzv+GP7ustUBJ2C+QvlFhP
lZM8mk4xQgolhO+l6TzERPS0+S5wAxubuUVObObMNcfRYIov9NP+HcA8+93APXrF50CMQzP2L3k0
yuRK9EzBgWJF7gIWHsr3NC/GA5OiEQbcUCdfHnhXwrvbSm5J0A7GtSZS23+KDBCJ8J+sYuMWRfPu
tg6ATqiIEORCzPBrBwoqeaLgXjW2Br/YgkNm8ufqiVWcO4fXvtWzCSgzjPRGKp9TyzGE94py3eHi
zsKDiWd3ZxVgOJwgHB6zwB/PlmERE4Ws+akqyJOrhdTbOpQui0PV/+goTJe8pWppQJ0CBsLyHhor
iU724rIzucNa99DnqPdA6r1WkebFjCqD7YGS0Kvc8JzYWK1RzzpfIwGs5GIFbBXcGvW5rqeNMyXv
GbILwgP9X+6YfMKwNfYiyVFVhVFB8AiWBej90ei8qixp5LaCo9ZDdu3wjTOZGOwjjq7MXk8o0Ovj
4IRk9xFyULH1NHD34OuZ7GYd4aUEddAuq5Mxll/o3ODDWkKJl7iWBikKpkrcw5ARhH478/h8hdgY
qvWgKXWcOMf/STRVdXEUUqw5MNNDFqXG1tKEbfdxrs/kqxKXxQvRbXI7SY+Vys1tnKb+Q+aSVu7q
MN+g4c9+FkzHfsskVEA3bXBP89R9Gg3momwGwLgZiI3BfQF959ZHAEumALaZbYZ4Fd8WlAQPPmhl
GM9OnNDThYNOKsbnfVMyiE/0fNtI/A/bggeGZr1O42kbMZEXW92yIa4Tw75thJ4TxvKMMLcorBF6
+THArGC2u1+yCS3GIaDrwerV+bEoAE2sORG0v0NVLu9mxsKo1Ms2gL5cBxdTWWB4lOjjz6Lu7JPb
tjCwQh2rz9pSJPgoLM7vpuWrdDM5atFfGXLmtECr5O9LFBMot82eOhSZPDSiyUVSnfEp34hWWohl
MxsVujV6p6xowTlbpMevKgYCLxRRM6nagbB+ds3UvvU4tk554Up02RZrA1Sh2XiLF4t9QY4ggQRg
4UKb7myR3vW+YI1he65iamvE8waMeutddJQUSEUFMSM9h91uGAi3oHTxAcuZOLo43fNivnFzXlNQ
h1KSN5J79wNL6RfbW4RwLqGcR9aI/ls6NH16KFGq3+sUrNGGcMp22vYJX/KSVP6U3LUiZEOXdm2/
tgma+nABRtxbdeE9hB15LquQXQ6zceSmNWelxXOiXYwwmQ2uaac7EJJywJClYgKFDArTezdyh3Mf
8vGsUSrPiEiwdrxg56Lbj6p4qvcMuTMyhmI8Kq8Rk99fFjvo5CFTE8dFNCzVUUreCDEYvco/KBSI
4oZFEl0ksjIUkg1SMV6bICq2WZGgl8DTj26UA3pSG3C66iULsQ5xL5skvWLqOZe91ltegfYXyBbx
MDBVhZtbB/l9PI/Gs9WYwYulR3fPCiP41SOEfgYjMJyl6xo/CEDBpxI2KeCOKu1x3AjKBadRpD8X
aJT3BYa6aTUUpjyaZTS9Ej6C3xemU/7qOSYx66hJc3yPuZlmhPolfkjRjKZ/HdmqzqmUTSiMppFT
xXRESbUHSfWPjU6LBqJSDEans2B/NszqSVSKF3W6E8cNqa12HCWnWRFA7fbO1ODTF6TUJWlONCVU
2+C3LnXxs2sl6HS4b5A3ycyNXhhBxDGbnGFsxd4kyHyB2bexc0rItMJBYqR1unPnYWB4LPAXGh8V
dKfDREa9rPCkg98+xgTGMoKeNe3OBotKJd+acRDywUXB2u0DnrQaNcWIdAs8dv+BdBTbRuSlu0EZ
EG3G3N9GFhqN/ViSKWnzPvFgzriULjFi2BFlvINXc64jClawsXJFfPGTyX0zn7JwCu9xvjWk+zCG
KBFbzvBVL7mD02PPQLjPWe5G/dYybdOzwVlrvKtIqQkTTVYlJpvmJp6JXr8Dq9TDHRd1QaYaGsrw
5IpOx3eMMHsPA0EYDoeUsc1m1G55j0irMS5kI6T105Qjv9yzznHtXTfOcXJEFJOkb0lUt8XBbcNp
2tUZU1fotpP5ETAewbw1EeH7nnkRZkEfSq5PkQSGKuL3PhBHBVmmo8xsR5bcwmL6Ey+gR/Pd9nTH
5IhVPXbJhXUUJu4UEElVNcMhk4Kd8VSIdgtaRRwqzCp7xXrApQz0xse4RPd9nBIvNXdxW9sS/2cf
pTewwgd/Te5ipRgYWd2uwUJrbFQ0eGyk7CA82Ww2+x3+Ne4uDAZ+eCqbfmosxBgoZlfcDAWoBcRa
3Y9xoX0hSJiKm9xm+rY2mtidwSIOCkRyaZYT6WzEKE8gvwo/fuGS8rqjM7Ic45QbhosebAkmIEnQ
5DzHBC6ln4J3GGJNr6ZN6aFrWsVNuAzrO09fWb8EP1KKO6bvk6r9Tcd/B/l7m0zzQUQS80tMpg4Z
faGL5mcGe7LzrRaU4ixb45wU2Y8gJeAGjkwdXaFUcSc6Yf1u2GNA/qE5X9Muekg1THEYuRkSWfAA
CzzC1ukeViaxfUnYN6B0wE3wRBnh7zmh1jvCSKYzYsSwiFvzePoJ79S2GaYJ2LzgsLtT0+j+sRcN
YZlg3rj/3ak4arsxnNXg5A99BFQSQi2E+WjkjaVqCYkWDknI8NDERfoT+U+/0PQx/XELtSg2gIMP
+SHpWhI4Oz1FL11kR/w+WLm5LCpgqk+enVs3gVlqSML9oviCSWEaGwI5A/RmrHixULfmuB/hj381
HP0JRDure+4E0Fu0zHX7URCGdzS63CBDnjQJv85BqKpiFqTEkbWab+bCte+IAbUfmqRy9gkBHsfU
msz50xZ8HGBU2jPPpXrikw8ODsZL/n3liwr8WHesWX1+RJ0ZvTD3VK9TE6l0j+rGOmlEVFgqEXKz
YBD5jwgSMVlfLfJ9ktuEWWxAA9fmpsT+l98GPdje9WzLItgZ/MdeCJgMztKbJ6R6WcVsqZRInTY1
zf6ma0Ov2Sg3QWaNxt7Ui76G3HCnCbzt//ODS+E5SwrNPx9cnn+hFP0bg+H7n/w5tfT/oBGWQcDD
itbGFwzQ/1QWO39g+wANSXo8k0n7L9piYf3hM5Nk1gmZ1/cYUf7n2FL+YdHOwWAQbDEChp7/Xuj8
91jyrysWxpWeK1zTMlEq2za8y/8ytgz61EC0IrItyVXwEJZnhyoxT9ZU4f2lJAUBqHFvnT17rlCI
2OpYMW/P1zx6NWsuQ706g4MroCRq7c2r8Z+sTTxzxzwUjDsDmUm6anzzO7Ih5Z0ZK08ekS4OyaV1
m+onW/n+3JVgBE696TEbQi7Ra4aEYUc/QDIdk34MF+SX8aoRfMstvEHtF32RCU6cjtSSvBdpp6gg
FdHQSPj0OJbnARP/M0iz9D/YO5PlyJUzS79KPUDjGuAY3axNi0DMwTE4cwMjkyTmwTEDT18fIqXq
e2VWZdKmV6WFTKlMJiMZCPd/OOc76YbKEAzbrAenuVF1BwBYd17UPAhoLMJ7bCJtuCVqGzlYv5AE
nEIPj73hEbYQpxH6JMDZ8iiMdL5pioELPtOA7696q7D6o8Copm+GOqi1ozNF4kEv8Gpu01TGGXH0
YHlWaWhAghhs3S2okaIxQOvUdPPGjmbIWGVuoVJoyL8dboHfuM2VcKy2wfFGbhgzM3YdtHjGCKgR
OYrux0le/agBsBiKmJiYzXiqr8op0e098xzT8h1ikGghh2TC4SWQcQWpiFHrUYu05Ay1GF8GSeA3
JxX3QUpIXXVgIEobODUp38AiLPIVdH1ymy4HGO+M9Yhjsd9PQTDd4BiWd2Lo4UnFMqnHTdPo5ZMw
kbSQGpKPwQ6Fc3qs6lEPMXrW47Nepe49MADnF+4JM950JG8xCe5GfjRe6HF9DomTbTq7ES+qi7sX
/EcWedGZ1SBfAp9KP+666gSHsHiwoly1OLlRQq1A5GvDcrtGE5zvEH/oxZ9hX7waXYdtI1kMHPZi
5WA0iKujXwweGFjweqhIoDhKpRhuUApGmLWwhYSsYb+ti1ckmG2MWLSReEiaYJYHq9eSaa0uLhMU
UgZ/DuuJurhQckc3U2Z5DOQZMC1OleHiWpkuDpbp4mbpLs6Wrsfkoi5+F/yiDVvEeWQwc3HEqIs7
Bnh59+NcPDMYX4rAjy9empx8lH4lFotNcHHb6JRx9/liwREXNw41KJ/B4eLSAaWCYycUmHdU5qRf
7AFw9OCVh+kY2F29BlSA9ZqbOPLYyZtt/iBl7K0bTI6A+oneYFZBZBDsyGqWNwxyxk3BHsFtgWHK
6qQLJXkcwU9O7pDs9UZPngsmNkyjUNq5sTVfhbLJcObiL1KjCJQfp4PLUFAWrXHPJLd8rgeTvAim
sIbdU/BJmoTkaMm8eAijBJlwQ4RSEmCNPuRLQQPg2b7WOy9mUOMV+sA3IMh9RdMSV58MHecr0Rs9
yl6u4+6IJCqdnm3LU0vNP/U6fPRpdNJt3+lZjbu0T+jucmSln3Q90ZmmwfmEGQ10Ef+fig4DaZbz
bZxmxuQbfGQ6JlQVWc+Y40bcpWSRm96BOJtuvgWQOAEU1bTkuZ2onVfKbG2MUCOWRMYpkehclNsT
x/wqaCIPUkkKyNbTlPoox+oEPz/ZYFdcj1ijVyywTL+izfFdG/9BvPo/diUnvas6QtfzsbprWDXv
jKpKt/9/7+0/7xv/tvsubz7y7+b//mUN+be//pLgtb+vQ9cwjP7yi83F/XPffdfT+bvpsvYfmW3L
n/xXf/M/vv8lD5FkX/c/Xe7XH1/R9PEfd/XH13cT/Xk1afz+0t+XvCf+oCPCDmRwj3KU/xW0ZJis
PCzPg78k/p9/SDh/XMoBDD2WTmip5IX8YzWJG8l1WFuyAsE8YBKG+I+fwd91aP9Tbh37zn8WpjlL
cp7hEGONg0hHnfHXSz42iCWd07nZshUgfVuvAUzQRUe3PLf6c2S3xovHGJwMUFhoVzFsAeNIJF17
QMJKwK8lmKHA2WBZN0zWlx2n8nEuWsn0okR3hc8B8stzGKLjXCGz8Z7ZMkBJqYRYj5qpI+jMzsoy
xyfXLm2IY11/i37nGaf3qGGOHVBiVvljOBfFV4cZ67bW82QvOBeBvczRoWY+eZenY4YFxbURhDdZ
m1e+irTZZyzWQv6bGg43JuAnTzcAVmJ5n+5lF8BHTmInK7mo1bkYnXw+97IB9udEc/5Q6R6qsCSu
+wc6xBzvpjXAfJGY8LmcLBH1BxHSjK/MPqi+NM1jlD6pArqQmXNQXBEjJeWxDxBiACRCyHo/TWn1
ZYGEjXehHNP+WTNC+UWaz/g5LzKtvailyjety4URJoPmbFl60VVoDnmkt7bnFsNx1uz+pw1cso9G
7rv3THTGI5ODHI1Z4N0LC7vhkDCcoJrTjpUWVfquzDznEzkA+jHTQRewgkKs6OciR59XEUJu2D11
uWUPAjGWGwQAAefKo9WU8VuXWeEXaqz616g37k3uxiTONJ5qN0x4Q8uH8zycXEO0O7h55KgD7st3
/FQsuikbDV/Gro+1Y1zNe7vHPhUabXhlgihP32cejjOsPI1jm+AdyNBcOAQ4kCA7s0pYVcGEnVQn
csavOjScWYj8CVoAtEGLde4OtSSUrCoJr9Av/upynhZkWqw60VOBY4rD5MFrYFA2UKPYrPDvprFx
fNI5DHCR1lh+6AvOsYGQ+RNmufeCco+H3NBJrn2PKgaekH96nwuO7q1EzB322h77FEIzfMU7nelP
tG5zGZ+cNj9XZhKDoqqjK9ue7HvUN/KtrrP4OgQF4GyQmUc71boeJlIBYCll2vVKCdQh5hT22K4c
vEOh71qCUWwHHzAldiXD1YDgL6mOTWFqO9eb1biasrC5IowwRi5anMnuZrVWGpZiz9mKFd5a7FxW
/8begvDXCrO0LwfPxjnTN6DCPDZt5l4P8vnDBkITvWDJi2L2GZELFitiRLIaKZ2Gg+5C/FsNHW0k
dageFwdDeOguyeyOXhs03UiZjJAEvdJ0+/FKTaEmsakNRPICYTWjrZU6AiehNhi39NKGC7endt7M
2a1JEPMABAa7IO+sF8skYfzGtpqo3sa0od12XPBsawsXzOSz3jXt7TCNk46shjcawX+BQWtlirAY
b9g+hR0+IgQKvkECTP4QS/7UOfKYcKLOCozhpeXpYnZG2Ni4DRAqwgkZMCH7TGTYpFTzgJGXlfej
nmT2wbNlqB7Sppy8DaBRmXwP/VRd9UiX+GBzzzNrnY3smdigTrBtTdLvbMBpR4MU1NVqwRoAFLdd
ZpuGPmO3bjyNWr3ojKBfs7n5ISxD+bljDuEmSKq0OfBkQmGoYhT3hqyte6ARxU1R2PaXo42FYErg
yvjYWXb9acqsZoUeQTrC+k3ZD2At5pAYxRM+AuMJlyJLMz01rC1qQEz/eqVCdIrEGrMDZqQ2G9Jm
dmbn6CLIc44wVVCWND56RlX6/BPzNbT3QOM3zWVgP6Zs75OiHt76vvCue/BcL6WbMEcY7GGCmCPg
RdcmAlEMzeOGcyjU1iOGuL1jtMN1L5W8gxpKv+glUNQTzRnv7bEj9gut6znvC1CcAyg4VL6EhB0C
wC6QqwkoPRhqik9tC9zS1mr1aBTCfEE6N2yJ4Fk2H9KBtzDAY8i5IvPNqOk6YPE+Y3QrxoTsJC1E
6eLN3U6fOnlVla3mE/JNBgAqFhZXVlHdamRofegstt8xLlnPTbS4HAlw3up1H5y5LWNvp1glPZZG
Mn4qvO9fOCGHx6HOhy3T0AfJscTUXbkSjHlfPiQwV4CCw7FjxgVgYtnMhnsjV+Y6Bxa164l+xl5o
tXjQbKrMaOtl/Vyvmsx5CzGEKkilRXNKncn7keDaVgVTJF8PpL4EmeXvKNXwCJS06wMMqs5k95h5
AM2zcp/nfbmpazB+dsMaa6VKBCrbCSUph2uIBZ4R91UXJGbkiyI0qisGnKA9WaKXT4rZmQu6LV/I
eH1lHSqr609pGgELZexs2auJtdy7DR4VnfZkXicqlbdFnSK6g934i6u5vmL83LwB+gXAMIxjdazG
NDzlIKV5LYj7z7Y51mcsJEv2p9XLW15L+54PUn9GeeIwVhjIgBcu9TWTXTYGgeNioki+HU9kIKWx
AAxBHrc3vHvFGyvUeT3arbZL6tbelYIY2risvqDRzXeRnL0bKpcRVHyRAyBiSKGktnhsSkJLYabX
xPSUPZ83F0GLAZT9Xq+WDinv5HRvdNpcPRRM+Y4M5+t3YRQ8YKHVsXcKSpV7a5K++wHIU9N+Oqq3
3huv6u/HDAHkAV1t+loOYRjesmcDRKInVvFZDk37KyCQgUHFWDINaJoASeOEtDpBJd67D9JCK8T5
krnHCitetAJBxn8THEPYKX8bh5nOOquHixEXvo30NlqlQWvfWwmB6vbQcDLz5hrP8AMLptkAukpU
CcxAKgozWBEsdXfTPLQ/dinpJdKeX+tm1P3YQ9sfssGurhhOukebnumeGWE/rxqXWF58NH3ylBG+
s4tU3pxiDCg73Qmco6xd/iL6tQziDZHzxGc0XDaQOBCJuThWGJmwHX2RJbXgvk5yBvvVZM4fShaJ
tVGjSfjYpAW/0CHhQWiavgj5xFoA9cW40DAMza5PvPG084IvL3yVVwWYJhelqkq9+UxhGq3x3Aqg
5LGHpAY5wMzDqgXhTsikfJcg4/m8mcWwpduODcYdPYsXW1VvRdni62M+UnyAdbRPFtGfH2bXNZs+
IG6MAk8LTmGpDMRnBmQUl5e0QaI6T36Cb/Ol9UL1a9ZLNS2rGfsmjmzUTZLh2Dkqp3HhpBWPpex4
bXVdQl3x4h5jTxU3h0LNobkRyHHuOPWndV27ct5T7OA/1gnwe2Jttpw7A8dkI2S/6FKwtNcBRRNu
uwTVhTlO6t1jWrsOPU3Ot3WubGtddWP30balvXGjpCn9XKXprUkcngVYPjcIWJwscOEGOoFrnIc0
kg14j6dwbuUjIWep59MJADGdIn1PKAuBH6M7Wq+6tPvoIR07eacsCIXEnpreV0tt2V4AfPDluJlJ
4JjsY5SVkJZjYp72Zmnil0QXRE8c8jPb67Hsd3bbWg3u6dq9j3Fi4CrCJ/jgcOuwAg67ZxRX8YM5
Ce9umELqtggo2X0mWrvfosJGWgblRp+o7HuHmI0+dB6wJse3ST+TnKB76XRrm4pVRjgyg2cPxU1k
krNFeJftbOze1r448Yg8yxpnKyYv+YYMUyH1iOwnxjmlsYUb75z1bnDeCXgA9yYjyAiLQCtllQ1z
L3JK9y11+/ku12vts/Ty5EGfSCw8iabNFxKy+0MSUVxdYbQtAyJZ7PzLZBL1PA/jtM8QWZ3QKuHV
IYFKT3zd7ZNi6wABmVDYcQrtlcqdPQtd7ckJp6zfZE3V7PTWbk85kVs+K2sdkCTWZdykHUvrgkju
o57mQ+STOz29zIzvN2WUkHnnQqZzmYjGuEeNsroiqZzUHS2MkQUVYXwa2TYcjLx7HXW8pkhG4jXR
NB0vRKj3oCQYkaupOo4RE424rjh5rNC6x4cGlncSYbiKJ5J4dA4v7P/Rs0hZ4Fo1m2ieQiZSjfwp
XWvfOGZ9GMMg3CivzbaWFo07b4jwW0OF/Q4gR97CxuX8m6SGuXakOyS9e0cYLUmZlAisJ8feuQll
Wd6NWBcOSEyaLSHixd5ohvSkQrf7NaRtde9qE1mnBHUThjy65aPF3bd1oOfsAcaH75QzDWip6BwX
HM1NxwudZnbRAxOklduXwamyMSVXEmnZGHbNFXQ2bmqtn9dDPPyie2gPRumRw85NTAh0MZD+pZg4
EWlKanSWRN57ooAbsYhx2uPAA+Jr2lSfaiVaisU0ObLV6j9mT33NlUZtlVnBcp3SjVWETx8cGA34
B1mr0gKFW5wBdLUIxPRreNvFJnJt01cFqSZ1yPSMnBDnvs118kUVPsyTo4j/1quIma1WqWTtobu8
tWcS2TMtca7MMnjksb93rPDUI5Qy58GCG5gyxLazGXYceMXGQE3J2wlPDWXNohdNoutIQ/TuJ1OX
PQMphGwYEqFJ98kQXBbqCY3B+BFX6XiHiRDFh06qPRI/x907YrAOZYB+a6cjPeJ4g6jzhp0DFkdT
36aMQ3dB0+47wwR3UHR4AMnW7ZAiITJZXGWvzVT2n9XcXOcgKU5NluRrognQFsS5GX6CAdQ/Q8oN
H2BeuZ26ybum0EOVjwtpmd12D3nE9zY9ZSM+EN1WET+geEQ1+5DPubgpHXd4xE3ZrxlwtwhdMq19
g5pkH1tD9JtiEWO1k9l8oucJt9ki1bIX0VYQ2mhRvFbfDjBZ9kgQrS0ADOfFK5Bl44wNUX/1FyUY
1chdxtOoNvlFKVZ2Rr5RmkI/VqZdgZsBWQ5XuKEQJNC10Q1rJoGyOcXTGlxI/+NmYHIfXXRtIChE
UdCZtBj82kXGVgttMIm0Q9yWzHHxPob4mrDgCPi3LiqG8C7HnvMcxH1J+Z3md2ViincRac6tSDLj
C4Z9CUwPdQZDc96HQ0d3gzoxo5Fw5zF+TtE02KBTKxE/ID4pij0iWW9ThUgUcGUi5uujClkfE6DD
SEQ6/cIi+4NEKJz9MiD5QG6O8OmiELT60UFdcVEOtkWrPRiLnLBFt4I9ColhlLntB1mDHAANAkR0
x+/1RZJ4USfifELSu0gW6etQL7KPsh/VImlsLurGENh/A89pUT2KBp7Lrr2oIc2LMtJb+H3PuOdR
TKI1Qz1JzthSMoZXw0C+ylAn/CBaidaS8BB0l8kiwawWMSYcjOBFH3MUmtFFrZnCYniNi7g+MsFB
zUnGPGpfAQf8qCG6zx+HJZiKeTYi0JwEouZUXsShOB3zDXEXgz8xlcAsD8ckV7ncKNq3nclwjlX2
HCM4NbHCXNN01u+EBSFIHQb4AmnYDD6tmfZYeYF3pTlz41NCkh616Fr5yCFx5chH7qoW5StB7Nav
LOm8FyYzgA25j6ik0ckWaVbdEGuufiH7BT8RL4racdHWGovKNrkIbpWH5prxQ40Y15gB/qHyymub
io+BAfpzgXjXqQbbQB6Apje5yHuH31LfDKLnygO6iyChKZADVxdpsNmgjDll0bLkicleohxGGkf6
mJ4Txd1cJMYAs5Ab926vr+vUbl3fWvTIJuZTSmXidLhzSKF5hGIE4zdgYnlbXCTNcY7/249yHkxU
zzJ1jshurQ+yDhBIdFGIAW/RRxuLUnpyofKhIMpHzPLVMt03qhcnN7zX2SlY4oV1RAinh8YO3B70
RX8AgLn1JsJotvjv6gOVOPbOuWLTGUxdQ3tXKF35VdJWQCoxBr5bCplXgciUgJjCQzd70Ye3bueu
7dgjQvOiH0dOlJ4crLMFp7zwXpNGa+qd4aCrSBYBem7r5h7VY0mAy6JPL7RM7YfAhA4T1fQevpAh
ATsApknbTRaoXnPRvedmalWb/rceXuQaOcnDRTSfXAT0HbGXOyQEFq41koPe2Lgitgel2Dx3Fwm+
A3uWf7W7UGdF2uJ+c+XEAK2HMvrRZZHxSKQR6ESr9RzqhEXpT34Xqn/WuMmHYIPJ3OLiCyDOHs1f
3lttfZSLdSC5uAh4PEkcSX/bC6zFahDHmA7yQjhHBiJuvCXYuIAEr2dfkM7FNdoHFqVZ2qE2zxu3
dm7ji7dB2smLGnTQA1gkYFkMFyNEqrlIxCCIGxBAeVSO7cU/0daeYlfah/IR3SLd/Ig2Az6RkXyS
CM1itRNCiSvOCVQ2WDorHtCUlKWDN6q62IWe7M3TcLF4xMno/qrZlz1hkETEmMY5D3UqGOktpJaJ
PBqH2SO9AOaRtKsxkuADwVSCttglPbBmVsqS1LvBK4YBhehRxYF9MabkF5NKWrCXW9sX80r228gS
dUpf93Ff3SR5htVFIq18c4IkWCON7N74JGGKqXX8MSGase6q0hfvzKC5plxrJr6aAIh2BOxhsdsE
QYGmj2uJc2W82HIwC1nHWZazWGE/QJ0zcE1aK83B4GM5YMg10QA77St9uiI7hqUuXaQW+uxzFRjP
rMySjYji+R7sYFrt8GEXwD5TSVYyQBVsG4vjaBi1ADl9m8wgARI2zQOrKyCkumytFaeq2a+gdG81
GNTd1XQxNGmkBs9+djE6xbXOMKlxncWugIb5pplbqvtscUnFiKYK1I+LecpDxufsyoupSh9ChkVT
yQsOtcV21XSFHWyz3PjpU807155rMHlMQItbWtmS2opsGjxFlFXY9LOqRhfPsRmunFZp9yGthvcs
4hlJLwQbGpgEm5I3YG7Z0tZb8Y/FpvM9oyCzNwkW6TNTXGI6KVwV4TUuKk9g/HuyjKJ+G0Fleq7A
KZ7Qx4fPSR5RSYPVTe4ylb1WmhlssFO46SHhEtkEHbG5oWr7YN2NQfHBQkf7KuNqekxIfCa1t4Q4
jaquaqcTUAd0kKOX4R4jI8GD6LDMsrEV/KKYqz/1xMufZqxHxEItXnCatQgYGssmBEnLv6gNgK2Y
eG85VDPr29DUsGVqYW5HBgonRjqWn5h2d9fo2LcAkpSmsZrdYd6bPLjnVg3VOSDKB31CasTrSITi
oVaYaBjue+1jCtdtPEWqq7Yz85VwOw9uH/k54irGMhXi/21gAdbfezy+JB9AbVo0f9GQ3DBsIPB9
ntFPX6Hlk86+GW2T9UyECxhVhjAOcKgeyP4k4Wo0pg8yDTemRjRopWPZ8hRR879YyODDkUq8UpON
NndbEjkPKa0JcQqpB5q9dsLHWhjeI7UoeHZdRq7m66yisISnSr04rl7+kGtHLWrWzAF8r9Hzb/TD
CwHPhLFeOCPDflQLZA4JvKwYYa2MirJ28t3/7mf/pf2sbkANWdaZ/73+6pHio6v/KsD6ry/7vZ6V
4g/TFI6BBIvH+7fS6rcGSxp/oH2SwmLI6CyARyCOf7eOCovwHMexpcOXoCISf+I7ij+kkKx0bUJ1
0CDq/9Z+1nL+ie+IAgzdFZwdLO7MnKW+/P6fXNtVkdJDWgYRnRCCob6w5dEGb5/3OTe/HF89R4ar
fowy327SaTeX7fcoxEuy5KO6GShGtThT1PDVThxXaZuDWxsdPrOawcaM5LsHRtXA8ElKWBFVU6zn
3liYzsm9UxFfMYg+2heNBkE7rG7cKqXIYEQE+sJ+Lakht043nUtL/84JuDQmqB5oIRu/kAmq01T7
wgd9w2ksVkw01XtU0uvaAKL27TSxR7XNgO8a9u9UdXttLq/qDEM8LUHurnInvAvRGa1jDrqNzoqJ
/LmkuKoAa57axJrZb1bOFY2zS8SJa4HDonZ4DmT4qMfpxxDVr6neklHVI5e/JkyRA5lI+DVjf+qn
bupI0rO6M1mIu7ROravKMUgfTxFozLDo1yFD4yVmMW4ldLCJCzexje7H6OTNIuPesIlw7y307QTO
RZuIknc3MexhzaCKaxdZqb/cNrhkQ23vWMxWo0YQpsUsCVOfdA9pbVQUO6Hz2TrTe43sFpn2TBU5
MECFLs//wpb62UFsuQ4c6NlyqNhJAoNbz5ltXc9p3W3tvPxO2LXsNKlcVuPEywwhPE5saGAq9dJj
Asd0NY1YRQ0Sz5nKR3H2mvmLeBrO/nRUt0PWpa9mOb1iNomol1CIN+SUU2cBs1Rpt6mYm69nKhlg
LNlPXHgpfDswbi2Rrk7PH5/bDPD+AP2OolM/lq7DA8CcZI9iKTrFbvYYO86jS/189KAlwOUa48eG
fAqoNSJloJiGTEHC7Ax/hSkk2RH+nEpzM8QR1rXKenLNJNi4oQbSKFEvPK/ye9QZdOtakd/MoqzX
DIvyTV81j4EWPEbTuHFKwgbo456T2UrXvd5LvLgkyIya9ZYV47JSac4kZ4wbujmC1RKzASlWts/6
Yp+yHe/cTwgZxuSO3SvPLJ93v49ortFnQ7aXvS5349iEwTUdtap3+dxahyKIAUQQz13dWc6IxY2l
yZoWKruVjcg2pRUOB+L9qq3DM3gbtk1/BJEQ75ksA9yH1F7HstmhN7zu9IRUQy+rzRMJ2cm5SSxv
h2gCDYXdPBuQyB5ymYfHwWG0ylK98FvLeQKRKXZp3OfPGQIm0jHwkQ2k9LRccOQAUSUEb3VZ9RuE
f+qKkjs8ztPgYGGiG8DqQAW57oL6G3tXsSYEHM3yiMoL4dp4T7Eu19VopRsARiSoNA4ODc+8BVbT
rFGZzysqxfh+MFj7T5XX3bIhZ9VGl/oLX8ue0COFrtAt956+1FfVbNzjbsMxqbG8mCIGOK0uK19v
AtdfQk7WaTsA9ncqL96LyC5wNGQ5Q0INkacctO5laqTz1IVoqCDUBS+Z7ga+hnUcm5cOsJz56iFx
1XRSLD+fZFypKwb6Dt2yPYtzNhvaDQ0tbieZJS8O0cj0uqBXmSuHTVjsq2a8q9pefEOp6s/xANkZ
TSUIGbN33FU8ljNiUWKa8M1/xnY3fPdIzW7dyhyOcnKGPTsYHH5g1ckaydKtMYcvnkXfjczhxChf
rBEYtKEOwHYhNOUT3jOEX9iNA8EnNzaTdT5CG6r6yD0t45m7YQ6IDkdxdhuhGPLxCF91TtzvkC+q
l0JHSSAQ3960auqY9ON/h7GNBw0nKMkhc/LUS15GNkzzOYjm+5FcrrXwCoPgyyE+VEl3zz2kHboy
UFtbt8PPusxxEmTaYzgqfQOvE/asKNpb6iN7DcwqXpuF12HzisEBROlZhVZ5bydwV3I6rxX0eY1k
eFesmB0Ea7bmE0w5W0KTsrVu3TIBo6Lz8p3OhOFqZBm70nLFHjLP6HJck1M4tr/JDCnWMD4NzJLy
nuLpVyw8NJ0JqcSWZGY8IoHcpH3CyKRr5k3f4SaGNsrgoQiedavkVlxeA6gFEGvxIP2yleIFZbDt
Z/Bw8OXNkkCqSCQ+3RK7idQMh08tpENl8z3Uj6LyfuwmucZTw+lrUJFGxgY1121P8QmNPjW1deJF
w1kMaBd6LyW3QIOmCGDx2tUdZJLSczZK2DjB5+gZ1sIOc0S2ZmRYF76jybcZEO5WyeqLiGYkxk32
2CsIMMk4DWsG1TdzP1/n+Gx8brvkqWlrcejACfr18k6z8gi2Zk/r7+UcPa0svgoxf3Zu+d67IuCH
OsNMznAXbtyGLtROi/g4EiseR6q+9ggWIq2AqBcDl9CEkMIvoZTjkFjGJsxYVlYCFLDp0/oRR0W7
nptQ7RyW0XtzEdBonEJ4YNYBCFmntT8nBAt4Ur5Y0jKdaWm/Y9P++t9y998od1Hn/ffl7nU8l/hQ
/iJF/F3u8mV/L3fNP6hxhb3kOiKI+4ffgCpYQDL3bCpq9lNw4P5c61om1wj/MXXwWfafal3jD0ld
akvsC4Zpuf+e38AWf6110UjaUILQSCJEt6CuyH/CpJgyZBxNtMe+A7x5LYxIInNvjHOW3kVhfTO3
AfeZ454qTEurGRzYCvTnzggaNtE2c/U5ScmNtdwHz2ivhVlxDNX9ez+PRGsk12h/6lVZ0Cqjfvhp
xjq9XUpRIBSxrO4IcZmsFZapd7eJPxrG+dtJt+xX4FhM9EnT42BhzR03xRpl9qeSA9xExGEiYNqP
Fd92zipBRhMRFrVW+WsTtsRKdPij3Sj0yeD0py4lshlSL7mQzo+Qc3DQ5zx7qWWns7Mf8hugchs2
zYdKsd9BcPgAVuTaZKOQFRN+ebQisaDRVsX44xRG5k9UQmSAV6/wRXuYYgOVS6vXmJLc+CqoZiZN
6anwmmAztN1HXhCiUY7zsDJajkPXRsAmrHYGQbJMG9zhDiYlRVOs8nWgByCVHL1Zxw3AAT/T+/Iz
7YwO2Et65ZLu5RZyLTBi7PD6Ky6WMgcrGs+nri/XsMnQfSRx5LMHOkdWDuIjhWWzpDTuTQuMJ1yl
+tmL7hyRPo4d/bPtVBhC5J1VDveqmIhRGNmyo2JKNaO+ZsIRH7mgf/IcjVKJwAnUg+7l+37ZsLe4
zZveYIFllh1RuyMgx77THmqcuL8yy5tWozKb2zr7CFX0y+mtOwPOPUkOgs3x6GKmm+95r/G0coVu
KzG4VxhIoXG4hDoYcIDXcwBBg7iTTWyA6sjNA6NE2DC15R20hPfbnOKexiLCHj73PcqHwPJjm5yi
RjTOmlUOiXyRZJcL9XFgPY9IJrBIqFH2fZeG71UNC6SmFEaEfkSx9Kam9CWd3HzXVnxjB9VXYp5B
pIrzZGlnvKWHMTewELvFkXWVBTw3TsDTlAIETWsfs6LVfRZj22Ag8m4yBMnmmMer2gn2UeL2q2TG
QEae9HB0izG6CeTALlRgasuciIyxBEtwyU4A8sDG63v+H+QJfhXWnxZHu2+Y5VMPC3WJkXlz03r4
nipcyHNofVMNAqsTJ1d53cPMxIjEUCLN0A55PtbaetOPxD0ZZJt3lnYX9216pcb0hlgD7oow/ioA
zO2arNsZnepWpa7/qD6910CDntTi/nQHhCAlz2bSjK1vtrVaoZFO9ljxCCovmfJ04y6p3G1WOixn
1UtuR+exz5uV08HjangAicyJjGt2skAea5EfPcI9e/4epIZoGrsDptRxhkTqEfXUDDC7Uehs2Fzc
gk7jOauRnPh2LV89LEeMFXERRHcz+pSG0My9lU0vQ7iTca59RqWAmWfJ2rjLiynduTNvfKRdM9te
l1VX3jq2hWTix0YtCF9yg6BUv9V0El483sltbg2ARjjQCCYIPobkrpXToTP0fQ2o9zoshLGyK/cc
a7rn12P9mc9BdBXTkG1bMnyJg8TWf1R6xFFJtRZ/U8D7dgnkiacxt0zhV9XwPBnIRXrNF+G1GWlE
LKCLakhUKCkbC50lLe6EVc9PTrPn5xlo2lkZLBzBRYYYdjS9O1v2mB/CQT/DoTd9J4gfchrGlYag
alQGg/km2rTIbfxGw2Shu7VfY+DcsuL/qbAm8W9tP8xcAomHgL/Kcyq5ZqAOPc9deggLpuMjcqOy
7l7DcrIGtIN99NSauUqYJZrIm+Mk+VFNviRcCKN5Rp6nv3pTR+LjFGfiZbJd4glw7k9vAC2gEqdm
muzMGCHvnNMfiVgynOjmcp2lTrllFECiVGdUPxUftT0Zi0G8s0ArlXsgiuiLeH+QiaDzh5zVXv5q
bMK57+KEd3mpGrpbj84p8puyzO70GswqyG9TJDs9lKGxYb5fELRNSY+dxswkNb4ubAXnMc4BM5Aw
C+shdzzMLCSMJbY97xvZwTWUWvkJBR3C4sguJknUo1mUJ1tFHux4Y74blo7YSaFWsa/V7WuzkxK+
6ATmOl6aa29wNLTSbXgX6Gn8iITA/YBRl2IIXxp21LxyF9fIQXb/yd557EiOpFn3VfoFWKAwM5Kb
WThde4SHVrkhQiW11nz6OfTO+buqprsxtfsHGCDRaKAyRLrTzT5x77kp6MKnofORLHalDzZninac
Gq/sP7KCNgz/TqhXcst1DYtEr9/hY0gAYNHUXtlM8nuW5lO5EWR9vIINJsEYkd1+ZLmCPMtIoley
YrVHg/wLpFtdRBgTPTqq/9o5EMZk/ZDVRB69XkTVJpZCHgKUcXBc8Ek+6XYERsgs0USWTCquU7f4
ErhzHxNTmzdNUthnEeOjnseaKAq/m98LRXFspiqDI5K+yURQ/Ruk1hqky0Oh/Qm8rN6kDngULcUl
yGtnm5sQ0PYXL3j6MFSGD6aIJ2sTazjdyA3YqE6Q5IiPGTu0GWwarUqe3IHJtR+iL8sJcyZgGYUP
2m1trSw//6hwRMBJa2xWGVZeTuT4SW4fgBzlOztQ6zCnTfNoAkHb6LXkmU8yX90aLNBvHO04mjSS
u5SW+WBYoXyxugCs0hhnPyoytTZ2yqerZs2NPt7ougflo8NLI0SDHcyQm0D37wlggjhtsc3gQbXm
27EA/o2pEPJ9Y+XRqqyLZHMpjcJpoidM+6+ybT6qMUKrEwU95P+xei4ZHG0qW2MRh/EB0HlmeG4c
vP5fgf8/KfCFwZj531b37yF5RU3Y/nGg/evrfpmN9N9cnfGzji+Ykv33ZiPzN7y8hq4bkpGwgRf2
HxW++ZsOAZEUMz5Drn2ZQf9yGxnyNxzIgBCZcZuKBkH8JbeRLv9MQlQLgtEGDGo5RCnRMvxxnG0i
0hlbUxs3U1ua/V6h+Yct0aiWhZ74GSwKjKV8da316C7iaCfoicozWMeeXM3WImqemH1Nzi7yNZuY
CpypmZa/kTfmp1VhdiIm0UKwKcjsqy/5fSnuWCS1MK3LO1lH0YsmZBQ86NwmxV1l5ilFLqHcJN+K
HCdlnSvfXIt0YSOCYXE5iVEXUg33gAgWoieDZvcSg4kYhEa9kHlwy7Fq/DTiQjBjxrzlMTd1DxV2
gHszCTXz3CWAQtZGSHfMdgnS4A3MxuFKh5hLatySoggicDhiVpDOupZF75/9S/Aiy2g9uXcS85XN
42Ts0D+yMK1sk1zZwWdaNUZgrJbzTsRXAEOQwFDwQ8s3E8RAa9S4IvaqIA4fhaNlaltfkiQns2bl
D2kmim8aWjJmI7gIVNVYV5puTSzkGqdnIu8EQ3KsxxIdFKmTeLYXCxkXa+OiTBtjR9yZrZEQd6Yz
8tFwF68JZmINvwRrIrIsrgAIhXfjEslJefQp6xaCUgOFoFsjJ5EbRoYLCr/junNFGr3w3Ui974P6
1kf6XBxkWgI4ni+poeQvivsEQnFwvZiNfDK1O8EIBlk/qtpp1sbtUChmHGBvUM+IFqvJMbCNUnn6
MHOXw4uOX2pnHrpdVwZ+f01Q8kQKDMwNRh6DKW9JXTAGL3L8Jr9iUk3kOVMzMHcFQ8A9SenkrzbE
3bsHHZdUeUrGLELooqwOuA7+7705Om0LNLMwi00wQ3lco/UHjdNYISTbKWF+ftCnopk2YcaVgqKv
VCZ9SDliNQ+1FH8R4bLlEjObhQUBv0FdfxWNb4xHnjpBd3EJrO1rLNtraRQ0f7XeHYJ0MTpBSKJw
0zWnz7jEqJniWLc+Stfoxn1odKjYQwSfIMih5U4ItYPiaA1tiY2krJOrFkvLXR3ZtxgR1FPT4F/z
WjJoDjifw6MzDDaSSSMrkbjFxr3Whc2PmUHnyZXJvi9MVsZ4mhzzwa97POZFikbtMaoDppyGntDf
dXo5PYBpnL+yEHpTL/WaWIquCI2bugtIUOZKMocNSRRlv5/1ILt2Uau0+xHdZLXW4z57Q9pX3bix
rVfr2i2nkibVTQpPk5Z4pAiHtqObGcNsR3OsdpMAVYcUlodyXQbL6iuetMA4dRZnAn1AJq7rEhH0
GiXqhLcnzqIfYLLMcWNP2ASUEWAgNEpkOesCM+FKOLr/rM2pv5vpfr1sLPKvtNS6VVqTmBH4YnzB
GpV5FStge2dUdfaGVYvPTek27Q1BBQBARVaccgg+j02gYmQLE+S4KHXHYySEdUsuOqMBwEjxnh4a
oGBkgNOO9d7M9siLxJORJc2pmYbgh0xMusm5bVMwQGNkE4pqkUe7cyfW9KhWw4+x1NCmo0glhn3W
jQVemlasYXTrMM62AH+S5gshbml6hG+r9KuUYX2EVA9qzB+d+bkjZOaz6ove3fapNRI4wI1DbHJi
41NLB9Q/fTCcw6rQDr4wlwy4oEiHh3KIfNZrBIeKdUjOQOPVaNwIH2VOcuxVSWs3ThbbqWbWy3id
WGhLvBnZhu5JvWpe+niyb5hBFp5rE0BsBL6dPzkoo3BYj3xQYHcSselrhZRrm2vQ+cwI6QHyMls7
WQ88nuHLTE/00XbpMqgtCE2IknrrdiECjIZsZo7wjAYMMcxCNIgqtnON5DPqAuuGwhC0R3zhLvL9
sYOZYAiYub2ofBaFmv4YTIh8VihbbeSh0iBWgvS0+E7vfCg7nc6yFMa8FNoJZmf8rnoCp/ZBpHfJ
tbD82XMCjhwvNqxsg6ISfs2MhPuW5IPgkfjUPF33wWi0nBcR6QqGRHC/cmWOLHoI3OHJBRoxc14Z
Eb5FXvloM5dC3aVjpZkoZHIivaIuL8u1mnp+EVOG5X1UmRoXwGyTYB6WkVo8eVQQh8gxBQ4ZUuM3
OaeZ6xl2NJ6SNtL3PMwzm4DcYMowFmXk9dQHZNpoEHO3bSVdQIoxCMXRZfGAtulO69sItkwVzZ9o
KFKGbLak1B/RHkLLwraTeX0XzxAgRZLsG4lcBdDRxEg7QzMsVo6zvAiAVVeksrHqaBKAvhuYxdY7
eo0lQD3Py8eJiONrSMoDhtVkTOisE45WWiPWccg4s/OoiujeQpj2PEyErSYTIICtrmnzfQyajEE3
Y+3+OnHn6bGfdadeDzEwXUz3dVUSfdc53/Ygpj3SYuPsDyFip0IbYOkSCDFUq3wI6BGdHhCXgV/S
vxEEhE570cWlezs5irGPxmjnWrNq900tJtDY1E7VxRdq4xDtFquocXGN+ouB1OKQW0OJxFQaIUdH
wvwRL4bTaLGemhcXKmZalkiBOTsvgOcZWZa9j3eNyXtycbEWzEYO+sh8kjNmyWzF8wo4qltQZ4QT
TjVU0x7u+T0raftoVLZu7vrFQZstXto0jeGsGgEG22rx2nYX2y0GHNOzK0KSRtsnILGa/ZrgDby6
4mLbDVk2XqnFy6uKcN6Pmd65nHELnaocLIOtCg7gOIDtucLx3u7aMBhO2sUsrKuh3eQXCzGkMPvc
L77ifnEYi0GFb2EzPWoX+7F5sSLbiys5GvEnZxersgLySqoxZxFZvtZs9geaWfWBFwqrnZGnpnbs
sT4biwca9opzR/gVUZBJZDymCkm1JByuOFvwhn9i/MdMHdiLsVq1ISbr8GK4libkanwhZbbBKo4l
uxDJ+BHAbP0aRB71z4U/5NFOMaT+qqSl13fDxeBtwv53j+Ji/I5cA/dyELgIlcXiDbdQQVeUN4tl
3L/YxzXKOfa9F1t5nlv9Q3Uxm8PPInr7YkEvLnZ0C2N635RJAdGx6rEaucN0x0Am1wkTDK+Ndoz2
2OWwt4dj3e6QreKMudjfbcFC1VuUeFgzHNXeRnMdHkDCOcc81iKCvQY2t0IwOM3agbAC4qYIuy/T
DQZ3rPyEZfpftcCVL3NWR509sLDEzk8VjYNf03IGe8OEAv7gAFXN36eL4Z+D1n2colh8dX0FLjFg
xXUDT7l67sYU6/UFHWAR5XbVmIWdemkVGC+mLoxnRa12blrJ5CztA7Z3F52UvGim9EU+NU4ltFIr
KcUnFyQUT1uhtII2br20fvNuop+kJe5T9FiBmTC8WWZ/xkWvhah5WUX6UEoYeU45PKwueBwuOi9H
OQTNUC/S51+EYOUiCsMZAfDtohRrBTtnscjHDHRkIzX5uwFM2OvQmMUJYjPNtDj5gc2hQcMYhR5N
v2jTkotOLUvzLj5HF/0aS2u0bNpF12ZeNG4o3NC56Bftm24sOrhokcQxJbDGU7cI5ZqLZi5a5HPw
85gpoFhBVAdJ4L6eALTx7M97FoTMAhPoBqxj5667jZxIeGCsy5OeNtbWXMR7ESq+RWJEONISFh7W
TiwPTdxM4UtWlSGOD7NcdqdlTUXIXM24Lq2quxXDiLovLldY1SN06uF41Amd2lg6I6O+6X8kHUTq
LbvXxEcpaNfuigmFPFej294Pmj/vAkwhryUiuwPa6jrxLJUnxT7SXE2tsYBE0UZXIcgDKDraGwSo
TjuiQCcBq7My+2lg3Q7YLBZMHbO6J2oydZD7+Fy050AszVlhM/Xh9nbHh2ga/XRbIKzlLZTzm4Vi
8IfJb6HWMZ5vw3N4vcu1IJJ2J6x6/FGZQYtfzUjETRRa+iMFLidsPPcU610dHombGL8zv5q2arLT
A6jQOdr3biGuaRoc/4gTyfyIC2LwUoN2Zk2RAWw+nF0URnOCsxiFsU8uWC6E6RFCzeysIgra5R1r
yfBkELnhwwzlcpiT/oOPr7pqkpTJZYh2J6LsyIM9WPy0XPdhuh30imHshH/7xtQphohk0iPj2Lih
r7Z0xDoJdZEW01XR3pBvJklxdGEl/JAtF5g3t4wyaTaWRQdmHgxzvnLV9IR+wxBwaCwk9my3wq++
quWhDzvjLRtz0D+hrPdJyTE/mxaMRjkpzpqkxXCct8ka2CvKMRN3S+5hZcfgC+Gg+SG0yr8JbGzP
yqhDDPMwPYE5lmGy9WNwrXNNBOCxKkzSbBvXV2S8B7naoP5F6N0NwTIdxU5OaktI5rpTOuijgjZy
vyLXch6QMz+FCx1jhXDXZamHXR0OJ3xcO8J3nejOccLMxHC5yg/lGJW3do96mgWIqvGuyTTdTFHX
3Nc+WzzYyPbivouaz7hFt71F39eS4dnmiyE+bBmFzf0NIUJYZTJTh+MjiyDgkoZK8C7agWAB3oef
QE4hiIRM8alG1ZXoQnWHA0fg2PeHayy1J8ISJBmLknQO3Kz9PhHqs0FpcAsQE02JmQ+nIaRLMit9
18ToIIZeWS9QTr543EZeY8TaaD6+0h5CbuNb2TqNmPZmMRXyaKizIJrmmMmGX6gvyluHa3gbtXXw
g5oiYyocTepBJO+Mm+UG791ioMhZdEx4y0hglIeE8IQHH6D9rnZ6kindcE1qlgUJGiYi3ihj7+u1
OFhlsp9zx0QS3SUxmqAy38ZZbT3UhjFh2XX0D7cW+Un15vDe1QQ0EOmSZVu3nfRxnyZMZDccksPn
3CnMIXkCFL/xpXNs2aIuU3z+7V4/aNW7TJQzbWZVyaups+p9MVLTJzB+d3FcDnsQIbT7fZncDo41
nVmnSNIGhnS6GsaeqtAhvPZ7ihvsfQkVJPbFzHkEI6muJpOsKNXkgp44JdyeaOy1SSX/nWpjvavh
PC2XyWvlNh265kJ2143iEG1VXMReCUbN32WFG+xbY9pVqZPs8jYckSeWDD8SVbZPlLsVA4qpKb3x
0nOMJSEMrP9+OlboHmSN3Z1cm/nNQAF4nxNTPZJKGZPNai52SvQ8BgtEjksmNztZpIfBDMpdmBrq
pksE2x2Cn9nayCKn2NEy7GcodwBstxJYBf1pZ4vqdah14CxoMle6tOV96pLCTQDZeJfqgsGRHmbo
A3GsV6mlv+LCKde4W+rzYA3GBhW7uS3lSJ5iM6zLHKILFY28DVl0byRhjUfWFgCtJrI2R/vsUOZ5
orLFaWLtv5Vst9emJLwwx7xLj9yD9GsCbdNzGW9RuUaerYLsioMq3vCRcV6QTS5gsrqqvNzCRoiN
EsQsSRq7SO/HR6XGZjs0BTKhyu3kDQQRR2EsVtP1kGpoa7p6YsCdp9upDarjPAeleRqNuCQCUBaH
yQ+bNw0b8qNUFVm3YzU3TzMkcBZfifVSjbG+w9Op867ObBYU73+dBy2aGVK+j3jgUpIbw2HdSynL
nZgT+2PM03cF7s8bC4N5QTtn35h//R3nQ3EPQhDXRORrZwIcnY3w4ZDEXKzs3hDWkS9b7KDo9x6M
FwzjqX0upc8+taUdaFcuvgAO50FGJz2p84Ot18633lq3mk/ZTSrZTEHmT7dKEDmMcgoOGbiC1TI4
iUet2IVj3B4Q7jGbmopZPSv2Ciw+0K83ITdJQCimXbXlbqLf2KAtzqOzP8rpY45S6ylJRv3nUHca
/YArb8Ee7GIl5/ZcalMyXIc9LES+V7iHZvJZScNsNphLxj2l9/QzdOLsNmmkua968ntrjF3TnZ6A
e+6mHHEUuXuEOjUhlRS+VJNymGBkL4mjmeg6mpY73crge0iwjATd/d9a4X+yVjB0wzRtgdTmX+uG
1u/Ze/639/zrb+uo+5N66NcX/329YCNuN0y+pS0kVfFFJvQLWKr/hu4amZDBUF8oktn+sV7Qf+O/
wMtUCOnBBLn8Lv8FM9N/s0BRkbOkS3Uhnf6V9YL75+WCZIMh0Orzh62I/G9a+ZpKF/ii2NBf/oRC
eLZruSuV+xj7JYdgbABionrs0QjDjbgrZ/Vmk/rauT/CJZTT0IIT4sjnpFO7MpJbQ9M2MYk89bGF
XDraZBczNQ4H/bkyrV3SBttylrt4rhE6e0XobxB4noh0ZpSwVQNfW+VXNNl7UaUHbq07VcszCqjd
UIk74RtnUaxMFQCuCbdT6S522geSYh/m0d+QPMmmmzyCjOT79mNOH6aAbWg2c26orS2Ga7t0Dh1H
qFGKcy7G55JhVdnmt0rqm3KadmmmVuBR1sTkPM4TxZfji8dGBft6iG8yH0+SHbrZqqG4m0kwWMVB
etcG9p7iOObq6X+0tfvIlOQ1FrxkVI07y1cH1tPUaO0n5eK6KrMrEad/xwRDAQy+i3+SlGr8UQTG
g7W8ibbOioeHiafmT9DZKavNJtQ1sUmrak1NCPIjuwqG6kZO0w19YrMKwWNhKN5oHZps3pnfPfr/
5BcQfwbiIWdTuq101GhsM/47EK9yncI1I3+joWkpy+jK6eot3ipj1cMKQUxv3lDQqF3nQ8mu5uc+
j6wridb7ANgpWtmr7wlhynYGeOWhD422tuFnG7+Yr8a03ndgOTzlBNpBXyKqZ7p3ISk0ScwmdhRX
AJEvXDeDRXYzXTO+QV/Sr6N/oQJdhbavb/BZY2FaWvBxvuv0aDeTz+Hx2XuxKvOEHeLaibtTXoXV
sSCV5/TXD9Lr6LMumuJn+0dw4wVE+Plf4XL/8S//1h/gj/9/0B5Nio5/m0F32+Xx+8fvD8dfX/Lr
ZFS/MSAWFhhOBbv9sl79dTJaoJxp/x1H/flktMzfWMna4B0dng/8Pf84GN3fpOCg5Qslskqlm3/p
YHQW5eTvSc66LRUgaRM3k+SPQMP5exfRwhBSYD3yXdf1zb42ku6dAGdGNI7l3wLka05DpU8kogpW
FD1DEZnlwaEenfgEYBnuOILSZ4cA+C+XNC+vErbGY00WuznE40lL8nDDik2takpjBmFI+oNxfkco
AXEApTjqG6wE2UnTiI8eXMde2YgzVrUbna2pqT3CUJ7JkfnC9edZvcyOSVNWOzNLDQT3OuS2qiTX
lmUMCrzYNp5SGeFIqpIwPVqzyK/Rgsw3uWFnn8TOsTfjKvqYyIff8/OGGzip2tYUGoOtEvzFs6n3
0qu1vvQEBF6WSX7yQ2YdlN+Zn+ozAMbLGy10AN1iylgVwYvIECVp5JOj2zfYoeXZXRklDGKnsD3G
BgT7oXbGm46Y510BnA28QFMYI7ixsbsNsYPutUTlpyIYuvspayQ04Jz4+rCNzadpkQfWI/OL2ArO
TSiQB/l9sdMy+9YEU//UunrwXREK9xqpQdwRokb8io5YMnIqyxtxdGyyRXiFJs88kKn8jFinug1Z
FDxYtFSLqL87EYgUXfWhkz8P/qhTVetM1ZogWvNooCWv4veBCvwchojZITYaBm01k6kH4cYZvq/w
2xfAVSgqO6/pVPWq6CA9TUzlp5r9n1M8OfPadseX0Cz3BAQfuw49Y1Qaxh2ieCCFTpzcxvbgvi7O
mCtjKsXJomk8dN2cIuHRe8zWCKkWJoA8T5huzqwCnQa8jCs/S9lVYBsC2t4Rq0wSsivPdOGfB9hU
eztlMdsaDvKYXDOvq8n+9uuTYb5aMT9Zh5f+0GBRPaayaZBy5jbJEET4buZgCgJcp2W+iCQzlH6q
SM4uqVs7V5unJ3NODfgCDHPwNjBObObpnE4otgK91+khK4KN6Kc8EIgD0hveIIBoprt4BWpCxouy
2euhb607UogxKaufHbiQc9vhk6rMyt3iKB49VILjoeXDfFau/YQbqCLJWLbbiNC9bTPV9qObaP22
TDP6DSR6K9VEMIkkSR8ArRCUxbVqWP4StzHnmuaNU8dOdGJJqrpC34h5cSSxbLnOVDHtzaqzd2ms
ZwBQ2LPR7GbokVawJctrnwphLWPHk61aLWCk3Rz0qzIjXzn2vamfcNObxYcMpx2hCNEpkFAhyk5P
7spRRdtygRckDfts5mlbpj5qZ/pRfnJwSb4l0TiRmEX+wp0RVcO9yss3obKPfA6IzWquYIl/xn2u
bmc/cfalVostUjSfw2f5jlntWN5gDFDPaZsbce8YEcllKeVNxe7iIXChrlsDHAU/Ygk2RjCXZHGu
oxkjWGuiWO2Udl+osnsJiwGDO8R2RljE4tm4nRE75sZJj9n8Me0Qm64t7e/WSXxsWsq6rjuLD5Nu
Gxsf4OKDZZu8qiMDPTGRG9bQ6CABKeYtz3G+cYwJEXY8l+NLkPnOwbJj7BdJ02wZHBXHEQXLYsNu
dn0RT4ekkHikjaZRh2YOZvJ+KCmcYJbbwLaalW8xFpr8aVwHNe/2lMDxlMAPKVTDdpe4Fe2bbxer
curEzuwQBK2EYuUfGwvrPikmtvpMPTMIPRCiCv8F3/7s4XAGBeUO/VGvxvwIP8PZI0fIP7Dbtwyg
TN1z3ES/50NOrxdRcazAXysaXXOwnhSpSSBaWV2ThzV2hAxBCj/T2jvOJowcaxv3BFwi2Qy+Rjd7
soaqohyNdqT7sPJImn0qCnvNhSFRAWpLJuN5Yk7p+7EXgr70amostP2Oil9B+85MTJ0Y+FCLNauI
nbVfp9RF8TLBsuoQQa/b8flvJ+lRAkW7Npf6bUOhnujU82GACTP3qW1d+6qLJUFmBAYhABUnQtwX
aa7zkM/9eJIFdzdtp2gfQONE66wbvhLHSvZDERhrfyn68+guxqi7TmJ0JvMyHkMYL7ZtMcw7izS6
nSU5wdHdzt4IoWPTZXP/DZ7jLuztp5iREEtKvgGcpXJ6LWOOjVVA6qDc9wqteANixtNbRqGpX8Ot
wWdGKMH0A3WAvNcV0DC+u5c6/d7vg7cWieiYRo+WZZ/NLNgUGmAYcg+yTdNq5POlvsZGqAmvak2P
jwgrxMGO2fz6/MtfZOZab40VD+uocpIDt8Q+b/3yIUi1ejdVqD49o+8HAmfDvHxFLBCcKjW1NzZZ
s6eCHJnvzEW6zpO7XIO4P9MkyxHEKndtz4173yhIe0AdNkrvXjuzP5Npf+qGeD4bWXBNwKXJNZvm
bJuQRK5cklJY58ccqqMBBHhhYQ1WcwXiDo0Fq3YzbA1cSBYY43jHgBFeUBWzWwL5kKyNuT3UyLHG
0SmvTMHwjb/1DVXIlVvWDLyKKUiiByxdFbbhb3u0hp+RPfmsJ1D5Dr40T7KtnXzXD1GrGHYO7fvM
NfQdsx9msKljaUboA0pWMTFa20iwHsGDADDQXXxfEDgyE1VpVN1NvU6rVcr6WmO+sZbtwsoB76c/
c/TEtEr+uGuqvEE1OQ073cR4Ny8T8Q7ukDcZoXrQknBkQzfNGTkJzKvWVtg8lihPxqZyUIHKjvwx
R3tGyjLjiqFECfTyOy3H8bHE6O1pYDG2nUi5vS301HdoyJ9Hu7/F0IWWJA/PbVRj1gZu0Frdq9HW
T/WMLN7KE+vOkG6xzd182nLtude5nzGimfSUADUJ+LagrAhk8hmHNIFFsKfdOJHitR/aoVsPdNxI
qUUWZHyy0K0ErFDSJt4UsYQqrVd7xqe3aCfuEz385EJ7Hur+q5Fit6Clzphnqm1gCNdTccmzi1GQ
e5cqzA/RVCl7HRNcc102+Kx9ohpwWojq7Mtwm0ofk+gwkvXnhqI706GSCFpWDPS1Ji7XMfCcR45f
52qaG+AfbU9LSQkPydig6hThWS+S6IRJW1tH/WDtGQnqd1Rx00MRp/NW0FneGiSgyizGxU4Bm42i
w96it16VdtcKxuJRCxHRNFKyh8DpscaM6B59k7gswzLGvaVhnQD4+R5PqoTpl6ZXgzNxRfuVgvON
G6lq1Lgu5lBeEfFo3FJ+V0eym8x9CUUUa0d8yrSxeuvAzSzcdGdt9iyqVsmkIfnBYnpfV0554/oG
wsC4eHfSnN/XrcvNwO3DBn9p2CMwRlX7Wqn6HTmPxE7fkgybLT4+iHS+bmgvMsqc1zxjZBGhdXrK
BYZqVQYdb0eEmoCX7htwS7ahoiRob5oCb4xztPsYaJsj3Ll031bVntZC7ZGUKV7ULLgCtszaxeGS
Qhi0tpb04zJsqysASPVbERXGOpEVaGYs8RoHz4KmHRLAfn5V8+xErBOnzPcQvmhbZSNQmRnv70oc
nk/5FFZ3aBKcNS2uf2/VpXUGoF3ijkiH+8JM85c6qGGBoZlbVInTPSNyfdVHbfpVZIa9qyKV/3Sx
wO/GoRSeU1FBl3YsrkwDAxhpWXn2DrsFmHe/JEgZg2OeCn2KHoKAKg9PcxU9w63nykjLZm12fnA2
Ul3fBVamnw0QVmsoQ9ZKhU1z8EkY2xPwEvzIxQyD1LTNNQiw7EtUoAQgq0lMGKAYunZQK4WL9Y2F
eXCfVHH6UAyjeRwIr+PKM6Kel95UXkknsOETE3tNs1yueXiHO3w71zKkYGuAOOE+2mvNOJxt4PSe
Gqr8LBooZBlrgM3s+98Dzlb2GmWotnk6UbqNlr8l+tJ5M8baOgV5Zt0Ps2o2Y2tUp6CJFfWnkvup
lfIHLWu1mbPA/S5bhLIuDeAhnBzsLEEUnXsjjPYwjinIRc78AbIFt4Zwt8DZHcMzo9tEG3D/BFTm
DlqJY6QZeH8Atp7Nub7J9NBctukNkp4Wb86MImlVmu6htQ2GLEOd/OQfWm18t7RP0EUFEMUWziZL
n5/Sx2qeJXj9yDCAo+AEa6NmgcFPYe/ZB5yfae4z4QvOfZJQORrutUlCylo5jOJBPUUvrE+n9TCn
b4XTzxiSYvu67HA0yzne5npGHrPZDKdl/AmkIv8Gc7ODP+2ecBVPG78OcciD7nwOQ1OzVniAg3XI
Z451HPpmlgr5uutqA5lukbDoMfOngALep5frnwMGpCut0h/iKfC3wt+SKrkzkio5+ll/Fw9qbQcD
h8tESU6ALFLG6QzVqtq2ARxLIkxuYtF88HiOEPiy+AwSbl7LqQa/1AIBHVwldvVsWDk6zWUVZvGg
puS/tXXMSikN3+ZQPwecnxty/dBQV060LSoGoH2pmRv6PH/PcD9dJyKq7/oyjeAkNdW+b9x5o8k4
23NTxEejB5pV9Zlz0+Gm3DWzzTpHBtcYuvWAn0V8UjR2LGbBA0ImTWJSIDB8NoBSsWWbJsUTRjHm
paz1IEoFXgGDxKPw3YfFVeIg4uqCfrjKOAoR3mpj/9DIOH/LfJMPjxUa/mft57O28kMb/rMeVqPu
6X18R7i7dj8KmbXZoRY92iS8VkjOeeNBSif5OW5j4wc3YM2eg4XgHNb84nFSOaSiGZD5Dc197azZ
fzbRjG6qnr5l1UYg01ZZPk4HaNjGDlBvu0OjpO7rfEyOE1qGg4STcm+NQuy63qw/VR2jXlRhF70V
hdt+jlkGabks+TD2HJ68NO7Jr4zigInG2bvmMK16JRIvKpp2zTcQr/TSw3PfRdkDkCVxTmyThQ8Z
leAXsGtZvKd3ZmbyyyAfeQ7M4btMY3NDJxQdQ70nCM/g/8GPcj1hWT1zA1nhAck144bbFneSgKVG
9ZGxp9GuwGhDTEehxcQZrINrVHg/kDqw70e3T5kOfvCsl679YKejtkEbj8SGXfw12Uwbs57JLwhI
7QNCHe3RJCZHtwb16bbFI4k77wjgr+cp0oguj76SRMQHu6qvMwKNPX0aK9yc40tD88NuG32rMV3D
5/5RVLl2hGMW3v31qeZjkfHn3440/xfl1wA1UgwU//XW5/E9i9K/nd+//rDy+fVl/89OYknaCMdE
3LvQkZgb/ppqqt8YT5qk0FgMKf9uJf8FRzKwmLuYt5kgucvaR7Km+bXvcciukSZfhQcEWi2D9r80
1vzTUJMVAdsk/gdKE4fSxU7+OzRSjd6qUyOKDu5+LL04KRIYQ3gbA7Jq2pXWJkdBNClucjJNfvdK
/ZMlgbL+vKZY3DU4301eE+TK/EP/OFEdNWArAxmQGxgZ8LsXnrjWkjdWj824WmY8q5lP3hV5niF2
Az26aklq/CR1Iti4JfhcrOCioQEi/+XcSw6ScR7lCdonaQoyso5VTTBlVDfutRU1FBT11Bd7H/fD
hAoD7Xtd2ne9q8vkuiTN2quUerRCop1t7oMzJPyixBQyGDeioDRZd6r5T+rOZEluJE3Sr9LSd5QA
htUOffF9jz0YwQskGEli3wyLAXj6/sCqmWGxqrOkR2RGZs6ZQXfHaqa/6qdXepUJ+yUZgofbzbvF
FNmxgmntm4/h95mlOtTEmnjYg5ookxVBazz7s4NUyTzkTtugQn3fdq68ust9YhjTS5o0PAx9igOo
SKBMJvf6PXse9ywhze0X08pxdvC2o1EaBjN9aODZwfGBLPpu47UbZSQ9siquD8YbIQ6AvePb4T5K
qOBC8cAZTl9y8BVdKiV0KmrxSJ1iVK9bnrS8gA2OWmtPh2lI20uHRkJ1eBMXDwi4A7atyXwvKbYn
NeEa5bSmj4M/5Zmq3yD0xxkhCV08lXb7hdClC/gdPVaK7hyUzlliFzlEqWoPgwqYgDfGV6835dXs
ndHDJUH9Sd63vVhlWco4HXrQ2B3mYhxvfc1GsVdZdh6CkS4cSgr3At9lv06boLqULP+O6MEANIZY
A9Wo0j1EYVprFNXoLXUh27nndLdWZn7kpWduUcraEDN8Me4zQ94VWPwvMgNHnGHVu9oGjcrCdwn+
Yx2C+dsGBwvQ0lZy57ibseuty0ThSb0GUOmvaYgIa5Q69je5KmZc8fQ9YKWgusYQGP2xzG68rm+/
eJEVfPGzzLzWac01HbnnwGpQtZfrvIuSfE1ltHO1J4aEA77rVVz03QaDRru1gT1vUBlqF1ohrhjO
YPvso6XKlYuj5SmIWmnhpCCtRkmBNNguExCx6EppE/01DXrb2tVMkhl80oTTbLIWu9M2trSb7Zx5
Zqxpa0ENYJEk8y0offtb6YTdI613mJD9tMv3U8kmTtuh/52SIfXk61a+dF0rEMXi3vgKlnG8JH3h
PNtIgNZmrMaG2GhMImlbjgM0qXBwQ7pGDINNEohRklZ4qyPaUxtqSros0t/qaURXHVi/XFJlKetr
ELTA13x3WkuXtCX3tZd+a0eV32vK5DZ4TvPnFpIZaP3m2JbU3GN4+DEvVdA4cjT+PZseosqv/0jG
Nj1MkZtcCZHFR4xyCB3AHEoOpz2gEpM8Mt2Evtd+tLoXTwv5mYZ2eDQqb94YLv20ZavBwUdt4R4y
EyrFJkFjvM4Y8bYTgOQvdpizzuu1xR54dj/CeSh3NHAkPxisW7DhdQlrdgjYf0jro4hm797q6VIJ
45BDOAbtCyXj1T4fIIR1Y1S8xanbvIKWtl98Gs2OcavxhNMvG27cbLGK932m93Xb5qw+y3xs10mY
WOoT0nMZnWNbRSyj0jxwoA4klcag14VvaqYhKJ3iH2GIueDgTCbFmBau/PmApXPGc5ukE50z4Jen
GNOIdIlzb9JeseSLSATC7BpBzLWs3NRmTIfkgysNEEgZkrdlmC8TE6ITT2M8iWwXYvRRigFqDQGP
ysoCi03jy0tXT8VptsFp7hons4jSGyKgqSawvrrQjO57NQ/HBvTUl9bGdL4hI6wBApU6Mbbohtw2
Q2KEH7BJl44VVNczPQn6tU/Lzj+GVF6Hm4YUwgPtRUtnECmebUgW76NMx/rWoXCKEy4tuR2M6X3S
RklmOeLAlENuPJW9XX9H/h4Qj6t4q30x9FtAUOypEes7BgBTUb5x8aOxo0ayigWBDIyd5hBscz0p
a3PVYDFEO8QPBP62a5hIO7q23sd6sDd02mfWrojN0sHp13TvBNdbZ+tjwv4Cu918ayA2rM1mFp9J
3wnA3rPcyG5WOzzk7Z0ePflHSzPsDZ1ZErkHTUJOk2kRONc5rPZTRKk4mAovObNHobEkqn37Gbnb
o63S4aZfVbCtDlOq+AJFNmeLJjlrNnsWpGVyG5SHrbI2q5nk9A7PC+o5knxfZbjRcZO6PSFImmnH
XZDp2tgz/wiMlVjeOwHTgVdePSEhiTT1+3U1DvVLBqPsnLFC33HKmHWkQUeNVU67VR3ywgP1LVdY
cLsToSjQU3m8NFwUVVHe0xfd4y7kdmC74qPxYpSDfRHHLIl9G8gI/QWMTJgjETe9FJPSPE3n+AzW
Se/jrGdwhJ0thRzgOYQHZG3Hj4YlLW+jQdgRPhu0udzoiIEz/KdtZMrgD3qYuG77iQIomKSy/aEw
5N/NoDIqpOQRHq0Js2ktqy5+Y1nvbCgu6R6MrNrbnTfex9qSjyRbolerc4EwLqWnIWnCgi4CgWOr
LNx1TPXupY2j+K71W25b4RnOS07s5BPsH4UiWaJ8sirRhPdxyWhQykqjn40N8xrM8QVr2RbrHy/k
vsFxbVY1KwgRPw8jRUXDXPPHMYTBmyAuf5/jPrs52Fjp+GBK8jiShV3RomOe4xAPKOAX2KzUg1PS
vqKZFilB0pBnRuWGBewn7nF3Q4UNwIoIdOHiunbSms/jD73dEBb+Cam+2s+ZJ9ZFXVNQVtsaq0Va
BvdEANnSeC2xrE0mgMBQK15XZxIC1N1Kh61lxUXFOoiF0I8Ci+8NX+eYH4OEbJEnUqByWPmJZ+qB
L3QUcYEsITIHa3nbq++UgAbd3gmS7rMPaPrYFd0SzxpUXR/Q+sxLRk4OLyVFWfU6hYDu8mh10Yol
EzB9XOb0SwBsZrWWgV95cpyJMoSpm/s16RmqcP3I5X1YLw25HTrkF0b5UAGov6LDi6UKoDlvYa6b
QeAkmJJM7xN2uf/g4H5+taCPRetmSLITXgAIHp1g9bVVS3dvExXtuLX0UulbTFLeN2093wA+DAe1
dP/+rDE3hUhpOqUZeEQ5N9ejtRQGZwFT3mM4Jg4bSFJenDwe4PWaZj/MncSL1Hf5s3yY7AJFxLam
kxgrBNFRVuzCoZ0NNsjBpC7p0hsybrdTVFWXeGk47n6WHUc/i485L5QgU55KyRqmDB5iSLlue1HN
UppcFkuBsooMmDXkrId560RUhEBEGINyk/4sX67J1GGU+lnKnLEgdnfu0tU8/KxtJtUXmdt0EGI4
Sa8Zgp21dD0HVS5P/eDnAcsec2QFDHJhZU1OdqoZZbSs1iiPplpOfKHkxfvCTZ0OJ8tBWiuWwun5
Z/f0sNRQT3U4lGd2w0zszEQ3GmMvjd8bpDHFkhVv9ZlYoPEBGzAZiT3OcHZ8k2XUVouSFmzBzmGA
nOgxpOacSHWKKWP+klPb9Kqoj0kugJFp1XY7HR1zKCo7lA3ju2ml4Sn72cJt8lY5gjflUVwtNd22
Xhq7k4zybs52fXWsGTv2TBXw0V1qvsM2F+fZidjHu2F3KRDLmUb/7Abnp28nvkS/Hj1nvNUDFZAb
6FchbQosj/oN6Rr3uTMFpqR/sR+zfje4sMuUpuX5mAndwHIcdr6/GlwIDxL4TBww2RSEHKsu+lYm
5VNj1W+2LJ6EW/JixfC2YZH5tWWO81f54L90rS2mtF/9NcvHe7B+MSPgejHN30xrWdiKItMGbuMF
RkaFGM6/Icn/ar36Lz/lN0CaD2QUPJtYdpyQ2Ez3Z5frLzveqZ3x1M8ONPWoW0Rm/NNr37CN4ODE
DCUBtNYFtBNJiqPk9SSw50AYWFlDrt+scXKPtOb0F68uuseMYfZ1OWRrzEziZmjmkkKwUUhII5R0
AqZ+d0/Mpwp3/0eUlv/SPPb/bZ+wZ8HX4GX0i9KwtBb/rY34Ri3yf/z78/f8o4w+yo9fjWbW//rL
v8ky1l9+4jiA7/HvCXMRJ/4my/h/ETjGHAQbXLp/tZT9D1lG4t31fLy2WMCCwAxAb/xNloHywZJH
SukEmC9Rmv97soxcbrZf7wbPdW2cLpDzGaHjyAUm+OvNmGRBskyYI5Yg3aOHGfdQdCPcY9ZkO2kU
+nsKaHqpFpCHvkJVR6xtd0Ps2QfeFPZO0nJmbhE+gYnm7PseaAjsQKiG5bFbLEIxXZ43P4y8q00O
4AgjGngsCNo/FMTL3ZyPKY2XcPC/tUlotteUhKG5gtvlvbHnjF+7umyvTaXY6IHUJ0utejM4+8Ct
jonWcHLZ7UpYDKlJEDLSiu2LQ+kShIfPkBwlj7jgzJJyeMNYP4DUqgUmNctLZt5x9F0pD+m84REA
JUA56simOH0pC9+hc7Tx9AyMaJSKIGBglHCyo+IuQx+u1qlD4wSVP9K99mGQlPsRLe2lVObwLsmH
4gb1k+5YyzR8NrsEeVuYGcOOhFDebcoU8KzeGOnA6Kgsu4N7PbyqkjbmbaYS8zyifqwGSjvhQQ0H
toP6szKL4qthU9FLA2Xb3nXZQhDSJRnkKbfc19DU9qWzbeM5znzzzahKVDSyN8Nxagb9MJDX2io7
iv4IppwDHnnj8sVze1dnfPc+RpKoAjI7vaguJjwINudjXn4jnEbwMDZZIrFaEnzJQBKCtNlQZji0
70QhWXxnPoVoYYUpmR2X3a2RkZO9YP0FARgEnxOHwWZoNazpFqW5J+O+inT82I/IyTqNBmuJeLDU
ZjQREoqf9UcUN+lJ00p/5YLq03DlBWwKPLpJtlHuM4xQcjOMLUsXE4OfnJV38I0iea0JnWzmETav
BQ/q0TD8Yl3QCHLng+GjpawCzNpp+y7GMwNHKo0OXl+YZ85oeBRGC1JtzsyvzTzPp9iJwntCKvRj
AQ3cKfx13zpcNDvTHlvMQPgVcRc8N5ToaqkqMLd9fE8gQ7PWVfVLTYXXLuoD5yOx+umckMVaR8DH
dh6rHNtX7RfTrN8Z3U8ry6cDjdP02sqBwGjZd0SdSJ8BZxv1gY61+1pg6sSm59V4jUBCsi9nuDIy
7yaC2h+wAtXAmIXIaO7FJfjMfeBfyUd6jzJzvfLADiM95bERvrW+GTw7XVplG1og7GDP/5QwtBvt
grYelU9P5NmaAy077o00vo/S2XXhCn0qOeJFoVGhqDzntUwD5+YW1BNbqmGzPBWM9UJfJz/MIa93
iv6mDvEhbL+ZecHqo+8D+eyXFktmoAWcfuYfZPxdb7qPHVgmbCyYmaXMt1diDqL7mpoSds9oV49j
EEw1m2FEWBTs4b1O0vqWJI4+TbQL3zLQdgoXykCZqJM3TO9661GKxj/QwEysLKzd4TmQAHP6wtcH
j2K/bzJPiuepE5U6CC91vnF9Jz9ib7BtIPcWYyTiVPGHFeYOytkYgBhnROUzs2tKjBYFtAQIJHaz
y6q02euoAToDDCze131W3jEns5+HQkSnULniKSvA9BB1EHxJeML3cUKsaCO8xgIe1kWMmsw+upt1
ivVSRd6e8Up36eK6+Ey5hDmroS1eUeq6C34smwXT3BwCm124hQZD93Axk2BU4CSYuoTm2QuB37BR
jc6uNaQXK8gIlQeui59LGZb1TLUiDSIgRID0k4O/+VlXPAQqMh8dGnYoRYYtHJ9YDeNuzAvTXveU
kH/quaJWozApC4UD0qwZ6i65iVPakM5kW1YBLJMjwEgS59k+KXTTbrMkiE82bTIHLcubSbrBwArn
Gpvapng3lp11GAOrePDSTq+hqFVbSjmSPTGkhBn+XD610HhWXZugtCTyDvpRdIXhE3xmtkyuOgrh
dAvA3o3qhnPkFQJnmWt+y+Ymuw4Dnt20DCmUL1z/zO6ecygi+u1lQ+cBFcprnkXluZxI9SGw93rr
F8U3klnVNrcMdbCd0vtixBQmBP2X1MvrPbd+fLQybxs3It4YaTb8QTn897St/a3XGhN5agv4RoVy
ToqMQTkt327vgpm3kjthOHRJhZ7xYBmlf5jmqDxGRngyI8UgufJGkLK5Mb1N9SKLhlakHkTIyA+7
r1FvlSM27Cue58Ifd4XLxqaK67fcnMQxrzu61VTybZGy8hPbYULHtewBl0YOuh4y3LjrQmd4tAYn
vY6DUSOw1N1NCbCfgfu1H+sD6kG9KgmFr5ANevDmo8WuSVwscLNEtuOA6nlPEXSjlaAi7u/36VnA
Ew8Yhs4T5Eg3zPdJTLPmqq+cYg9G46SyEMZn6MIN2TCsxntuBd1ElVila2T6/KOY8uLkMYN4B3TX
yjVCX3LFOjjsy9hqzDWe4uax6XK1nxsdsDF0AtYJdCHSrBllxU6gp2woZrOhshj294I0XrLlFe9m
W6fuYhYzRoQDVffJAIu75T2QiLZawKnUNq+Z9nifZdX2d77X6bski+myLrF4+ZqXmCQ8uc5tca2q
4I6fRfo6cqf02W5NLNyhBMKwtkI9vuJ7+kNyub/Prrdh2XN146DfZS3+bB6IzWPisX+uOrewf06a
+FFVQ7KJNBMS5/yOxx2YF9PYUwqHZGnEIIdqajKCtlSEhoLM/daKLPwa8cGryOrGbSBtMjaF4e+U
XauXyh/KQ+TlwGp9zD2q6O/rNIxeM7eoaTnQ7g+bMvU3SvvqnfBnJg+L6yg55AxgDrqU8M0GJhM4
g8sBPxd1SPe8A/S+Bxp4C9xgPgkWZK/J7GcnvFfjqWE8srGbxjzWhdvxQvLdC4J0JUi0JMExVhwr
F1nxUzSueQiirt3Y7kztbNEMEWxdd4/dnNKE7GXysnnVAZTzXfLuta02ol0oQbDCAuwnPYz0fttr
9d12NOu5iksxG72tYJOz4kFMiYQuNo4Hs1FMD4bd2Keq0s4Rx6Z7SIqw+nB5ntEJx5LCbQsFi640
d3WXEOOa6WZKVRA8eLNhXaKQsHDB3OZaolVS7haSpc1LwpewkRjuiVs09Gchph+WRRqSOUJoUnXO
ap+YdYtn251oumepdZMZsOMS/+KZStB4T0XKymw1bxWprOG5C1X3Mjl9juV5HGjgGG9mFCMmSozu
ZozxkDJUWsw0jcNZSDxjcmoJLt4dKRuxx3f+aLjARJi/gUUbaaQ3050TRyU1oqRiOd64BR2vp/6T
GBT84Dhztm5kGocyceKTH/r+Qz3wLg8ZcFLnFGZ3wvXzxZcSPhAUDC6FWWaEDoxMgIfJ3HvuUNRK
5Dd1YR9SPJSRcL/TQxUBwA3LO3sU1s3taYHrVe5+B2wgr14P5IEJVvJkk1I4u6ZHPoJkXfJuWEV3
5bGZHxt0zE3b+J9RP8iDXwIIiZy0v3WkBN8dpwM7k5bQ7GE+LWZOO62v+HRwyCms9MeqiFpCZW49
8fTAbhTNY7kDXtcfpMJBZ7j+9Aigqp03VK6caOQKN6Uhy5M9ZtMrZtXybizit8rzw3uTnOG7NoPm
YPt1Al/U3oNMyFCv0mbnJ4vBglnaZoot3Ol+ypuuphe3Zt0EhYmHcy89QM5F5n4x2cpwmIPirul5
4LF+rN4wIbtfZZlnJ9hcXMCqdS6BhVsd9HKPPZQa8PghEgyAit7rt6Kex89wyombJbz3QhL7G9K3
A4AR3uOjj7O38psXrxvoplh62aCnLZPi4V2p6DhHGd0YXX20CB4wFRvueaOOqLsseTem28MoNY2N
acJhY5sFs7jWn0mi++dM1sUpVYt1BeH7aLuWdfLHPt+KlpT9WGThQVPzIk0wp3jZcH3kf+jBlH9E
AISP6YI/ZglLd7rO1edkxLSZDcAHV05CgYXQlUFCR2Meo8l8V86aw+do585wA+ZvcabuNUWya3qa
628mFwzkRQt8qcBrTPs8lAWLop6Ebp9DR3UoxQomUX/yEU9hmLSsF9L8I7PkzE9htF+Uc/zJZkwc
B1dZmzQ0IJfLrnkBKqUfswGKNjB223ov/cr4CrWSitnErA9MnoC2JzKvsS2OBZueLrDuFcFJ2onb
TRtkEIMHKbNdQFTTX0vAhfRwosKu65bz5foye5vKUXNlaYrsFmJwGfZMeymJbXilVK5gJONV6yEJ
fkgW/EMnL2Mp+ffrDnRBOW9kgtDta/OUecrcFn6BW208YKd8DlCh16SYknt4fExQgMsf2sCPdpOj
muNgV92R8T1FuGZFWfFgqa30Q+/VQJu6VFMVfmLv5PU59SUCtHLlntODtbYY/Ks95/XFA5rz7gdh
z9rIdY+VyZK2t4l+UVmIS8hCATYPcl5od6VlMF4pSx7xDfjjvQAeA9C+ahKW+lWwC1UafJpwBh1E
XndaTXnof5We4dElQt33a80SaUu8S946XHtvzUh/8xSHuI2EPX54ZVzw7shKpgv9BLfSKeeHCFT+
KXPn8cFoWyYArs6A36DYUorjz8cZpeJRFlJ9YMIG9aSg69e833jEt2BFJ6eAsayZb3TChMPZ1R55
EaCjImyqh47kDE7OalDfTbIzz0bpgQVuB6e9em7lbXVPzwvuXRG8Y7to9n4rfiRZCToqjkOoLFNi
E/+wYLfndgIzBauGMts+3tTYv6+jP4uTCoXYGdNUvPVuxsp19vN7eoo9omR5dVvoi7dcqcXESlpp
U8WlLuieE+195nf1HYtrWD42JO2DSkGIrhpeoo/04sDtocM+P9ZeEewza1ZPac0aFkpfVhwKIZ0N
5q/gIiKLYUFeti+eaTAmsX1SeW0WvTopNolQhXbA5HtIj7r0oGq3ej4VLM9ODUCEt2G2h2fJKvSh
h59Hdjq1XwsxJic5UMFJizfvolDPNzqrazzOtRldgJpa17KFn4XHzQP2krtHs4YhT0EZvU/rCjbB
x0BvH+UBmW1+FB6WScSDefziZJhgyHnJFuGhc8xmG8mqPxtza21t2l0JuSGn7ybGmVfe4/V7PIb1
6wD6bKHqsTEIunY1ARC8swMneMGC7J8C5TLp6gdGTYYobkxQWWJRJJU1GA+S4c3ySRG4ZhrfwYMU
e9VaM/MxnXnvs0UmAzIL8YU6yAlMuqw6iTJCZQEmvfWxet+npLM5tcFHrVFA4tTYz4hWO3NiD87v
YOLFpGIQC2Q94OmK3JwBe120B8iQxcHqsFUoIyd0k5s4b7MWLGk5g0gzYI9txjlluUQzrkdE2WgK
AlNWDSk6QezlV7O8NTwiiMB5ronj8mUFBFB3dEg0/9/Vf/8fDA/b2CL+1Gr35Xvb/dvqO8pu/quw
+7e/+6uoK82/sHYJmB746Ka/eu0C5FnBKhyfnfXTbfcLW2HRe00f/5uPF22xX/1PUVdYRIiBPwRk
6Qkg+85/K0K8cJn/TtJFyJUknm1XEFhm0vn3kq6/pGdzcGlQ5vps19A0B/CTqBQKI4Dkcjr+onrf
//Uf/reyp3A8Kbv2P/7dQhX//fMcyxLYBDkiSNa/VcGkghQVJkNQqlkbARHL0u+O7TQPg1XWW7KE
elOEM9Jlz/9FXeE00MZEcrR/nVWYrzW3yUs2hMGw+Rff63fb31L4KBDPHdDWmCJ9vI2/StssrBn0
Tjwktci/diXfw9JEkdkIHchVnKScK6JKttqFST5u4unqoi6f/vxLLMOk386FQwO4ME38OIwUfvsO
WdB44Zj2AZCKkaRM1oYnApHV859/yj8542DJ2JH5tsRpKZf//susyecgp/GcBkR+3IObgVZ1/OSg
E6C1jYYJ9Oef9k9+k2ub/BoHgyiVmr9dX0ooywQoLfeSNoIdXff5ioiu+Bef8g+DCSpkuCOYdIB3
WDxkf/+bRAhrSruhv3epCic/PrGuyvvHoUg+//zn/JODB2Pds3zJ7yFt/tsHuQYc3Z+Xb0jQelUY
6Q+dsBPP7PKeUPLtf+PDwKhgw3UAqZi/fdjYOxXak+PvK5uYVM54dBUPAjTb7LEzTL3Dn3/cUm76
+/UHnTqwbYcnAv7X385VYgXOrPyIHI3BeB8qn7xouBSPOSYQdlNxBi+q8Xa0w4jDXKVLCqwIv3k5
4QNdjs1jmgVqb5fFsMGAF1r4M5t67dlBvqHtYr7vRA2KKohL2RwxSiVruyiCbqXqGetHxYx8DZDN
2vSg38hCpN6DKgr1L+a5/0Ah4T6X1LsKCX+S9/vv1yOYT6FJP/n7qIzFMYVGfpwG10Qvcl8MYEZo
IlDHVfTDt2OqLkQmntHHgn9xqP/Z9QqQXzjSYqpv/45tUCkWGqQwuc9hnR9p+bmVJrw7i739+s9P
6j9+EoZt3h8isAMYNL+f07heTHupDPY+Eer12CPFMWr7yqBGbP/8k5B3//HuWPza2MdtzL/+X//7
L4+WprBswxetv3fkIKjvg0jKcnS8R4kZHz2DC0E03XOENrtN+46ETheYxFexwjKoqJhgyLbG5umz
4Vq1ves9Icm5H+7QBAeN+JuvQVdOT7LtnEvXDdU5i5GBS0WgDDWaMN0u5+Svmx7wnFn4/ZEdBqHz
2PF2UpXT3mhaEOOqEVvbVay7mn6Bv7hAvMO97kSzjgorvPa4Hu9gQI8EseKWKsFhFBvwwMldaBbp
Bzmg4ugMUm/NXM4HIqmEZoeG4tem898SsBV3GLoSwpROuzYAwyJyKY+CVBFeLVJIMuvsbR7WxRLR
VVieLdbbY18/O0LVbwLO80cQmdTyxk2JujI14bqsFiG+pAGIJEt+SMwufTLMurkLzAJL6oi7EQlj
pFVh1HYDlHMIr4quqtdYgvkaiib4RMofq1Vo2u+ZkX4BqisB2mEsPacd6RLiGze/iDdwJ9GzjeJQ
DjDveAJE4hG5h0i1HXvB2XTs9m7G8LOKusYj96qyPT+nXgcDPiu8p8kGx2KfY6RLUBR4Sk0X2SOR
Yjvpi56pbAjto8fyss8bPXxnycQx0XZ5ickkk/HtrVvThdjOXVv0x6ZyWuAM5fDqOgFm1wKhwqMZ
zpSvLNsmPO5sjF/oQneATZjDWjeNsVae61yawSu2VWNiUElQH0I42bz6GfpivFqlJNWpKRiW/tFI
ql0ZcL5FO3D4KETCNcs+EJYb252VOVgJGrHrvse1AIFIauDdjhuYFoGZxXdUphOWDAZcInCeTRxb
PDxAvClnUh72KC1fdet2+att45AdTDP9bFx2Ays/dLniJfb2pxyqQgsJWdfw8lR4KqCm5Jbj/5gj
e8Li3iekcM2OPuV9ANxwxtLUTxeRFcDwvM6rNgndn9xCuOPicATNMLPAYcAjim+e7Q5yFVUhieZF
AVCYFtkjZv1hQJa8omhGySp1IrmvKmOpGADmuAnK8Jb1Y3Rw7Qoz21hafN9YK/a3cdBBC4ACGtOw
ZSTzRWi16werOcXSVeeoK4snu9TdmsKg3Vj78bMw5bhFcenomB+9gzaqaCebTh5gfBWc37HYMF7m
+sjhpFJ6kPcwsIjmvw524J/tqfleAUvfJr1i2hM3zVcZSg9cU2Q3R8NSauUZqSBAQG5qZc0udckY
LTcNhU+IWEF2pf1HkpineS+mhIjfCoLAbpPigyAhlfOlpRmQqfCPzJ7dkC5dzfg7JYSRc4qfQt+m
TTgxYDZNZD2MkbcwS1HQ1m7RPQjZTgepjYLdIC1OEGetHS5Jhp747ceBBeI4W86ZAFu6HX123Kqn
OXuoTxjAg3NbUdyzRnXH/dFGARPh8CWaBufcKCu6M1ASzkp18iOhhILYtNtt8yiy3RXuNcpA6a4/
CNOtwDt0IPdcIBluYBDBQxLbUKw7bBg8xueoHt5AsLenoDKzNW89wFJ93x9UOJfXLnfJLiCxzVSq
Jg5jVgXfwTfydA36vELPY+GNHn9Dz6BHLfXnJyal7bWmDurbmPDENQ3KVXnNJ/umycb7dqg0ehyD
4zoiE0gxinzxGmfejmoyNuXkz9cIgG8Pm3ZftcW4lmXY4i64D/Pi0TRReymQ8I66t2Ekgh+N5mHY
531g7Crb09/xrtOQnlE3OHOvGdYblHr76uTtVcOA3AR1SnhZm9NaOJN1yTsbGi4Q6Hyncj/buHml
d5Uj0VLZThO6BZE0KzU8hi1ztJ1ymF7n3SzohjV+jHBXCu27zyyS5n1PFpmZAreyZ8Ejtzx3q0GI
X4GUgwpSF6rLyWdYRr2eeYKTby8/rKqiKoFfbivUwiiCbelgP2HusomT2dmOQg/02mr71tDG9Via
RLCxvUxnRuVXpxqoxg2MeTXaHtUnum++hhJEjz+Rq/CmGRJcE+xSlBi98kbtvUHyxs2ZR9MOuQGE
RGBGdIA7pcEwBARK/cK6bHwQ0MwOZIPCvUoAriAFhbekQDyzGkM+xfzedwZLg9pk0Mw4Gl5BhL2l
Lx5lhD4Pf+PTz2fi4VfZQAs3RwRIx+zf5+QL4aLz8PoyxKr9JgzQv+sGyyIFJimpAogNtOh17fxj
EglhhwRRUPvUVs45RTCTYrQTAAFNHWwPAAsaRnX5I8/+jcnDh6iz2eznlKiMoDDzHc9UcxIRohrJ
hXkFlYUgSQ5oL0nwzFhewG2s1ZmQwUhRjfM6oEluiJqjneiaXkHR3Hugznct1RTA5lCfsJl6mis3
a3FD+k7zJDzzyU/IwFZ1SqlEBzgUJQjextQ6h6Lp+2NPTIKnfF8SI8HOtx/I/O4JwzOSR/gkL9ya
K12L/DJ1hbjva0K1pRmXhI+ddtvQVx8aU0okjKfF2MrqBy8k/Lulzg+zZw4vCIVLw+7o6u8qJx1P
jphSZ0JLuJ5nabJmdAE6UKND1KQCUJW0PyohgNCAGniyLdnslDndJ4pc5jS72D+lTbWQZRnDK/no
6IdLxfw25tzcUbBtHolshTujlOpxdnOsXQWEeNn0N5hL0S5PGIh4QQpzlERUdhgHc1yQBNO6D5t0
2xXmQzMT7aUJh2bTYIChErrUkEROVJ5SlyshGIW5s+y+W40inXfVmGRnB3N7vuqKPtHrMWOo32M0
/cRVkJ+pi8i6XdlxRKSX5vuwpFoaYiJzx9g7Z07/Nqmxuo7VeBvzqv2D6WWPkd+uN0tGmkgbnUw2
aSUZtu2H3XruvjCb4Vi40z6rjFcA91Q+9XMdbZsyLE8VrJZtXDO7iXqveCHj192kj6Hc5CV4AO57
KrHjvzh1jNWD1hVadgb1R1PqmTc3iwICs1WyrvoIlq7g2bxAkG9+XUYP/8ndmSzHrqTJ+VVk2qMM
CAwBLKRFzplkMkkejmcDIw9JzFMEEBieXl9Wt1lX3W6ppK1qV1Z1L8lMIIbf3T93DHKFttsAdVJY
Bbgz7NMMMsz9lKrX9pplaKzhNhWmREcft4jnZoPa2RLgmTaqmUL0w2bZM7E36xJiil5aeRaLQ01e
lmUPHOyhIif5tYObqtpV7YYAlab6RVMEsGtlvTUFucQgO5AH6o8MytEPyZ0c3EYm29BBUAsJMB/6
zF/2JUjEIZI73fhyNwcMrBHzrPAUNVO+ES5MEJf66smqNh26y4Yr1KbuABdzlIcbSf/hNkjzeJ+a
iAIMfv5KVf6fvvPjN1kRkW8R9e0Rqu2SL4e+7Z7nXmMJMPOpt4aXMBfmPiXWzkf7HvUWe3Rq/Qmz
5kW4xRmb/C8Ee2+VVc6lnOR3UnyrMTTAHkhqkd96wgUP4L5rT60vbzPfOVsCC30pB31bKutW8QTd
enZU7OPRDf80E1XyiagIEyVUarVm7wZd9bq4X4ziyl0oOmftjHlFiwE1hoM/W3yBOnsaGuwlva7B
q4QvATCAoOs+ijb+PTX+beqU757w+xtQJliYSgVWoEqfUxEd/Kp6GsP8vRbdse2xCfm6vnMD+j9t
YSjeas24HcyMvy9vAMRZQ77xfOYXmEcg64/dbgzKx5y36ljm6Sdjh2Mwzhsr7PyVRT1AD5GXqFEa
H8Cnmgu+Q/8yt1J/4xSMGJpB/6aW/hRl/jUuAdSoGuPPAhVzjTnVe+qvVTTXSz6vLIafP+nitLtK
Y0CLK3+naI04zUVJUSzFKdejVNBtPRdlK6VZcaOnOt+EDqZHcpVn4SmwWfXEWaUlhn6FdOythCuC
HrOCW73FGYY/OBc5HSSwNYC4e/Vmafi+ubc2q9Gi3zlILp47ZutAqN+GIKPuOefXAafPqhBwS2LW
/DbhQO9Gj+lCiXIev/ZzfQcnz1vVE987Nhh7lctSHdN0adn062e7J+yqjAvZPW/fcgdygyPRS7Lm
U1rea1Da/XrBNkrvsuZLU+hPwh0QtU31MjEMXYEHLeGrJs6B+p9mS6ECgdpO5x+ZGTAOecTqKRrN
Kd216TCRnUVRNJaDRKrfNbLC3gsC/lJyxcThzAXf2EzAwG22i1sOP5KY2yVrJk53gQvn2rabnRVN
YIdIadbcWXY595/TWMccjpAGfaHuVc8Fw2/D7i1FQsIHEw97Riy/ugE0fNxSu2wS2N1Vf9GdNWwn
1o6tB43/DACVrDAkiWyfOaq7WwTZLZVNxY7ih47TPyHCIgdEjYy/ExkKY0K6bS3HYHoSyF6U1uJ/
HdVo7wg1Nn8m/qiTVJLi+4mvVDhDexCpNezZb+27tkvtY9IU9anqDlS55aReG3G2QeZsE5p9zwUa
zIt2muAlnPzveHJwtovaAER37dfSlP2hdnLrV9sa9YkHJbmH6hSckdNwB+Jg3WPfMfupwvYwlpHG
YqCrrccYh3RCivm0o6kMhEjH36gdLZ8hA62tIempD8IygImJGR/uHQ1EZkjb4agrGnugQ73PHUfF
hInXH2BENfQcB9eW4ijUc0XeRzk12xP5Nahh9nAIutonGhgEp1b18zuEjA0XpmBb8vrubE318DXn
vB1zf9yoKpnuM9vPOS0W7UnK1GxqHTykDKKoh+UbB9QUHYTxnd3ELIVCZGrtoJNkZ29S6piTAKKV
ddpFvOjcpSp1A1PHbPNMca70XerVRhod8ppKc79wIJvTHnxsF6P2wySCfVX2RBeBqWwHnEz7xaer
Efp4eIrDiPIpGrs3bsZpngvYr1EL93dBLdw6mHqoby5ZA0qta7mU546mpFfKub64jqvHiDRCCuvS
GtaZNcD6KZS5sWz9LIT/yo/Vp1pFxxRs6JbUGa0e3kygnjTus5hw7fFFqfRO2BazoVphXawGm1lQ
ZTlMHbNgnYTAIOumaXd+2sRoabnwXocE5Z5HsKVajG06Lq4Gg3owqy7FY7ie86B+YFZRP7fWGK3x
pNHIWqTuY4Y7+V50nbtN52tuNFgydV+I6JNARfTIPA6uBc7kFUlImmXjhTriSLoMmAZ5W+ha3RL0
LbZBNBVHPDiMRLs42HZWU+0tK63R+cMa066TneZ0Blbgq0bSmNSMmAyX3yO8q0NC1v8tbdS0KvNc
MeEIPuXU5BwOohl6h0PzbOW2l9KN4UQTyKOWiZsWdq78yOP3QHgArggY++4wJW56m5g63y5Nk90I
QzQFghoT1ZsSZ4aEz+6ahxlf1pfJx06cKNye92aUbrh2g0W+OfVk44Ib5eRv1ZBmPw0PmVy77Zy3
t2nSzzgJI7Tg0rZUvAXM0nsbr1DYxAJ/gDE/ctNb+uXJFthTW1OyO86FBzDO/5UHA2tmpIo/FK2k
uzx0rsQP2k3smoqZQrf+c1zUNJPhHqscdSohSJN3ZO/gXS2Xc62qaJvL0OWvAEA3rFLAx6tels0L
P0g9w/xp3sC0opI21R3QuWKX16289dPI2ZEuwH5F0LN+b5vWPeGrE4BsZTNvIH7GB8ePzfPYzcuv
IjbdUwZAD7ZJZG9Hi3SfXVtYEqycKbsu2/LgtBGehl5mA36deCF3NzusiZXN/ot3HG/1gkuCloYr
aEs2nbfyUsrZSopZdp1MmKXPXRFvaC4kDS+HgWx40Olyhzen/QiKSPjX76R4kqw/d0MVDt84/K1q
FXOZ3A981OEt+zcNK5lQj7GvWb2KxyCMqj3VhPjLmF/i5LQTHPA0+ySOTwEPv4+ODUV0BuBq1GGQ
wQikTczCi46ws/xRrVTR4lVAPb4apddDQLmQZemNNRVXsx/+17OPv2lVdPpFdrBZNmnhEj+t2uAj
4Cp1iEwo1krF/XbEUIRW1g+PXClj3v8q31cgF7fgXvitSKpSisHpxh+mrQUC4Wo4/Fq0wPM6mYUm
tvGF5qVDB3luz6TWWUVhDPCRKNwWALON0R1cUJmRwqhpb1nPadGd3DB7DKCPbRtjTrFnT9aapwWP
K1NhIJLYaqTOxefUSMLYVV7Rw+Das9xDKzI+o9C2v/GkGvZS+lgeEmWHX0EO3mKYRfvK+KN9oHC1
f0zGsH+DoZJf+OS5FzO62zlGyQtnOcrSuiQkCUBBvW3EN6VoCgeMM118sJ/xyo7K+JMZLCd85uXt
Te0muOo81jyoZVpKucMGDnkdYzi9JQXkoP6HeKkzAbeNF4BCgMCbfeXXKWum20bP7KUDRhq3ZJrl
z/DJuHDEajmCqWobDt02kmrYYxJpZHXu/SJ/Lugq3Dpp2N1STjlSrXlVXGIaGCneusImoZimDf/2
YdSPPtC0fdU69oWxiORfrXGPJJqJni8lePqIs2yEzb0T5QUj4bZKCWej9EzrWhHXbT1zictyA6YC
HqKbb7kBxWs8oz/Dop7rfoqesT7RWqKTGcdWUutqI53lDdLSK+hBIqJ9IXbQQje0l9O32PZwomYa
SZKGmRCCDoWomfWiRyvDBcXskrE7CKUU8BEYxk1VpVduJ7euLvHzQ2hHXGbxkDB4SZV75ASLsztT
hFZ3ds+uuGp0iFXNB4YAnjTs8xXcFkIVoZUOywpVxboDGzs3O9uqmOMw0Uh/udL1bzj0NUfSwdSr
ZWn7KzBEGrCiBBDe20qjUjPwoPdoIYR0r10aVljA3ODJTtruoIqES6TittJs3NhTJ4sYGPkHwEi7
ItSQAxPGmvYogzf+rmWHEVpfhQpy7e5ievd6Yykpek/AwODvd7+gFXPotVoLRFlUO4Sxwq59JobF
Yllgi6dRxo3dHy8o6PUZw9Da52gIbG/MS179qZBv/ZzKWxSp5lxiEXhE+JTHQMB8sP0koXPSt9Kc
U7WHp6ovdfRuYMJxkLGq+mizw9k823bGOC1gaEccmXcrNw18D4suh2+v9txnnJ42saO8/SlkjYWp
j3R1qTubEIHqcizjHXVWX53l2ySL5wm4MoGWjJxEsqFkWbPvNMFvIljy4rd5+VnKJWZimiSXYWq8
NzzdhtsxnQkfuR8tp5ZQvKHWMWIMUVpcmNYTDWPrqG38X1GD9XXdVJ7zodtEHEYSAaCpwzS4L+yY
aUTY6eQeCgWz3RS2OJazF1tH/U9Ti+YFESl+hYfZvFu8+1tL88nnfJzFMeAkeZjrbHmN5yZ9w/56
tX1hn3wXygo+mAJ7v0s9U63WglGIXRhbnuYIj3NKAvH0nFNreR5bCrWmBMWnH6ItILeY26xp8fRA
qISgsGc8iS+WX6VHd7LnsxrH6D13RLG2pcY/PIcZvu4hx0xk9dBgGhV/LAxZeAGasnsPwcGeFs7a
HKoXzPIFB0BCE5VOaWb2n9i86m9TD819QDZtj9hguSvALsmWY14O+8D6TeGn3azQ4XE7scxvjJOU
ewOv4Q4fB8kWlv0OD1Zb3SOXgZyYEuZdfgYBYFWLqv016xE/Gj2BAF2hZZRrj0qoMxbO8uiNc3ic
YqDrmde0X3jeEQYbp3e7NdkT2v9AxANaiUbb3vRF1ZxZMGitJRAU3AtyJ82eazJRRCM6btFNBbmO
ot2y4JwdSPHHwbf6wMB6vLftuPvlG9l8+91QnmuMzKdliIOfyPPDc0w66jbxJLxt4Rj3xx/65rsQ
xZU3aZrhvcZ68pYrpSXRDakC8twdIfR59Dw4zrUbHHhUo02KQPqk/Q6PeNj4C5TCWNuPluq9l0RW
1VedqBeK5YgJak4kZsYyt5JlAlfe9bvifhnG+aOi/w2wD7PTgfMUTnbJ6H056J6xnh8ZTe/WOPEh
D63hgGEF7WKf8rTzqg1kXRu9YYqzu3nq/Wbjo7qyRiR1uHOTtL9Jc/YviAjQyMel49GpYMmWaxGy
2WDmRYhuQ8s+m87DZM4jIe7sQTKwkz15Az+QycdA+1exSZR+8yC+5xtAI+nRVKp5TPmiwp0Xau8Z
jKWat3bVyS+ORp5ZkX+Y/+QJ1sV1WcLlPLSyupKthAZyztOc6z0p7+tkUOkpWMuoDn4PTQQ2pOXI
f5PE7oir+bqzRcG4T5Zr5syqnYjGz/lTKUICKMfjtOJqzXvCGYm/ADHBAa6J85QkP5M1dBz5npSw
6VUyxowse3AYwYxVxHFuwWcRtlahB+Pc9QKPlDsTbLGisQvBw+V/eHJgPAyrdvacetsm1yjc4Mim
33ppxuhMO/mfWHvlUXqZT3dv0sMhkradwbuOuz9qlgTUJo/YqkG6mW+KwiqvMY7gDVoB20eecHmr
VFwVB1UW7ldewsmYlVdzwb22xM+mqvduYYJ1mffzLqBzDjEvrI9jAvdlKxHT7gMwZPSpegO7iY71
nyWnDJbppKVec5lWm9FwmiAW9OMaJ7rxYXiectxW9+PiYuXlz9Yn8JLqPM+DtUGr5Y4/Q2jCGIqn
0Th77jYNLbOubn+60LjAtWgNvk9D/0I7HWHOpEueUqqYgRgQAznkoBHMDt0+3dXa+/DhrT5aROn+
WNCnV059Be5Tuzr4bv7syrS0D8vYRAx/ve4tYje/tZLGuSvbxnqkNvBfGTH+s+Ulsj1cUGzcwiO0
crVP/INjIS1sSWqhC693esRTbsz3kgLcC2WN4K7RZu2Lcaz82TaGrfT/bJjw/iu7BBYUVFAhBcab
v/h7FmERKY6mcD8HSX+JglYdjNKoCDayvTsCPIq5kyGM27n5Ghe2FDUM1a41hbMa+GaLVvvrkPDL
umwpLCtrBKZ6CtzdyDEevVk490RMXMYyVUDYix11IcXsNScq55czebk7LcjyjD6zQRenVrkexgJ4
GDhaaNIleYNmKMS+mgqLXmcn3AT0ZK4GNdDIPvpPlEKijI2zcw93909eN97akoYqOosFP2/wzq+4
jMk9tePuv/joxH+2ERJqh9HiEpNnOij/YmKreJT4+DxO63gouTfY9543zQ14A6CdDpalccab4Ubo
7s58DdXqYd5F1OC2PEwdBqZNDPhHrqvUgFUaqmCbR3SC2I1O181kkaseuO+WBQdgN88PIEPlvzDm
XI2kf3FbEdlH0AL+4OBnCK/OuX949DL2ktZEKtrbqs254kRmKdfEddKbxeofnckEG8PmvL4Wq50c
2x6+UbyGo7Kvbj0Gbr5DfkfokY7pGt/Gv3g2/6tfzqMvWQjyzv5fTYIJM7zAAXx69Yyzhk5uEt3a
ca3+xY9xrsSAf7Y8XukEOB55BVjanb98jy2CsafjNtojf84F27cE9jeqYTNNZfApuMCzRhYk7J24
3sSDCR6BPetpw2C8uMGzE13KOSywzfCytH5dXYCg23io48Xaepn91PaFfvk/fzTOXy2NrNe24/tX
CqZHht39i02zK2ldx91DPkILFoVF1D5hV4aDeVyQjuQa8hIVl8bOmvdyYXqG/kOTsynT00yz3wYz
w/zl59F0+/ff62qL/o+GLUqV/pGT8Zf/+j//L0in/9/xN64bMcv6/56H+tz3H+q/3auPr2+d/pNN
+9/+yX9nb3h/o5eMJxFXJ4AKcX1UcV/0/+O/S/k3sP/i+qqCaBGhwxf+7+wN1/6bd6Vx4OoG3HEl
n/6HTdv9GwIGDzYteJ5Db9T/k037r91lDkMgXD+YW232Cuy0/7xY9PRwc7T3zb7N++jXOKj5UhOS
QNKOMvVpRQtvgx1ht/yHD+r+317Ef7JrB3/fAf/xDXUiD78rrXuSPxyr+l9+8qCDwkw+XozAY5yV
KddvP+ABYwLLjOMhfLRUKawzNQ5vJUxJXA8c4It1KEuX6vFitIO9XbZcTLVyy/e4i3GrzMwd2Vzn
pF+HiiO+rZFU6MQDt3YYhVOrq4ePxkxn7IkptE04f1I4snL7WdVkiVz5XnnV9DE3Inqp7LxKt2hp
5mHWMzXQBS6lmwyWSMYIIWauYhwxvNWYnHcsxGYTVtWNh2pLHH83j3R+66X+hAS6TnsXBZYO+I1G
jWbG6NxqNeYPZKTlK9zHbu/GVn6rmJAQ4/A9tBgrCeJny5QZE9jEoo80FAxD4vmbJFext2GexLAk
jz3CE4UK6X2YDnJnJjws7I5oEU79kmWM6saWAaMzwqcKLUZ1kaBMit5lcjFXwlXDFQ6L8AWbJCNU
tlmiAwjW48A/qDp/V7dMKq0rhY8jRE5+WHyAAsVqEXkQJcmlpSUODVfta2q0x2sReHfdyNHQ9vQm
67X2l5L/EzNqEevxwvLb3QL16o9LzDAiLvXAXGWoNg2HyrWDmrIeEqYS/ZjJLXUqLkIg+fneT4aj
QO/YeZnrHz1bAj7nPrZ1OLXQR6CvZ5pUrBeQsgj+tTgUgDBQq5IKFiK9exEFJxsF62+/jApAufCa
hFlwUqKDWt5X65jkMHiEE6UVWHfEXqh84Fz/OC+lLja1RwUZolLGnet6kVzBeXHztY8KlmxIhHvR
FV4Gh3F0Pf0xy6BoaB1y+d6ZIHElGLzwLOfM+YTZVn0RIoR9Qv7dRzWkRJIsVXHLiJHGg1HZ2V0u
MDH38NoS27NOjOvbU7pUzWuFAY3POlfgL2wqoxdqanGIr7nMEdNF2gsCkjlBc1+hblFYFPuwJz0U
so3AswXOv1iuqDW3vC1xhu4nh34o+LBp+KvyLcVQhWHLpgvqRWx9y4Gkt8ggPNvKTcl0dbN5EPTG
7rwknZMT0xuGLTA65Lvuw5mbkABy1km3SfHnWPHjPIb20YY5U1/nmBX8skYcOQID2UvtMDnALPSe
GoxoaLWcVLn7hUPOPWj2RhevTVte3KoxL1HSwXdjpxx/FcEk6BmwPDVuQ5+x5mkee+ebtkKsMm7l
vBTYJ4d9XzneD/6lONp5rsCY4OrOtQVxD996DInZ74Kog9moKRdjaCwghzMuKridoIE/DdiIsJR2
1o1qbZiy/Mdd+0kmHwdi69SkMDPblYtFWGv+CpLiU1fpLYiLfWtb3o7xrruqjCgPJo3cS+DRY9d5
w23WYwwJiZrfRj1ul8XBxSDIsuK2t/pD3nZ3dbDoe+ZVX+AzacRrVLWO+zI52Llsz7WUpFgT/iI5
V7BXKsmdKLb6/QS692ZYJrHtx6n5XAJldnNlBXf2nNPSBtJwvI11Mf1UVZzgchhFdhPhNEl5gEMR
r5caQPRKzb7zKSF+nEoxlDdoMpcJdDAsHgxt7sZxEBG/u2a+1ligctB9UWPWoFP4radIiKgOiTKK
Wp+LdOaWWpvhIXIBQ6/SDOAO0XrDEGT5bt2O9UM3ngdOjn7vCHjk2VBA6nsF+IRospLtWCVEq/u0
urcYUqM0uwNc92aMH/FbFe6TwUraM4wqSJsmECV7qxruGKzqYosw16ymrJ8vIfbk9dw3CCggliVP
Vqy4XprkM8QUu7FqPzy44cQf5kuSD8TE0ayFwOzbpDc+3yNOF0i4uMsYCo/FnYkxWwP6OAwlzg7G
P6e+TOl4wKt6GgL/h90Ji30TtftSddTaBzwp+pi7xbRu465ItmpZODZmOnHqjTV36ivDooUqUCj7
VgY1RQYiJhC4TZXFQS9EXj9PqXnM5qR47TOwfSWa2redOsMedXrq1hEvzN4HLWgObct1d2uMCbl5
FBVaCvYpMznqQOy1/uJQ693rqYs/Zxj83i/dVSyz/VKn/abpoS4ztMacuWk5HRArhPixBRGNmzJb
3HU+2J8t8NydX2lsPAytbmQWbSZVv1mYyqtrX5SYYC1j+eDmDw4d5spAvsprwxCCTpf1T2MhMIHE
Tu7dSS3HaTsHSqxKM3b3c1g/xC6IKZoN1Ea3lXVf9tTzTdbVd4cpLws9JG6VbRyGmBvRJfM2SY50
seTbkTHKTd6xM/nKrFzQ1vwJ6Tky9lcnpz8z6zsMLclRwRbzMVuidG0hLRwsAOHIDriWBRY6UpUT
GFj6fkNDojFmsgolJOFLTifqvvzkJXGxH3Gl4wGIR5bnBPF2hMFu1pW1pI/V1IITzrOdNcbbjCAp
M/VB3KZTVm9KixIq25LZ15QIMtaD6c+l5raaWY7AlT/RUaE7sUo07V0ts5sN39C45SzorjWji42Z
lue4hEolqr+XNfLBlvjKzk1IzyMiyvPop9YTYwx16CN6yjhqyFUeqH7f0Da6ZwUKqdvDjBYWGAZs
qhU3tJUFB8DjZH3y6B5cDK9vJbzLxPdOdF73a6HMhLWG4s9tMclkr0Ksj66roJwSYvNvOC7o9yy8
fqkYs/3dgMR+H2Q0EecOvqttU8fjeyTt8lFibrxh4Fb86MmHiMCWc8QYNr7SIM5FRUwN8Anfxhnj
TQMF59KOf+x0wfLgz5jd+1LQx5Tb8d4yoY8ekznpfWJF7JxFYuwT8fFpj+vP/YjwmtwykJguoAeK
cWW1dZTxeYvglEQVhFVDx+UpEQNVPJHj39ihcZ5IWsTfpY4x4rd1WO1hD2UFC5MTH/Pe9k8JH7VN
Dj+PtolrZSdeFZ2toNYa+F3Yv3H+CeeF8E20YvRjrqzTCQ+TKJMvZDcCAyXNjA1fQk25OcrIk5BB
fshSjRF3ypd9bc/mzaPy6wZSQ00RO8cHGixrOv/0gC2yx7Ucbf3UXZ6KfJ6/mbxXvKZwlB4VBfeP
EU2RRMOyABB6FQ/AxoXccUfUL+Hc2HdxWtenlIHnfhaGso5lhihDUXCQvGVe56Fn2SX1cNb0ZMbK
O9BGbB6sCFxnLwK6XbGQn0sndG76OpRvVjlSPZN0zZvrxUcqSv1V0Cd3KswDgP8J1fLIKybgOfMw
u2QpfCZWPGcViCXDHOfiNpZKQSQAdEiBWjatZcfNYjVo7DDA+piFrgq67O/iSKZ7xirdSpj6ipaY
IQH21nIkhFKgTtXOsxsYU6wa1QN9jscg2S44xZ17tgj2tyGRZmYBg4FcafoNShB1UNlqWjPdmtkT
Yz/QDpQgyTL6yOkZ3eJyQ+ULye8IQ2FRR3vhF4cWOhKDts/WlM6hbA3TXCOUjurYdka/89Iuj1ak
OW36U70vFD+Ekba4GgqKrV81yTqgTeAeu4O4G7Vtpo/GFVP3AP69K39ZwZjITc9YHqcZs1GYQ06C
fo3zfopRLQx2OTn05EOD0Fh7v23yx8obk6epdbKfBSzKHrZBgsFr9JL9QNb/oWXK+c4w23saJiKm
q1kJmmeWhJqdPINomlRW+oWbOz9ZRPM+Ok/0yQrVPePraElP2RxQv0lhLKdkbEjjV0REH2flsFYs
wKc5sGmHVc3vu4QCtoIlGyPN8BrwdX8UsfSefZKT6ikEndvfxXgUXMyYsGa3jgZDnlS52l7VQqYV
fgLRNaowr62ywZmzY+vwEG4GKFQ553atcP3OpDDKgrfXmzF2bBr2w5vGySNyF27X3iUK/xVZepfS
VquVuCRaSdFaY9qE1MfgMhcZ0z2T+/aljcTwIbgS0T3cdo/K9x4yi/5VyJEbvDThTT8nwK14Dlcl
4c8PRtjj76SO8mOQ+dlLjr/hzUHaC7HkzN477bXTyfTjvDO0fV/E4gYPxPcQnJxkig/XWvNubosj
J+r0FiDxeOj0QJMIH+GHkYmhzcMK7nH2qh3kpL3TN/KSIQKc+kAQTTRD/lh7lneOmDP9HV9EDyf1
ukAcww4vvSzn+KZRRIk8X8bnJA1/D0n6ZZlqehhaBmirqVMVq7Wg/VQHJvoZwhY35VBlO4/O+I0Z
Rfqiwmh4HXPeHHy5/WtO9mNDfsY917QgnzJacR/AB/0kXooxkwbKx47j7D0kZLJgpG2+CVRDHUlG
cahRc54WLMSnJbHtrbP040vhuPlKU0t4p2M/v28W5W5n1el6WzltfzvF3lXdTdpjgAHuwTAA2Lht
ht5MyUR7Tzqz/Oxm4T2kgPt283KN6oWNuhiAG0e4M6+DPWXkR0JBj3BWubgPmyhcw40Ru2LoF5j5
JU79abDXBXlqusdy8YYkIUCxMcUo8cO8ZQQZfsdAcvZ+wjkNZ6J5BBRNbyZnsbu6T5btouP+PNBk
8avnlEeioKS1c0EHP5FNbM+x5pE3mvVets3wO8tUvY2XPvuYcYijUEdcqZ3ayDN8lJzgF02r3xm7
ygb7Ad1QJCa34Uh7GJgx0DgA5ChVy881vWsvZejrkw8Q+oUgARfUNKi4CRLaCFsSjVXqOveSmOQp
loTILTOUT9PcinOKYP7jjRNpksyuxVPIefLOrtjzEA5j9ytMiE2tB4Wjz050xFwRiftg8aDBtSiN
hdW3L4ZXaub7ZEPzWvvaT20Xce+anF+FP7dPUgn9kWNCm1ayGOBeEZGp32hniD/G3i7prkhYX8ge
Kep4Wf1wB9dFcItXEPmxCnAu70iKxB9JP3K/8ofM/TRBHbw0olpgb8jmg96ZFiKKLV8bROI1Oajm
NuGklmH3mHN+oRzQeh2Wu8xI7zGyWL2dQPkHPkl9UY42Z3Je/QdZQHPjGGAwWoTxVjdZeZgHl6Lj
VDe3Gvzsqkmy9k1JO9tBcLMe/bLw1zma88qRawzkpiEU2dRf+AyC6S6yktQ/WMEyXiOBxJwGrLov
+PQalMNiyn6M7YW7SNnzdkbPI0O4jAn+D5h+rwV3yA15Gf+gZWZhYuzHhDOBF3OhFqn2KjgdRt3O
tknfRZQ5TzKveYAyZ+F3sHTzODehnhgEJfWLV3U/uqBibdvJuf4gYTP/kKwjfeZbLENgSTZp1aHH
GgtC6ZR9FgmDLadBxJXzRzn58wZHCZSYHqPHmOb29TD2AiOtuSpyv+x4JGYyZNZNkvfwWBI6Koeo
9DdWQInagHEuHcLHPtPehdqQ6tZOPJoFXI+gDcW9xdHv6/qGVs/gSGkzj4PF0O+0VGqgyC51r9tU
BaeSfolIYnxv8NPWbOw30zCH5yyZ0w1DD7V3otj+xL2cfGIUQpgv6AXjny+7myC1/bPhBoUu6faP
+Szv5yV1MJ7OQJViC1BX79ATNmA+I3EQeQQyXXXxhX25zoTebTzctKa0o+NuCqvOL5zs0Fdt1qtz
So8C0y7tp8mKWlD6EfDgYqabFo/529Jv3CktX2g2LYNVNKrggaNB6RHwKeKLyNF++1HqQ++Rr85h
8GzcK7IljGfeyzKOELtIhu564hdYhIZG3XiKWSJJOBG/dokRO61a/Z7Prn3O0cT0isZuFnDP+A9u
NnTnjp+GxtzF96lju2e7tWoGZ1Ejb4i/Ep5oyA+JbNY3bW+3N5mXheCToZ/WY8AkT9S8pwC8+gvD
Nd1vfVdzpAllVWw7g8lytXhtvk28+U8EHmfTi8Rd04Bjf1nAvI4GKtuvgJVpFchBeGxH5NiCJSx2
ST4kO+Xby+WKt9inAm8ijU5VeCZ00z4sFubP1XB1NKeWWx8COo8hgpWSIEWbPxMzYxWcGt0xbwzU
qmV4hTEPQuKFO4F4CdLZw/ZmG85cGPNczWbWN5SB41/huucQNBfWc9gbKPHziG9krujasVvCavlU
Tg8yFjBT59A69mXQnqzGpjbIqrvfdsYBBNWXNHGVZyzG+sB1HSWq6i7mf7F3JstxI9mafpVrvUcZ
3DEvetExkkEyyOAkihsYKYqYZ8f49P05VX1LSWVJXfu7SUspkwwE4HA/5z//YFZq1+KUwVk2cZDy
R4dQPb+4RBoy7qyc43RTxmk9r2cfYqJtxbzjMARxxvLncN9nTSs4eORATGLQPbruIh79EY0tApk0
XoFcEZswuGmy9fIS/x97TOr7rKMY3yVON2FRiclauTOIBa0uBgIhgWTrinlpAfgBSTWLjC9laiO6
NGMChhDEtARqwLi4xf+yTXBmc5O72FtgaOSwLbF4c1x44WmT9O+pVyx7yB/ucyYX99afgkrsPGIC
mm2aYga8Q5PLvpU2MZKLPHclwdfYu9xCDqJEHnEGIynND+ovvW2lr4MBPWsd+KOJw0DXhu5hAeq/
T+ylfGqsELFsWjbXEwkXEZ6VTXdChIKxp8TF6qYeAeKswcalLlNfHZEQTOZ3GSKyIHg2Kive1fNE
mgBj9UPny+Ix7XR0S4l/8q53Y7mdS5EDpKhz7sKyRQY1keTaebAWsXe7Q7w/bcjBXu6BL52D30jv
xppdIIZ0JPE56hfm16qx/DdQA9dZR6UMspXZMjowpsmwN4Y3tmdgyM2ybqNqekInywEBhDpfqcL2
tn18SmqYtpuodIP7DA/Cy6iFeZm5bbaRuTddhZKT4AwH5BqnUbIUXslI6CqyaScc8KaKVIkVqLNz
wrvOwtlwnPNgk3iz0ayVBVK7GSof8rdFzteOY0Te5HagTtYsly8A5+PJwF2R7CKB2ylZZXvV1daD
heXzNVEU9jbxDQQUVSJngsGd9LrrmWJuq9F3n1Wdxfg3uvmFMsRw0xoyQ/m+iBhtsD8xdREi55+x
j+vynFBlrZVnDE8Q8Vzgf4rrXexM6d6Mk+l6ClrcuD07g+CYcSNOVdouBnE8MnoLRUw+TmILcReF
OpwG4m5xlyb4pREJTAMduIvDcQrDgGQqGqmpsJxjW4nulrAs81Yi27+eDadMiZVMmq8LerWju6QN
vXzju1dmZ5jAOGWXlmeJasQDqnF5kTQBOWMFZJwYxh74J47ARLiksxF+S5D2vsBhBCuDvE3vOZjN
CMlsIV7VnS3auKUd8i+stmFYlzBXqenLbrruTCv8NhpKb3C8RJgZ5188prbnllDLFZHc3gEXNkJ8
m6K7YG/nAOoC862z+zbeBBUnHylCxoNrJPVpclvvMEF6vrRHNZwvVty/d72NXxzLtoE/qZnUjZqm
724aFps27zf0EGimFUzkM4KAvQO+OwV2EVV+Z0+DczBkie9sNvdvZdogW1lc8lPr3CzPUtubqNGi
onkRtdnF26j3qltaJNBvnOyxObL8Ezk2+TeEf97dIlv+AcV310VD8xQp7dOMXTHjjsTrjIMiQHTb
cw/vSHNS3ziBCh8d1BjcG8TDYiJRtDLZwm+46QuvuyVhxWF6wN5SohKwicYzlbopLC+/qAU/JELC
3yLIczcuMlxnZc5F/7wAq+kDeZBI67tuF8IKtiDyjvktQSeQ7eIglTWWi9VymjJGbPhhMjYxE/fE
cKs8z00R33bSqdcym5z1MDS0GnbVbttWxKslHsPrYpjdAz8WkVvaGK+TIF2JPz7F4ZBtYR5NL7TM
/rH3MJSZp+Ktge1eZD3udWhE19ipzVcupNm7ZLSgkqMPWadxcDcnHX4k0KU4GYEuz1WHBGcFxQbd
rTTde2vkewWux8sz12pj57zXq9boxt1A+8qEpgfhMPCKPVeU7c9eXKFbhyWAB581tbc2BT2dQO4Q
J+D3nHLDNNUHvEvQjcxB1H1FJ9leMl39VrWwCVe16pzrOJLe1ehW9mkCzkBW4yOAyEQYKdpdxjew
kL0DAoszdlXs5ZPS15LFCt//Xr7XZTiQUG5q9qGoOiNZA7sjiMng4xRrhxLhoje88osVcWTFRUDJ
EoNwZkKOsBGZtpAqIOpH5qkK3b2o8KpW1RnKVH9jeqa1RRjsI4K1HJvTNIKMlyhVPKMe766YHfbb
3J39d9Kyugvc6vBS57j/ahKKg/ytz31jnZkDUTqhQyHrpcytrKWng5EiHi866H57WTSE4TDNAe6t
nZfagSiMqFAZ56FBBpcNRpIQ9JZBU5ocNrnAa2rUV11855TMfIiLHO8Tb7LfqnGeXhPK1vtmIoR5
5RK6wP4f6jiUIEVWuFjT9NxkzC9hB9L0AJFSmiwFPR5GpmzGQ+97zGGwZeGgyVR8NRqm+ZpbBEBv
xzqE1wptj+i1MnDPw8ozL/hSxsJSR+4Y15CGZgeLZARgZAi2HSz4Dcxi7EzSMJ+/NH4mmdvEwU7K
mjMfWjZRNq5ZhesqxCxhg6pkueoTPHAoUWV28AL4d9GEAgiDy9n7FphpApZnMvHD1BhuLerfOsQf
PZidY10kMTIOZWEoiacXQ8+iRMOwct3eai6DaeJjssyOCPchlnhduLZ4yIeWOYoss4tpQHa0UqFh
nAOyF9iOQ7vkL0ZeOqx/E/nAzNbKSb+SBUyp0nHecDItjzUT1BOHF7VLznG5Cslw6M6VWYhs48ll
egJvJpo4S437SHdXmDwtuz5C0ri2mQ9ux8TMNlOSm1c+NkFvmY0lNLqeAD1M1sZrG8VkuHNgEawD
wOGLpTDFAZvn6UjSFL4JEJ43cKArRDVEpvm+K3izsBsy0vFkGyCjOB7RXXcQw8v2MIclgV5GaWxV
JrrNODfDd1E76VVPOXFEbMj+tRDs7nkmVMOhlji58m/Ew6t4JfrOfDLhQB47gkWvCOOQ20qZuNzi
SEpKk+Wop7ivl1M7DOVllWHh2sU4ANgyLM5zrJ++5TUE76j228uih1ZIsHfarutkTDZ9Pi7fOgRc
Z+RVeeftUo1n1OvAxKjJnd3/cINKxaTwfq5J13l5K5jWJJ1qk2/qZ4aP4C2FUvbvuUFnL+38OZXn
x8/8YAXB/XEYhZiIgLB9wzEMMtg/WUH2P2wcrtjk+Qg84Uw+51+sIB8HNZxMkPBYKHug/nVVr+L/
/b+k9w9XG8ThVgfdTf+XD0LXZ4LXv/78MzvH8T7T54TAP1IEDp9i/g0Vje08llkWl/t0MPxrDCPx
Xy2WssBAOU2fIlf1XxE8QKBwmQ+sgibEvBXrz62ZNWS9DTI4T9Gs3iG/oMgavDR4rFD+Psmx9I7M
B+yHxGHHH3HdOJ8LeooqMaxj30bTeck/z9xCj2dR2oBcNULZb9m0gGd1Ta+OqKrlvY19KniXhr5m
DYKh3s3vJTO0ja8hMrKsxA2HEfJwDaApDaXxsiAI1/BaoYG21vDDR5rG9CpNi12i4TjfCCgAiybY
ouWkxtGwnUscGRsmJ4WVWshGcx8vd7oaehK3io5BYpH02IFL2lOWbyxcDLbMlykTVOtxWgPF9cIn
5ZJpuI9jONoN17y0NZJoxbFxmDS6yKYzHAH/7d2gccdBmeqKQDIAfI1KNtLuECjhQutpuDJnfHuO
e7O5snMMhZFtHcO+zY8uOwcAfR98Fa1NG2+UA/R1aTPmaLLrXCOijuaAqLaeV7nGS5mPQXxIUrTs
OcZVkqTBlcIeGJ8R5Rxa25QIKev3kmQXXBlU2yTU6tn41STC9REP8PEJ5+TuPgj78DtkTpxrbX+B
A4SoGQXCzFAqOXfNHs5EYsXm1wLTTkoEOu965S/e9JzOzWjvstBObkp/CC+BZaeLwKCNb+vRR1C5
LH6yqQA6NjOJADYSYAsxMxIZpv11T1qPP/TFu5gn5yyEi4W+kvHUWdtV5aVV2PilTE5zl2MzsLGb
wlx3ifc+Tynq3Rjgi+gj6wqHFxIBNBaO6yHyWI2P04YnjxXRDRsk7reEs9QXKej5uzFxXkIKkxNG
k02P4QAxlicp07cYNN7RsDzTc7qLyQsvJMf8ph9LfKGwXxACQofG9T2vBsnSYD9FpdgkSzcfyB3y
rguYqpWRPUxxScE66oEB5i/lS6uHCDOtwFlElsllq0cMAOVbqYcOldHhtmbpUcSohxKIHGdMNlwi
EsAtv8ZW6/rbTA8yPD3SiOo8Oy+zcXwu9MBjxOp/FQO4bdCr+Rej1XSbJMDwzXVOySQa2nSGJ0Gf
Dy8paQuPzmTFFL4MWWo9bll6xjpY44caVGWadGXDzAfKs/SYpoP4SwVrRxfENA3Y37T1tTMxLUZb
U3/B5RtNAkmI/ZlsSGLCU69GZIs9G0fkTGQHMio4+QXW0Rm7w7W0nOlMTTHRGbFZMOAYpBgf3SLx
Dn2FzsVbjOoq9FTDaDKV18nid1d12YutilV76AavFYBeqYP7A5SJqyyOELaHOfwh6gLx3Ucv8B0y
R3MlhTe1m7FoFoEbwpBvERrWDTr6jpIMRG18SFrUwnvsgMx8XTrw9zYBkl3INqnbrEIrdS4aK2ji
TV8OzhUdIiJSHAd2eNqwD1Ye0+VNbRNbsi5TXCCV5Q3JbvEM/6h80SyrFlbwV+wdIdExl8FuIHNa
OH2EtVDRkcnnoLFM4FIeWuZclxCs9FhWkxag/PSnyRjKtw4Tz2kdohR7tnGfdlbEgcdfp8pn8M+G
iACZuAOPOSp8H+/rXNoY3YPS+Q+4LxJl1IjxCQHdUh4QEJDzgbXafA6o4JSQq3yLDKggMV6BRgg9
VU7tPZEJVfjbIPfbG7Pu/SsLZSWb9hgyN4UARtajoUis6iWjEMRfJv59gC7GVzee4KlhzoiOchbd
hG+ci/L5LElk3a4tiqMj/S8WYdOkrGkbSQHo1Blj2uq4bihVo3Squ8TVWaMjAiMDuKAl66nV9Xff
u26MntKR6q6OTePCa5di1xe1ardeH0czWFcx35lRBo0TL87+K4YO4EFFMoI7jP1I7mnWzVBHewOb
GbNzQlhuObKrCFfVgUS2TBzmNHfPBXEKOlQ+md5bwy2/9G3V7UHuZ2RPNkQ1ausmv00yAp/7Meiu
8sB+b2ajfXGS4NaeJnRvi4MwbIXpkLvr0YofesTMz7M/ILe14fA82x8OgBHeCuemG3nhKgGM3kdi
8G7DzF/8m0hj4ER1FAJNtdeOO6ZMfAFmpWqf5YEijdmbSW1mvpc+GPCidBpR9EjiFNP2PrcZiCID
GFej247fUZP0K0tLwEiBiM1tHI/OlZENKNNIx0D6g/DPOcecn/eeKbH/VDu5ez8rF6Jw4TEXKDBe
n2DR2BX5CkRaI72KxEOPK/1VVsBKBIKn9diWbpk+OR4ufww3fXJ47E67tiwkfTP6CrpDlefNF99N
cWHUg9J6HXrF6MBLJoFuzeTbusxKHhyBdIJoQLPjApkW528NtFn8BZt0OZJJzhujQpF/Ae7oL9hD
xYsp1PyFyA3/PC+xiyAybEnZe0vYaCO/GsyymvqvAT9/6gYLDD/OgnHvOY7xFSeH6ULOvvnAiJJD
D/7yPkzK4DEi7+3BrIP8RNse0Q1AbEYuh2sGBo1hu0JLPX5n01XXaWgLBGtprB6HwZ5Jikus6pmQ
5foc6jiEFbAc685JMG1iYpEZr2WjZpzpCCvDQSSArwqX1qdUCHqVvyATXmpIMgNTdnRbYJlpUrXN
PpWFCUGv7e8qhIjfvRgg+4sYQ9Om5xy929RK42jnjQhH2yFdsP7LquwmiMmY5na5slvbkTNehIpu
0U/T+DSqOIEI6oObtfQYIl3yV54VVqbgczVulPCdqoEsFJv411u6LawIyJUuMJJqBC9IVpfVyfC0
Vlg2hvlYp4Daa1K4PdJeFrdgjuR5EZ5RbdBfepFE35f1iJc2IcyDa7PJ+PTRw60EgCcOn0J3wtaP
uC+gYkx2riPGyo+M8t0T3OFgk9cJz50Y8O5G5MVytUwIn4gztrvbnunI7eiHTJeh2cid2wpfhyUn
xXkSzwwtAxPeuM0Jx8pwZu/MSHuxE5Ugi9gaMmCdxVRUtCIGaEzb9BryI47EOInIlwXB3qPRBCRO
Crczj247cUdgQcF6NifuUG3XyZmYIv8lI7z6G8R/LisKUvUYiGnk/uIcskGOHH2j+8zP3LwPHhPk
Hvt4gU7cGUoeoUumV/nsoEs3nHwhqy11zjhpa1hJriB2oki1F0GVdgFpGpN/MdkKKeQiPZVuEjhI
z2Oe0eMSyWC9EzdSfCckyzo4oRG9LkrO8zrqluBSTtYxxqrnHA40x/z/NI3/P02jFwghbBRn/75t
/D/l20vxUv7XS/n2X8fkW/WKwOS8I+L1rfu5/fzv3/TPJADrH4FjmliUWiYWMMjX/l8zGch/ADNa
Lix06XpaavHfzaSw/sHfEA/s0m54MNb+1Uy6//CQLOJo7WnTeP4P8Z90k+KTxoS9CUSCKxNcmUlT
qy3yfxKkdV3TuRj3tvt4ZD9JneK1hMy2JQuEKjBs6T+W/B1xBSB2kL0yCWAaSML7ukFDOCcVYel+
2UFUYfcPx+RxqObhT3IUrYj8SYyiL5G4ApPC0+OOEJvw10tkyOngfRK1e78IJ+KYbbnFJ9lazXFA
Id68sK0f3Q5nskiymeHS9uOV+IvE6ueO+3Mc9T8vwCYygVtFsKa+hz/dIwSitT/aqOfDiAuwlmlY
1yIn6DwJgVBBj3pMW5jKq0MP0R2jUa7jp4X2N5KcT7LBjytweaUFlvAuYiUNCfx0BZ2dINQs8mbf
9ux9+IvfU9odk6b8ISf7t1/V/oQt/PODEARpgSzh1J++qruEmK/NVbMvq6E6U5GC2q7qp6opgh3J
PMl6djEoatzOWg0jFkuYyIGgTfLklIKE1tA3tpZhhS8dvldbNCnmLUPhYa3fC6QeU3vel5QeLXPT
rVHb0wqg0ts6lP6oXAe19epo2cEQvWmMOGf9cSPnxv2KovncbDsf6X8THqLS8FcGBgB7NCzx1Rw+
wLjTPctyX8Fu2IEj4xPZZe/CWrJtN+Sv0OL9TY736eIH34e4uLUW78vvnxDis0+LlFfC9EGGSDK2
kXf+9Ql5S2nmUdLUe8cK/S1ci69pGG5gQ8MwlhJn1jgKoPYNwQ+Q798+sc8p4jwx27Eov0l2kB/b
yF8/mObUqzucavY+ip8tPjBkcPmLOgN6lpvIggOZeMuwrlrpXBQzLzTTuRrTHMiXAeYJOMFEu97v
AuxeeKc+gNYgBPqumnHe52mIWiuQqEGZ0v/JPF5qGdlf32xUZr7WmpoaNzM/LWuzD2xSluN8D3JW
biCrOhdArvowx5Rr7Bl7eCrfK0qdYz35pFmJ8zGLDj1D/FWIb/CPDciedrgxuujgV37Xo1ggC2rj
zXwbKCngItby7T991rYrkSA7qPIARgJOjZ/fRiUTw0TLkO9Ho7WoqtgUgMOyHze6dckJAwsLNBgi
//R+/s0Nk7ZOp3fxmAWk/Osn97IIcXprcUgduno96DS9ICFD8fffjxPpl8eC9DHwdVoLqfCfJOpl
Xheka+b5Ht1IuffaJju0Yfz6+w/x7V/3dcBVsrgopXS0+OdgcQpQnPDSIcfpLn8PvbDNV24XoGAr
rY4BNi95YIycLYOO/BNLdiic/F1E9nKCo7t1SqK0cI4J1sIeGHMovCZjCI9nObSdHbbeuFSZjMgI
Ir03XGPG69A7ymluyQXvfQyPe0ZB0EF2hjWqLZUqY4XK2ZsT+xs5AHLN2NrYVgn/Wxc74tLEmQJw
KTfBC/l5u/EZDy00yLi2+KsGhsIZ7jSAXzIJdiVjCHj4tc0EqHuclN+tZD1il6/S12JJXp3UOhX1
Eh6QKkJUt9L3VvbVGX0YmaxBeWZMgYk3lxns8ip5b6MQuTq+RDQgXonDD7GLQBLWqoyY0Q91/orf
E9rKLHpolnrZDXlwH7M46O4ZxHrWqUyIyBuJEdlaUuH/xts+6t0b9XX3pZ4c8vgMhoDTVGKsbvNh
eZDaL4I4QOg8OGnnY/LaRZMPhtpI7LvzhrRU57lssaiL+kLeDhXisDRZOIgX14BFk75jP4UdQaR8
OO1cb6TUbSuz74zqoHQhdYtG/LAHyn5a+po4YA6QDYQwDNJbMDETDZYdtsE6iC1/4/jMsnsb0xr2
MpjdTvJq2TwOp8Gb3ug4gfNZIfCyi0snr+9SEdw3sHd4DVu1yUI/3lP8IMvsBxvnRx5N2bW3brIQ
5lL31xQY+9ArX+lb2/Our7F98QjuDCaeJuBRvcavyF37uaah5+94JjNPboaLhlzhpcjec68M9hM+
P8RU8kW7sXBWo3WFbwmhp+Xgb6TpHbOQeZdoOANwnYONAgFrE9as80ofmXNFfZUJPmoesncjMlix
PNnZw7dZMBLLzMZ5HDLcqkqamZW0i24zhdE7dD0WATQ5LHFHf2PE1eWE/5nuiiHZL8UrXV5+3QeE
0LnMCu46me+WNH51LRMf+dlsL9zQuzdVznekPL10057aSj8YKoNjh2RlixUAf9Jrdx5ZNvTRUODA
53BmTl79UE8sI+tE3EuwV3P+6psD5lOscKF4NT4Wbrtw3SEwE5NbmOeFi/TBv68DCpkYfd+PV6Bg
hQlhnZj2dFAlKT6B4fEDnLRHcaKrDYPfVxU1PW/MCmI+gr2nyetS95W5knKIL0fTIJAQHcO69lm0
lUpePy6cy6WK6REapAZnWhDwvaXTd1/6YAx2vTLZr+uJV82La7xSA7IHwJSxXg+y7ULGh3AnrqkA
PklUkK7TabisRsQEKVLW3QTNaFWwgRmd3rA88oVhXpxYutmPB1yYzknmzVNV8165U/reQIpZ4aP9
+rFdwGZ+V6QMkCjBTlCmER/QgcCqnBOkdmF6tOh3Vv3ITaQZoB5aqKeokplgOOLMd2R6mVd+tska
diU2Kmwql/rJkdXlx+mEQyAuUSRb7Jh1hQcg8/fZDMMbSZJPQZG0TtzF3rZdic8mkSfsp29lzmZi
SVYuzrbgZ13y0HW8x7bB7x3YazO34oaAr7Re/qqor/R2Bp+ZLS93jx+bUu+wvcSqe0onri3p3aMk
FfOsyZ0T/Q7oo+BVwWL8dTYSbC6tNkV7xsP96CZgyg0AXJax1ceOW3nHj284ztm7fiWaxDnpo8Bz
5UnVXNjHM6hlgLW9MWLkGGJQN176Ueqs8TNn2SAkQgfrEA8i2icztcWl06bvWR3laABZKi36oR87
nW+zmZDSfF/NDjuqi6MEu8l43fmzgiPF+5vyZuIYufBTvm2ckboeHpR+OjCokrWzVJekd5sbIj/4
K0JbDx87cTLpQsyNkKolPmcGuCYW3v69l9dAy/yEy5X4064jLIsqhgfQJ329S6p+2RlZkRyrgPm5
7zBZDzo9JDe5Yx/nipVxUaQD8qoyHBA4dmKUOKNah8ySzdxIvcImYHdCeynT2Wl22MMS3lSx6NqA
jSevWVbFwO7jMwXfWwEFhX66QChPSckb7sXs+nRB5b6J+IUNE67dx/6b691Rw+f7EoHBygiq6qxJ
IbPqM64N+IAIPRuscl4gb8kuXSSNYExsN9gTwRvQ5TDa7Xzbj212ZcCdeDDjpjrzCt5uCwO/lTll
rx9rpVTFa+rH7+Uy3eMqBwTltA0KMm61Pm3CgH0xU7wCDMgy0jXdbEOyKIM4rbi2FV5+DkQxjAtK
snuHBXYPsejHD1aCI3R9jpFT2jTxGaZDHHizao7skg20XUZ69ghjoHMKF0+UGFWMWAJkDSPsvSoI
oXGC4lbdCGcXRMw8w4k1eo29CWKKJexkNwgGb8pPuj0yKkoNuOmw1J9CaDi7ic7qmxFkyx0q5/oC
Y7JpE9XqDpZmtKfPSWDeC/Fk2gJObDGXVMQQmeNehNAQCSlADrdzFtqkoYp0aVAP8FGc2LsRPfm0
2EfJtT3CHMnmpjr3dQOXxdTJzdIeLeiFO8+exAHTxNfeIOEu9UAXSbax1nJcuh0+DssFhHYTKR6b
vW7zKq/ONrHA25vjvds5zhifBUbRHBPY+huswROoDDlsZiRI6w7AHew8sqlRmoEGDaJ1OXPHBtl+
TxcKNjUwdhUN+UaELaut9GxcLZunXIfWBHAsVgMxIIiRYRjjOdDta4FUOUntkI9P+WWKX6apI6t4
0epwIfpd2zuHvBqeozwav2eqjYlv8ENQX8wmaKC+1d64ZTr4rZ8ong0Rs2kBUOOgyNjFIFB+zWpo
Cdwpk5UrzGEVwlTBk0kmLiQcC8gRY0SrI7N4iOwNxfONgQQOlzfKRLPfRbNOEo94plF8ZRBKkVTs
v/YwMsIZD62b+zD3CgJOA+N77fJKe/B/tnISMNV648VR7LppI6xztdgnTPYIJ0GM3BpMy0vINCSk
9d2mTYRx1jAAQOtd8NbqzmdhWoL5ANtS0ifvAvnNLo6pnwT6f8Je4vnBUnajn/CCbTYnEJKA8H1M
jWqNSVX+WDa9fWEv5tMg2SoM0T3hG0FJBXX6WwSHmO0N11WogYwtKorgmNHobsyomEx6OLBtg9nr
xz5uG9mlZXLORWwOECnUFhc9PJvqlp/SHb0TUNx5Fq+pj3Umh4w4WZMPublMsjXxb2pd6SVKw7y3
x/E1gKu1z8rhFPusmDAAt2Z+zqbJUaCvc/DNkwB92HfajDPktCa/I33tRfyaOdUTmQ7UyI556hCN
git7rNC4mw5CgLQmptcjUI5uyny8rGfxTAPZ7MyBZKPOlO1Db2RfmSQdI0U+npyDw9iyqRHvk12l
sKW3CAF9ElEU1bXeTjFeXK6ynhNv8DFjHB3/HmPt13ouLikwphsm6y1VoMUwmrrGEMGlSBOXvhFN
pNIkPRhZd4EcscGIsQGVOd81ad2jPabxjdmK+mticu+xvFdbkXnnuc0Kq3NWQ08yCAUW97TAg30T
257/WFklAU1GMt4XwPr467HcYGoNeFHM6xEGCWx59rWwo87Jmng6Gmj3+pUb6E26oOIbhprau4NQ
m47UmHIZ6n2ZMAap2uoM58J9aPbduQjS99KI3yNO+7blHOpK5xgRW7v5ONHVRBOmy51Gr9WIZXIM
bYcuj5qA5hp1pjUbW4MLXtn6zCznKidniK5lmQCIoIpDFInap6rg6BkY/11HNa+UdEweNsbAe9XP
4WEGmcS+NZ+uM1dlt01P+jYUsq0RIfmdPKh4OR399uOUa/GLvUwGizLKhgQWkTJ5GdV8TC5ZwxPS
3mcosfEbDvnBGtRiAAHpnXUARQsZC6spmMPwJR87fktbvJsLzMEihAuWc+p9rH76za2CBXOgWX0H
hOBb5ZraD6U4kCc4g7R6ISdXWhvfNVDl2EtzBlluuHJw+1zNmT4DI9ZnX0ksnamh2BSi+tQGJeRT
FdSwYxnNSxNpcsI2BhiZYSGK5WHmqIPRLwk7bn0BMX3Z2g0fr90316lNgZUY8jpv8T9lvIMkOx7F
Jog5hlntHHFMYddDaZ8+zt5g4j2N7fD+942/83fwgqsd8ATaatP8nMZIkDz20+mc7aHq0YhbALaO
Uk9NDSiYmuQ/LNg48i14ymrJl10si56tpn50mDk29b3pJ4J3mEZXlxm9ZxpbOFn32RDdIDZfCKHA
T0zm+InFI7Y19TjcuAUW1xiLUQCr6OEDyPzokTwh3zA4jd/dicAVR0FZRkWLiFVpfiGqUreeisvJ
IBPcGXRR6tEDwQxI6JcySX/tUHsZSKo/mrBeWP5t77+lRthelF0TMKnTVWCcEPlBz7txIj/Ea0VM
/zlEzkTAYlDgAQVCMfuESKUQ4wtm5KSddPSUvjeGh64HkXAlRVeROY/Jx8aro9xIktNdEkXj7x/r
rwAomnqGGdBJIeKC5/4VmrJ8wkkSpvX7lPRSNH5LfNYx79/FLtbo5A/C6HYHc41tkvUHuEpbcX3G
q2jfyfJlvm8ziP300bzZgmCDAAoDPKuVw6a+IcJN3CajW8BUquvn3kzDbWgueGBq9etQDHdBLfcI
DMTT72+DRuA+Q5qu6QmcP+ABuuYnHLiXPby1asz2tt4ENGBgK15pj4whXIHQOUfsrr//yF8xexJF
pc6EhrMoKLw/3flSmbSbhIF0oeVvc9RV2ybi30Re3U8dNhxDbIyY57WkSEZDcfb7T/+bt5k5AReA
6OhjlPXXTy+4qZYq8bxpCJPAbQlPFqypuj+s8L+5raDMElmUD+75y5iK0xRHIGqJ/SISe92j2duQ
zPFszN2xC4juUHBZfv+9Pjv+aWCdgOyAhctwn7mPXnU/zVwa8mApSwq1j5K0Y9wOYJ4ouz1nSwDK
Gf37mOMTgRzoGSLu12LKSVnAu2k1RQ3mnEPytuSPv78m2KWfF5eeI7qOyWIHBP60uPD3apMAJs8+
zdLnqnbm7z+K3yylxsun5g9RxJ/dKrkFDsoVzwb195GJeZ+A4F5iuhWWWbdHbXJspQw2qKPKbQUt
cG1SNa/E4L7YefpQk+yYm94DBChjNSTjFaYmb8ofMbhwoLr//i7oqeyn2+A4WOMRocvKE2jw//pk
4HDWc+RF3b6ASo5nBMWz27DV9GbJkSnlOYkmlzEg2RdL1bXOt6KijQsgXaN6Eu0EMEUdt8pricsv
gmCKDOs4CgV/Jk2/ud2Zo8xps9iUIMo7tzrrJKlx0PQj+Iv6dGuoaBsjIV97SxSvseLY5HrqmCHr
XElThykWCkclS/fWJg5XGP4Ua5NEJm4NUJYe230cbNAV2vPf3xv5673Rk2R86Cz8DHE1/HRvAngv
isaQlC4YBhhuN9HaU9GwyscCXMzTISkx9noTirkVrsbmx9cEWl1r5iYFoQdUi/kKhm1tdqjN3tg6
JlOiQdfNS0ZV2hXRAueoIAvPBwmNij/uZ0Jf41/3UM/B/wfLC8dlKG3q7/jTmweWwT7fUmxSlKIj
DXxjA6aGjsJrn3qYZSsow5eE/rZbkXpImnPCHEez/sO2+uvM1XOgbLuY9Fpwwe1Pd7JIF6vGHaLZ
4zR+kCM3RrIScHB1//BB8tctlNEhTGOSKkxPep93GqYgIekKWU3uHahgSt0jZix5G0+V7/nSgXB4
oFKJRpchEVerktzflewDImALgjzGOn6VtPAkPMpLr6Dfy2gBub/ZttI9Y0nzDr592VrM5q0cGM4I
6V1+v/D+7qExwGMA6njsGr9Mjks6VwlFqd7HGAoht4RP3JZTvS5QQa6mYsIkfuzfdL80Z8BPfRO/
z4X/hx3r1w3SgxbBPNGSlv3rMQFtsvNqIeq9aVffrWDGZVIisiGbTa4xm//Dp8lfJ1hQ/QXGDoS8
CtPzP5+8eNX7eIDWzC/xlcxq+K56LEnGSbQOROQA4FJQawHdCjfR6JrMkKdqqrIrV0tZbBM5vS/m
q9xulrOBxnuVIduEhk1nb4QYJ6TWeP37x/TrOcoVO3pQ/H+ZO7PduJUt2/5K/QA32AWbl/uQmcxe
vSzJfiFk2WLfBBlsv74GdVx1bdmw6tyHwi3goGDYW1QyyYgVa805pussjM93vzGiU7doR14tVwO5
WLX43gDXZEGnc36ilQ3dSs8/GFr+oeDnajwROqYKlu33bxK5095QSRM4VkpjU1aWzUF8NM9pZY9L
nC391KgsONF2BzJAnJNv0ahceob027WgMCt9k8Bx24UMiggC6MH6CMs40loxtug1gxoQFNUlx25L
qCf0sXTTl55IaXBwWlDHW+Uuq1ki6Ncu4xcb5tRNxolqXWBrJt/NtUk1BLuchNanHIzQytAY6sEr
wjTG0GEbA0Za2+Hg78QyoSQT+mYc6JO8zTaq3Abtnvsvy0nYSRSXG3UmFOEXC+Pyuq5xFM4zj+Hf
v8o/LhsOHhCDm4sT5T3GvPZmjGAEiu2iScXXJE/TFOD4sjWFrdBt1hV7IIdcwKJfaZvTzRZ80eWA
X2noTBLFUJQe3Yke0dtaD96V0eiU1PRMW0wFSpmf30abdm34aH6K5lgw7r7EZv/RvHl56H5d7z3W
V4pXFCc6Gcbv1vsmshnBNm67K102Y1BJ5ZItwCthx/0pIsEaQ/tcfLa90N2gys4+2DMXO8/765s2
HF80L2iNoAv+ut/43oiKdCyxPuZM0SqzGa+NjH6/l9MJt8gpeShrUaxxSmSHzuAdyWx2yFGjj42x
nnNjRvJJp2MBjmYeU/YuJkouAyBsv190oztmU/WEH4DM0GX+QGuDWFY61SMppGHcPIl6mQYImuwp
TcmdDqtv04xLO3euk5sGJwaQC8Tpun/GvoNFEpc2FFtWlSLyX/kfQ49c07/bLdmppYfAJnMZN37w
uP1eWQDJ8YCLgTZmV3aWu/jTrtwzqyvTIa52kiHF24CgsJeRsMFECBiSFswqH4AnzgcIE7iMEyoG
klQYHtSHtzHMrOPkqxvfWrNb3+TL+iade6j0COpV/blkor+JJmYRrl5Mu7//9r+ve57pUFHw3uOZ
+u2MBLarbgsaLzvNs3dGyHxxWSqyiXbkWzcqB53y9yv+Vjzj32EdsDiUIXNgY3/3VMUGQu4m4yRI
axtvUa1g/C6T+7dZTPv29WKnhimw9Fw6RCME2zDnVNJbWaicg0ZCmBSIWXDQsub8/bd7v1G+/XKC
upb3bVENLX//05eJkTdNNTTauyRGR6AafoeJMqJbpqz5clf+7cstrzhKJcvgMPHbtpPVomUQme0G
sTy1bnGeNAoqeI3+mrPjRydi7/2z6rLGsaKg6ETIBkb73bMaNz3TxiaJd3EcC3LUepu1kPiT0fa3
jJp8bDxo/4OkjNgzKEP3iRgIiDO08tKubPdxsAv/Ou1hHlrdVet4YyAdhWtm6GUw8I5u6K60J7gj
5Y7gBAdvd5mcSyv1UasQ1pHMqty2CT886ZslmUe7SWiHH9KuNLbIf0H6wlfapJ5X7znD2EAwq2TY
oOvGb2PFPaE4w5aOpAyaSNq7AvbLES0HMuMuu2onHTYrcrCda0KpsI0mOTtSSzeEW0dXcIrIZO6h
qeVYWTYdmXSb2NS+GovazhhkdzNRqG1JJknJy+SkFsJJoW2ISb6j5gYhxpx6U2aFdUSgKtCBZX66
cQBTQ5y2k2OXNj2JpjYcjEELrZ3lSm8P7yQ5a3UY0d+9q5V9FcWJudHoDp88h1DzDBrBFywW1k65
mfjgRbPeF+quibcFJRYZ3fDsOK//+ixDIm58LWeXR0Hh7d/OPVaOaqRsdSbb1FKL4v6qlrLchfVg
r615sgOzXr7AitxCr8EfgbKHut5tXITYefySw6/cekgPV+wMhK7yAAWT5hF8ywK5sUk+2zJEsNdL
V2LrWbN2P1WDffaXH59W6krF5r1wUZsMo4OSRHRW0DVFuTfT1vug4fR+80L2xwvFG0wdw0Kjv3vU
WTkNYcnMg5E575oYOg6T2L+/ve8Xz7dLuCgMha8jmdff3WBOYYJGwJJ5N6b1puppv/YEjW+yBTrU
KktybwBd//2i74sCLsraaVPccJ5g2Xi3QkUa9hInbtythC8XMPzCQj3rkrFbBq/QYqSnWWDiqkYH
zqiy9oO2lvG+tncXhD86Pwp4+ql0XH59qiYJrDstKtL6nJr8wzFt+bat+Q19Siko/EPtK2/HandP
2yHb5bbTf/r7LXhTwP1cGL39DrTIcSNhKvAXgfjPqzSvTeMuWWLb1Mm0TT/Jdl/YwLTmTCcXvukT
H9ie3j5joQgvuZH2ZTWiOi2V6d1pmQt5DH/duiX5BX/V7D3pLWT2UrZUdzGJz1nc3A4kjRwE6NJD
rWL3LKXtnN16kA8miaWQC0sDZr6vri03AhDea/kHxddblMAvn5EClihkh1AXGtfszb9+xilRji3Z
Qrcdb9V5sJpxq9eRsfb7qj++fQi/i/NrHTjnmRxZY83gMVz7sz5vcvJ81zMl2IaUJnxpcRjtffCL
G7dKNd5rvT1gTX7F+N/utd5BQuYROJ5E1k1mFlZQNwsBG/zcPpcOtFsxewDa3J6pdhtoApCTmIm+
zh01o/Cplhl7qW2L2pw3TShWEVCrbdbI9nLkv9zWTo/EIo5u4eNoawcqMSC0GtweKcBN3B3F0C35
v4BVIxn3F2biqicNmt3fHxnrt42d20kTHk2lSyvYen/Wqn0/TGbOTSD0GnonndbA4ujPgCHvisIO
11ZnG9tZGUDHHViNJh2vdUqo9D7ziI4lxIdISubL69znNUvLPj5Bytaf5RLeqM/+fOKnOOeeXDQm
wna5p5HUQaWLnR30jyV2yj9xytPXukKyJ1Rrb6VJqAEcmmYNsu4B6FG37UftvqAhvcmgEX6wbti/
rVYkaXHapG0kcO7TLv31gUoBCDi0U8TW6Nm8SZS3vpgjyZRsWjwCbeeZQVd5RBcMo7a1tEJDiCPj
kwFebz/ZQK/IVe9WRV4Vn0gLQt6R8NplcysgxYuUfMCh5sF0Im3TII7b6A3PCFRz0vISD1aq7hmQ
NbvdOMVkypv23dBbT7YGXWPy3bswTr5x1iFMjPnUqVCau8fn2F9EZeJdK+rJgJB1Gfh9znG8jOtN
gdlv59Ab2NmM/LYMJnnQey45+rn1QQ/nT88Okwubpjdr329FIRjcmBklz06fi1fcBt718q40HT7M
wYj6D9q47m87F4hhYaFQo5Nr+u57MXPR0avSO8UKi5xqkzKHfkJYFp/quTTW+lyMW0sP08vYUfHJ
9BoWvIbyyxi46WMvqeBxvK2ZJj72fngeIucinInJNVD5jM5xitJqI4Ga8y+QvPJv1zU14QaYcrhu
UrYPeAfalrL9FdjdfGNWiPmw+QIKqSrYcxbvQM2h8Jy2uhPALIy2MZL4TwMRIbcM/MMNGIb+pk7I
ebBNdBqZbdDigssbRBpHG8Rc/oGJ7I3CH7P3s4mVA2zqReGUBG/irrgYdJblts6ybbv8OkxMlwy8
ov8kJp6ttmdf0+LeA+xjuumWeGveQqWlRGZXi1Ww1L/g74bF2BuMs+O40oBdFrSd+0jbSm7kKnYN
J4jpBVGB8kLMH7xof3haeEjoxSx69GWX/PU9ax0nz4oIVazXIMpJBfevqQWbUwUh0BW8EH9f2n6/
HlNFFOmUWBzU8ez/ej0nA2alzZXY5qT6Mt/mbVhAbwc0R94+nknC+/v1jN8LS45tgs9GGg7ZCkB4
fr2ih7xNmlFEfASqjyCZUIaSmeOcyVRTu3LW49O4eHmj1iF3s2ugG7BcOBkp4xV4pbWLX3ltD264
Hjk549Zno9J7vmq9shtECYba1ZKPkjhVc1u0LNeiXDZ3YhHYeZL8WpTV87QsI1EpwOou5CAAks/o
F2EDOqhCU9Acm4je5H3lsdnNpILk/RIZjX9QAi/bzIMgfjV/NmN+d01X4xZA4nyir2UGRrcgBKrm
vp151g2Nlf9ta60zSq3Gi+InFGVWAIlivjEQ+aIR4W3yAXHtYh7BU0Vs3wnm/oK1X3bTAhRYVFOX
ZAn7DLjXeaUv7yq5csTTFN30tZxZ38gxZCokecSzpmn3KIvZezKW3TarJcE4mbblvllB3vAL1QBo
SRlgr4c9wRRgkuOPv8153kFGatvGXRIhK5Qhm84c5BqQG+iDZddNY7M92Ni7eVlYLhJjoB5Q48xN
HNtDrHTvwpAM8LucP/oq8qDB8oaWMf9Ej6ggytBXm5bEpTWab7Vrora5TAxURBiMK/YFPqYmjPSy
1+Z5U/dGG3RT5ezwKPkHs0i4d7nwdvnsfHKAOhGSu0AobfPA29mf8dRA3Bp4ayIxeTtg8JQsCWX0
2+vuE1aBG4IoEALma1J+qXTigvsfA4Pn0M7X8fa0/68FiS0XeqkYhSSEiZJQ9uPCm2f1/MsfiB1h
A77pvjfT7XcQh+q/UDjLv/yf/uV/fP+fWTp1C5XJT2/9co0f/+3lcwFDaFc9/2rd/PFf/OAA2f+w
tImlJejjsPKXJe4HBwh/JuNHjCt0Xhk1WByJfnCADPEPWeoM35YjKXKMRYvxgwNkkDZGrB5+feoy
fhwn1f/69Nf/Kon/Fe32ZxDQu/XQXn4xCh0GwZz9GFG9OxyYLtHWIh8WNSMTo3FgNgemjtH0ImzT
inQ8/nRnflz/ZxukYLX7qVD/cT0uSAcfO+v79T6PLLjiObzBmT4jdNrotZ/RHE4DLaO/X4nkqt+v
xQSQcsen+eL+duIE+EHgF3SDgMl8to4KAT0QbopxSLG1XWQhxUiH2XqXm4qECs7/3xw0n9dtOWZY
z22wb1KDAqFPUB7B8LT41zI/ah6ZVaN6AhwqLh0nMo6dbrZfyQNjeW0NlwgSpFYwhYAnj+5qsKrv
WoihjMmCcV/QJ+i3SH8k6Qt2o18nudlGgGtmeG6pa39XTlxBqRlS9GJt3r2iv4m/R06CKKJ0AbmE
+XztS9Oh3SYneP2QZhDjqP4mRWV+kjhU+j2ZRGhks9jnV+ncMHzEokV71IwlBJ8kyl0ICN7k4lCJ
ANXXs8UYu8hTAKV4GWjxt3YD+4MeefNapFpzdFvn8CYkM3qcHbABz+Xk3JciyYhMSy2ioSNgz3h5
ymuyF88juMDADlG8LSRurUDqypz2JoUeuyuFewb8hiDRJ6ZI1o0E96AByY7zeK13tHZDnd5tbvh5
vCHjFKZyhhnC0Ea0XFP7lPg4qYqR6cskFz0UYJUVMLpLVabplohxeLmL889AJyM0P+hDsh+yyETR
vhDDtVsYbhthsNSzesc7ehX2Ji9YZyV2iAwi3zqkDKH5Eb1SECyac1SJKe0QVx9Q2y1uCiDHJRm4
zFOdxVxmOgXTLsSjQ8fsq8MgiVsgeo5MNJRLX3ARdQwhj7rR5kvPR9sltK2rrNmwN1b4eGK6fXZ8
p4w0WjMj/ya68LyoMmWV5mvY0jsAuB7ZToyZlslxuAQPVYXxjcSQrYWlZ110arcoZd9GtVnIIIA/
kOx7aWEIw8JzLhSBXjUHsawPEbvH8i4ipFhDzuBN/SkOsx1UwnOMKiSofYa7HmhYgtVDKaNzatkI
QZFKt1dS4RVG+lAuGv/BohFoDTkRMABNqe2xwjXONiv48prFfQB/jwBoNfgBRTCZWItGNAG5QX/Q
uzSnOLq0wvErdKnHMTKdQJgDrmsrA+ATavehFZ05KpLQQiTJCggSR0y28LeR7+hExDln1c5pzKdM
9/kAWGL0kMstBrNQ2LuUZvAqdyx47y4D0ho+UaFzaWcwNQJOVL9pWjEsgB6SCLD+hZAgmf9zWAoL
XtSM0d29ovxG1OreU2AzA6TX3Jd8D7Zef4WeXv0v75s/b5v/Z/e9Wval9m33/O/d9F/753//8f+P
zdVg8zGcRbv5F2BC05XPL/Fz/h9/yOH8vz/gByfB/ceGaMAs3TIFdDuL/exfm61v/IPJ1l6Ccw0X
uzAb04+91vT/4bDq8K9NUAg22on/3mtN5x/MpbQAoCvQVWLy8+/stRi4f92RGPDDbGfoZeOy9gST
hV/PAt2C2MT70R0SIYwLkVfqucYOxKjX3ZWF7h2quW/aIFehT8xUxQpHngz6URVJsszqEeZo48uq
3NjWrJ445uEJIbsAEWxDcLGhbdKsWJc2KPfaTO11OIOvAjESknExtOjwB6M/G6jReD1waG6EBLpN
Iwxw3DjaL1arfZ57fwoETq4rOZIoMxFhB80JiKwLLNPNOGjUmdPdhXLJdwKzXG2deFi7iS40pFDS
QGibSPhJNcjF7Zz051hhIc2w728h6rt73wJwJ9royaoM2uGVLaL73M3KR2kv4tqOQKW+tCjuMe12
Dw1j/hswp5G5Khs98JnIXNgzloksAgCtXEH8RFOVJBD00HzWrbAeEjrohTvsSvR4d5BviTvsF1Pd
2ODOkrRcqbtLday9kS2xy4W6Nv2+faASKz+l+UjBbORu+LkVVX2MrF5sHMYQl61njIixw/BzgxBm
xz0dgSJiGDzMvRFjtivjDYfNU1rWF8SeGkHpCYKZbIe+fwmgFlHGcleQWhdeWl8rs2weotSRh7wj
A0s6MnqQbkcREQ3kTrjJaWz9aZm50O9fuV3vA84pzhHZU6uGmoZsUD/+imebpX8mzNI283A3IsHY
hUQBbpumsza+UdxGuckGB9IJ4Ul8A0r8xVzk2MA66nuoSvZlM+XJfi40bJ8TTEG8y4jEnW6byFm7
zBJiBNG61vKTyri9GcXoqgcUJIlH7eOt03Uh6jVBKiGSsM8w25J7DeD3g0yZUiCU1UnE7iVs5ZEs
1LklfQRmg3VCeka33XVVUMFsQLaB08iNjfRTqbcoVyhcGE+jA7WPCdP2PCiUE+KHy6t1Q1gCm36s
46DzU+tcF9Wd7w+Y0XKbzHVIgAXiQr/E6CN7ChwjHWqxlpok3cvyCv01TvSKQCvU+qCaSeO5LePQ
znd+WERPEqc96l+iHV4sR1PXdUqoKN6YslvznQ0wsxq7f4b1Ph6ER2getl8n+YxCt903IfglPEu6
fjPC2AIwZ76Bw/CflXQXISyVpsOXMIT3yjGnJ4Q+nloB5g0VWr8q2ZueSyFnzU3GfHBKCxHUrWtd
mIUxXAwjlZ1V5JhHZjuZLy1i+Iw7k24CfC57ktHW9mvLf+xVKQ+TjOFI5r6OenQGESd302iQPbrK
I9UkB9m2Qr/ylvtCQsRM8sI2xbHq3QMmoqmsluon5Et5otaAejH1y82KDwBKSySK9RDwY+yT5dty
72VeMV0Z2L3Bsrtxb1xFrodGUHPVsAZaJDcEb5OC0OkjySL6KzDIKSgzBO8DJ9JDpVHsMe0zV400
TFzVLcmGUzhf0kSJV5AGBSZVW22TzJjweWAlBKTkDLil/M69YwR+oCo3YFBooX/U8q4I7DS8owlG
ZZH3j2ZNgmvmoFeza8xNvvhmFMWh7JvDMEbljhAGEoJaHzg9hV7AalpeRKZVHh0em1tCWbWDM/bZ
mvqHWyelt8MWvkBrakIhkYWSU7p2PA4Ec+hd0EpuLzy7QsDfF/Kcx4PLt2rH3+y+zXeeXRaPiRLl
ZW9lYt/1i93dr6g4/JisnL6NrjKiJ0jq6apbF6b5JYo3lJSZIKoILdQi/dfDT1E+3mWqlqtJZdFh
6gZKNNdtjrUTL5VVFW7c0dJWdgVq1UitO1kZxHiUEdgUgg+3TpjbgV2CckX5bqz6kKGPoboLiZIP
rmHMTCydRHefx/V1XzdokHUycTqcwPQ5Y3UVxjDZxDwpukpo70WRsjCYNByaNal5t8wTcuw22h04
xe9dl1xnKGFXcLOIt1RKUWu17hUc8Ogp8jQsFQtRi6yx8om5e33QPOve7nn+p0JbiSL8lhvxzuhK
/5qeiP69SROe9Ko+1Y7bMX524PX5GsmmRJ+6pTp1SN3gEWp887VVrLUiY9OCSQdkulMIUQXMHSsn
zyahTUxSbXtOY+IzyrbI14xkAD+6Lq6pScxPGr/3Nk3DmQ66TWqzlQ4XXpzh3SN34Q4n2J0Dxv2Y
C7DWGIV6+viNG3j2aAcZOQM3DQDrwHDzaIVob75EYd7Zm6mAXxobIaUlI/Vu46ScZde2TXQIYTqA
3/XQnB7IkAJMTbrGpe9ndeBkbhb4sRAvSjavtSQrWe88eRyd0NrGBoU14xfK5awvrgWRcbARWhPa
rAVfqS7LLZR6quBo4FBmK5Ji8l5nrE1KM/smousglJ37WmsJO0oYygEivpscAbTPB9MV0WWt1BcJ
chyKhW4wjNHmh3GQF6JEKgsP8iIv3UCmdYcuFH02dcTjTzXeH/oENELe10rwrhbxro7cb+kQvxtJ
V1Du4jTW44Nntj2YOGMoHEKOqumqxU78aagohmoCoJAQWHIuKBD68r6U2sSgLDe+dZH00zMDdcMI
MiWQq5J9yO65PD74NEkRWw364GKCckNmJWj5SDcsPSM+iK7whqsRVBNYv2weHlrHym4nDOcQzdkD
e3GqIZBezHOXXRMGxxon67DFVWlZCgeear9igVt6cLHzCGOywgyVTbg3XNA0K13y00ES4kj1CXQ8
DIM77To2iBOn6HFLHBJhxoBZKclc/8h5bFh5JlWJlQMLYJIESS7V6o0zaJQ+oDr5HRkmrBVVMXpD
keLfY+NTXoXoAtfK2hn8edp7TqMBresNJg87+lEO4m0oC/tGn0RxdkkVorhyCGjoeu07Yv7p2LaE
rOZRteSk2Lp2m2VOTaSPElfF1FrXrRVHd8B9AroHtIqTWhCpMS80lNSoiOosxNrDTniFG0o8llpt
bXrLIwEll+ggVdmuIh1tXK3HamtF3l0svJLy7UuZTicy554rRfhTTGPIRH5xWRNJ0zMwIXbqXBm0
sgUz7Q3io/Y21jMO/RU3bkYoX3bLOQ8RhbYv9S55pjOLXS/nBNe5/VFp5a25xPnGYRHj87Oc6z6J
9y5F4YF9KVvryskfGmLfwhWlpDzMbkclOtVtH9RkcK1wjZZPhL+0G92sv9IsE+umsWkTzNBWDJ7N
K+lKqs5IvLioUm+rmFcXwXJ32Spq3q3mxa229mgUzQevM+zoWPack7+BPq6fGP0zDvUy17d3EI1A
9M91b7KqCzE++vNoLNGKev08Icn+rCDozncw/chvnBDkT2sHBctnw4riS69W1mUSl87XIQ3dxc2N
cCQSlvaVrj58xcLpOfwaSux8TU/Q77iwOYrUubMsTb1YCG1XmekXd2Y5dnHgosXbidwj81R24sIl
6OGiA9lMqwTh0xdReNGtbiv7gqYYJYUcKBS6IaI7QkKG42jevWSotbITy3k2MdS77EdjZOwHXebH
ZJAapAQM1DoZGFp2O5RyGNYomqwk0JssWZL+FhuETcXSBqyWtdxyKwnUTJkQccxAvXFcWKeXdDl8
bqeZUjeQ8BFkCD1vSnjNT4t04HtXOd2e2k2ZrLEV8p1aEtKMNRowpdeV+3ryZ5ZPD65CQCunfHAE
9lxCsmyeFocQ99T3n7qWIUkCeHormzC6nbWMmsnSm/JuJlzv3phnvl2ZsLfNoLuPjjfQX5G2gAXk
te45zvK+XHOAExC2qDriplIroyBURLNQA8FGttVdrhL3iWTvV3LkpAlROGV5bfLyGcLnEAwiJc4q
m8Yv6PAbopdHJPCrFjTFMxyT/o7Qd/spHF2HblHRhzX5w6aXwJPtEcJ6hfVlzmDGsK2B51VJepsY
of9ct3K8N+xlTEkjOkOuYRLYxPwU7mSqA0lGbwDWk0AWDgbW7Lx0RJ/va61TzCrRRowBnOSOnblC
ILC2RzV90b1Gu8RNAfehDFPLX5llmJ00O5UXducOG302+2960eAx1VXrPTKdIfo79U3NOlUwRNUq
MfXoyeyGKeRcOSbFutYaVHCK3eIzs8LiTgxedhhCMAN2hD8Fz7XNwNMOSyBkPrUc4RMwZln1gPoR
xDfmNE9BAq/EOJhflEvi4n60h/grYd0MSAqymC/qdFYrSQIDNvLMbeeTR5WuG3UWnSaOi/UWhbH7
jdGFcQ4TpzvGqdlkOzRI8wOIALMODGXg+4lAxZJ+FF8TrOR9rUZD3UFvYKCMgFXyjWZjzlMQ8RYW
pEvzzkseEtKoSueMOdo4JHBp0IyNBXBhpaIiXyFRiK6xidKX0hPtakpHVntXj7FHjATxvKrOhmrc
FiZpTG2ri8vZTxjYImDrLyRQg89zbFlfGSlP8BhSU36fFPFvhnTCbF0hKnwqR1QKnNDdCLaebb+a
SQ/elsGs5PSVAFWSRKYEodZn/apJM/lg4GwZ1lo5FiSNEviyYhcdAj/zJviyWjui64pndWqb1L9i
MO3fcn/Ky0EZ1K1O23wu5GAEXmiV5QbtlVmvSc+tP5MKCeOb1I+uWZMNKQIjGsZDY2vDzipYAjYp
fRPGxAiTo1Vaj9UVgJ/kisCRaC81q/VWpOZa+6ZMRLsm0a+nSZlmjDPixKaBWDbKfwAQQPiOqNxP
hmZMXzkJkWiTjokNPZu+9sSjkDQcjMeJoarCbz81w5Op63e9puQ9SakyCTp03ldQvPTqus/GeN/P
pnimAe/yV1OuLpPIHA+SWNMAmx9xItJqX8dI94qNNlTeXaXj0J/tNHqYhpytKOvd+FA0hAQAUvfi
UwSIINtSSmsXUYWHbdvVWnmImSYiD7HiT03vmMeptGCfg5nV053fab1cRY03XJZ+3Fy5HhbWnH4/
fKpiXOH6bA+u03ufQSiOdw311rgxQM0cOGw50dYYLYIeqFibLVOFYjN3PJ1r05yIsJWEhvEC0chb
z14/7XQ5WM/9VDYH6FPVpW5k42rw3QlLeWMPPifSmhIsZhBNLJLUxmutGchJy8Xw4lqR+gajHkJ5
l3pFA2SiX2pe1olnDsQ97fNSuWv8m3LTlxqxv6MYXOqidHqIhjQnc3rWfHi7fp1yGq9juG5Fn1FA
S15suLb9bJHv5slDOnfq3hZ5asD/GlEx6LlVRrsIctMKua+88DTyxRFsLaygbnyqK4JarwqtcHiG
m2XdrBN9soBVsx5JhTzpukYJ1Qc9Z+lkN0p7osBwqxnGGWURomezCnDqkUml5/68qqWKXuZmtk6t
52V6gKV4pideRBlhBKjMTmjsJemwMNSn40BEa3QAcNjEAZyQ6UvtU7fpXVp8GqUvv4ts8A46XY1H
IbL4ge5GN616Ux92g64RWGEwPHccmopTSbwMsRDda2YsmbkhFhlAJ0WZj2vZev1mMsKWXqPQduxJ
hHVmEydBneNcYbo0CqIJ6DrpzeIFQHG7MBxqcT+TRBeUJsfQyHeOLhrW7UTWRAD+bb7rx0m/zAca
ciaA65UfEnO4hhld3baOH75Uc403UjRkNOgk2W6itu22XaU0TpzKSm5neqSIIuP80fa1/pKe5Hhf
1W6J9n9eRiYEOxKhjJvCL+vwos11cex54WGRL41QLZ/2kTtCE4VC/1p5bnklzEbc89hTCqf20UDB
cBiNUBF51tsn6MnzyZ0N3EIEgB5wYsLcUqR7mIQ1tq64oyhvbrDoyRPDULTenVXtMydxPut8c19h
/0cYcnWx7RO72YSzkZ3rrkyuW3dam0ihVnjWCB2FWs+sKTSjV8+OP4UYPPa2qIOiyS0cFf6wrjip
BpMlmjPcqc9+z1hMZu2w88mFCpAHQWgiN2+FROLRZ8FCSlAPB9EmL4aLCoR+B2DdJq1XygIRJ8zu
aMZhsgelnZ9CLzU3KL7INjfG/AvOr/JitmlEglRv+CXzdo9YWe3R67kbTXnpls/Tbt3EZrQIW7Vi
8/z7Oe69PIvT29uk17KJH8BLt8xof7IIZGHbtvSJncMbgs5LTPsYZZba/PtXoeOP8weaDmPsdyoi
GbOYZoUrDviNDAIIDQaQS5Px/+EqwsL7gQXB/c3+gfrP0GopxKEee3tDvtrLtPQ0/36RdwNy5tWL
Mx0rPPMpgWTXfHfDcuyPHvbEQ5yQWlPNg7qgq6EuyqWR+vdLcQT87YzN16Kji7UNG3K1s5zBf/p2
NPbGcmCVP5h9YnIoWGpoaPfaGvQJQTsRwJouUTuIyWj2h7i4zjtREDc81ptRiQ40bOQl+wTtyycQ
izx2+Vu1brxV7v5bFU/8FhV90mfTi1h6+Jw6vav0re4nIt3ah7g6VwrMhYkLYDke0F5ynlGf5oTy
+N5BC81PaFs6bnoTYWikNZrNk1hpqV8tUlPOIMhIOY54y8mkWM4o8JH443JuCeNRxYFH3utdWk00
jY2BE85y1vGWUw/agGTT1IXYmbKhabm0SNcsDtpXwrc4NI3L+SldTlL+cqYyl9PVpE31ZwlgbFrT
3OH4VfuxOd85os0+CzOvnwUJrd2mBCU5PuLo5iaJKheXaua8uBtsJ8Lo4UsiqsPaKb9psdNxEhBd
9Ep+TCWpNhwimVr1FY3OAKS0t/32yvNKw7nOdLhdAUTG4bafSKNEUpAqdKI9m09s9w/DaArawJPZ
RNsiJf0J+pkgI9IRWBM3dquJRwkO6Bp1L8uCY+VPniSOznrrNxdDb3x1y7Es1yY9jUe6expcQmXd
mf2gvTQxOQlAiaJPrm51LtDFKHlSCZEj7L+E2usJPS/Ib49eE7GKJfF4IysnZa6A9CSYZj07wUBr
NtZUWVS5VnQ1VE21Vughbl23mE6YHK2LLo+o1RCkbK0xfzKtSr8hj/DoDgZDhKUnz0s9vdRvjXos
6mzfGsbTOBhY92/rt65+9Nbh59XS6W4tfX/Tlu43MqC961Fkze0czcajPvbp9xzB8oqJljhGiBEO
ZaRDQptBD1W9IPV06twDNPPwI8zKH15wvCbYLChViQZz380AQSmSK66VxqEAhXaoDZNMJwdWHh/v
g/f7D2svZw8dj67p0W9+8zf99HZ7tahaaKHmwc79+sL71xgtsRAB/H0d+dMnshBw6osIF23Su08U
OskYT/VsoFlw7+eOMwWKEotE5V4//f1Kv30ifj4iJdAEJgJOfHG/rlcxSaGliKfhYMy6ASvBmNK9
ldj+B5f57QMtl8FnZvow44XlL3//040jr7U2ulQfDhzGs6Mz9/Iwts3GTz9Sv/7xQq7H/zGNZGj9
7kIRQvliqkV/iCHGQlYoMGwT0iKqRzazofhga3mvacdU7+BlW2bd/D/Le7cXS5p7JAs23SEePSZO
7VXYEtSlIVOfPWr+7ANj++8fjstB5F6at2zJ778s9G5zxDLaHRAry5Wyq4u4yw/Enj38uw8FphSG
6ZRYHGQQlv36bXWQC0syqLpDQU/am5pAFNMHKvM/fZTlIv/J3nn0NpJ06fqvNGZxdymkNxjcAYae
8rbcJkGZSu99/vr7JCV1kRRL6m72QjO4xLf4uiRlMCLDnHPiNbBqDROB1J15F4VFJSoU8pYKpZgS
jXGSZU8LWhFDYvHh/e7sIPLM4S2ZePzRGiw0yDvb3ZEpxIeqbVRLSiZeO9Y0oZoltRCc4cmeFdNc
zc3l+y2+6d0Qo6EFTosWOijmDia67+xO0rJcX2KKnY0LI/hqGZj2lIYqfLBTvFm/Q0vgHfFhGCaE
tTMDrawOe6dE3KBK1AVXlbNBeeP9zuxtAsVE6KHDTrErXYLdVVBllqMv3RwrqE7XM27nzQ9QjG9W
En6I4EFAkRtgQ8y1tszGBmG7kmSHWAUsQchH6VWDwgv6aXVYzspGpizpFoGI5GptfTiCbxAkQ8tM
QJ04EbK+sTM7kIIrQyFKxKWkmgUsLDPBAtu6qfp27vkUhfwou81EKZq+P6r7OqzKiomNJe8epsX2
pORinNmeVeISLIM+deConjfU0bpFQ4Hq1s+7Sp26sSB8fb/ZoTcbaNEhGKbcbTFngO5IpjyMxsY4
t0QiptZz4S50Vo5XXES5Cd56UY4q0vTTdo1qSWsNf/ZeL1E2d9vug8Wxr+eAdnRNl2TW/u6mKaca
otiB3nIC6D3OapV/3Fq1/pVw6ntZeOoDAuz54v1u71mQQIU4FZDLxu3K2nnJTd8baW7jBpY1liMg
2cp9ZuCB9EdGwr95v603240x0CFgSbKzQU8wdra2RG/Q7wiabqkreXGMQxK3Ap0+jluuWbBR/EA5
ZG/PSF9xPUUmQVvTrjZeaOGlVUTe0C3hL3faPNHqFAVpyMqzuvQ/mDx73pwJqpqFCtpqyKa2J4+O
doZalAFvDo/GPBTBNCP2Wifj9wdwz4az1cwwwBtdMmzufbvMb5ei651x4T9OkdV9v4l9o7bZk6Gn
G03gdYz4JFWOZW2dCRWRtGqeet70/Ub27Czgd6C7Ey0OfNmdJU7Z0mTXzogWrZSCXYealY4m8RSz
TWVe12GIbDGrvMLF8YOW93Rvq+WdKYjKnpIMlx1LqVKOa0FZePkHA7jnHYGUgACMCjOJ/+5UyDn4
yrqJ5WXQgVNrSKMmPknq3z96EA0CYQj+xVDVXdsbEIlZpku5sixKARlg0b7qa86F91/Tvq5sNrKz
JVqKn6l+VyvLGGb4D9S/hWWPt/oHB9yeXQHjDjoxSBDCaxu+xcaMc5oYf/dIl5e1mQhjEEGU2lpB
OMkr3wVebav/pFcb7Q1TZKM9vHug2Oe0VzhGOmpScWy4jfvBSn17msD5AlwmKYT0FD12lpFA5pDk
XLUsywHcJw8wv2CN+NOiNL5rVDm+8VQTIEvctvmd26jqB2Hk23c32K2Qag47kqLtRqokzoiyKqm6
HFD538sBU+jZgv7ivvZbN5+3Gx9FMJIxkekuwT3ZWU+plahuwS3jUo8uhaqaya36wUi+XbG0QLjN
GQVykHW1/boCTY9QTaUjnZOHMzmLZlgqpiNP7fIPWnq7K223tDMR01Qwq9yM1aWtfeXaBmmhD2be
/q7AG1XXrMDdsxZ9v6DmPkldcjd3Rox8gjP90qfw8P6y3dcP4hcCCNTokBfdyZGLXhc90j1tWbdt
tYjTpLwJRNfHbkxB+3lAV8YDzhJDR/eDZHbPpKO0NxQ8MI4D2rH7rrCELEvuMZa9liNnlWWFiwq4
Ej+838G9zRAhUWqAzQlzfHtKGKUbFbFBM1RnxpQ25pWZfjCGe5sYtiOSFI713VnX5dj2Jug8Lc0c
Le3ivsWw+oPZ8FETw8839iFfJGEAFKFCE2jii7aukmPNca7fH6o9cwGlVdzoKDBY4pu5oCLEYnto
JCw1azYrne+UEf9BN2TdpBQHpB0Q/M52GqN9XJd6ri77AVCcgyx2U66h3u/GnpVDTYnQXMV/EJkA
eXusRNB1AagkY2k5SHVbF1mQn6b1B+/8o0Z2Zi/2AEBtfRrJeTrO4neu2I4tHVDE+515+06QMELp
ADKCKctr3sDmizfaQjIdM6C231XV3LMcc4wq4jwyxfvK9mbk6RjlmjiGvd/s262aZrlMGHYfyttr
8vDGfCvEKgrFodnaRoYDaQO0BtlNSQ4aqlvyDYBIc/J+k29HlCmhw0EwVZkC1+5+0OhRXVio2C07
37bOWlFP7+Q1FHwAhb/f1NsogqZQ+UJ7RCGF2t1bMwPX1SzwtaWaWogRehWwQ1hCGHUzKXW7nr3f
3L7BZAhRrhhqNKq5E4nbFqUTKvO8Q3vicYH2+P7jh7W/nYwORpu/Hr+zwzkNps52yeO5sg8X1J1R
/QFj/w8aoXihDaKlAzd0e1FVogu4Ka/UJdigpaynioLQPsiHD47VN7piSIRyUQa6lj2I4VozVTYm
HtjjtEVEmxM8TWNn5OZecK4iInGSdlEwTwVkU8DwdRC34RM0A7NAGTgGfhPH1PNC7oS0yr0vBi5C
XWfGB29y31ATeBKrU6nk6Brm8Ma3U3tBwHgHACKozNNCkO8108+eh+BvcZXPvIc8KZKf5S5XaotQ
dZtE/G/3Vz4hV3lgQ1GhZI/8PZ1qsnrMV8/usysH79nFqn4KvU3+8q+nvBCYlSNZQZtheBXqoAvP
3vlCYJaPhkQegjJESfbNDe9ZWTwi20I8WGPFaPrwBl/4y/yEYwk9IjjPxMHoCvwdTtXOFgNxC8e9
YWsR+SbkeDsVRR+ucqvYoT1tAIv6fjvXVXcmFTJ8RHW+MU57IMm7Lrf0nUU5aDMMqjgW/7k9K51I
SJHLLmxcA5MZ9gPXXZQtisCYxehJ9Fb2HZeucdl8tZSZYPQXTtSLY1f5xp3WSPbakzZMZ3osLz74
Vjv7+fO34vqFo5ivtybTba4VO/USC2U1e5q63bQMoBTpDaY9sjGTuInrQQIaQjTW2XdNWMEAeyad
reJk5eAyWo5V+aMoDejT9kY5fCMqIiZlQq4byLSGs3Zj9UaukQpcc9nToq/cOUS0JdIT6jW8A/ui
dYF6ppoQXqRhDQ+41XskWFG2LnsN09ugJmZx4x9CHmtXdimFJ0pl2hQ8vCW4kFnaVlwhxs0Po30I
u3hSw2TTk/hMr+EJNyA561EXayO5AnuEcL5SiGNEK0YFzihZ0k8yALtI252JmTABQzRL8aP3Q24v
ATZWrnesC9eNnFz3djSRwbSoGaqcZofkRYXYKb5qonzs6Pa8ypLTQpcXIGtGWf6NM3opuNm4r++F
+ASKAryvRjlOuxHsq0Vgfamr+mtdBdggdqjDpq2xVMsvWHBipQSqtk7mCgaDURFyD+5c9bCeDP88
NLUx6lRjkz04MuxjzcWDEDKsZYennYYMUx0fK4oxawtloQdOhFRGOct8s5sJwK0Iz2EeE1C4cDjU
/Kx29RlqHi3IS1OlzbCZwoqdKVkC0PmrblrHUI7GRgwmMNRgxYHl9OoZiBIUWRIUSZqxExYMD81Y
6iTNmusk1654nzj2KIuq1KNR39QTQ0NR2s8nUoZz1YUcZ6cxgErPM8cNXARRtI5TlZVZm1PRh6fh
3QSwqoX8HATzDMjLqsZfQVXvszb5URQPAPrhqWcjrMkuCsSgrO7Sy+OFCVU7Mo0ZwLaxYxfVOZ7P
6Y1X2j8cIxLO4EOpEwOFQyH1m2u5B7I+dphaMpzKS1DTyYOjZLY3SlMGDQKl74J3DZ8KwFNXcu8k
K0vxDKCT2rBoINCDkHWXRqPeGFIl3+kBlL+icarv6CYgE69YzhwEP7BLRA2cL1EaxLhIKvYI7hO8
GjmAo4HLfBXdmFwozyS9MCZlTjY2ihtcRPkWervSYOEtYi2q8EfKaufMrVPvVKmUC3iY+lVOEem6
lKPs+Yz9W+ff/pNt6/D7a0fk/yzOMdN/kDz7/SF5ztE4WLLvHIsvf/dCNdaOSBQwHFaJpQjYdPKf
F6qxwtmHTCw3XMw9kjCS/VeusX4EXhOfWi7a1pofRD6v56J2xL0Y+nzIjlFnGDLov6HrAcdsaxfm
pgY0FDXIodykY+S4q2AWBJDflaIHWeg44Xmq5km99Iu6OM8G0G1lY06QSk0z6mSYBVIT9JMGhPhU
w59wqpbVnQ5tdhYqHVhMwx9YQ4WU4D3jiTB+rWIM9tiBhlChxY2Etnapx6J/UorROQIYyMJlVn+Z
6hTcMYINzzp81OD5uXcaaEwgopa2QD88GqN2o43cTrvNc9cdVVUTXeiVg0Jm01X2bdpA2Mfwu4OD
Uhh9Fk/cmAeP5AZT3LEOhBv9JGTWkM+w63YuRvgEIvmgJt8hFGTehLWUTLUeYi9GTOZ39NSPi7Dk
Xk42rytDwIWqjMedok/SuIMlWhrxxBNDpHci3MgVhxvKCBJbVSnXMK9P3TS/sXPDRAFMLEd1q8E6
5H6255YWf1M0DhQsk8ZG43djyY1Oil6tT+w8OTW8lCHyOnCDUECa2EOgucrZ1bUoGWWN7jy4tdZA
XWjUmQDEF7EBhEWSzg9GGdjLme6J1ncb0bITP3RFtPKQZj73vDw6d9XOPvWAZGG4CWpajE4TyNkT
DQ+4eSa24aqlGnrmm4U0agtz7muoh4MGH0hvULIF/8ZBoBZHcwsR3WoQWu5w82oCtb6qcy0aNbIC
kzWtwhszs8HYKsHXKnCPW4mfydh/L8DnuCNNje7L2r6qBKw4IWZN/dL+GSktro0J8rdODWXRd43k
u+FJ4bwOLC4U4MKWvd+e6UnkTeVQx0iqMHtrnFihdAGVEzCiXC/SykYYJoJG0vT5rBECJNbZuEOr
WeL2NtHseJlHVTKuNJ+/D8pLP7bHgafdN81dWdT1XHBtEBtNDzHTh8I3yiTn1gb/c5F4UTJLFNmZ
9sBdR9DLLk1Xhl9TpsopxfUClW7Sobicu7YmTYTaEadYPorj1h9E9+SuP7e/oP7hnrlZdawIAdq7
bhOJj5IZ/yxV5CGpUMzQMJ60Jvzvzr8NQh/H8cpCfyNNR6gNA2Xr/YXQVVeCrNWofxXtXeX1Gkg8
Y5ZUCkqxKWwqElpnESWOe4Nu2bWr1AhcdAasDjWctW1nEm6yvKwGRrhU/wi1HrqSDeEV8Te83Eu0
pRCP4qFwwG6VKLlWgkx1RxRzqokfud2NGNo9/JGiTOeowjkXLfp3TfclM4V83vt6fNnkgjDG4uMM
8RA4FsQNsfk9gP3qhN05ZpOg4CoibXLWU6EXr7vWvaXklJ/w1nwREbHETr4E8Q1kn5R9xFIWmpGG
4w5HZPiLU9PzgZJhlHfe1eJpoDX1qK+7syTruG4V77oqgMVmOURHsnyN59EyEwWu8lLxDntFb0z8
pMGOZTbOYjcuCAsaaZ7B8os1aaVCIDgRw6KH4XcauRdpEB73ar+MemlhyRUbWpnp32vYByI7mDdV
8UG/sfR45oRVhkuvh6TsuKu6KsZ1JUfSpOgtjaVOHlLMTCsAjo6dkt+AnkWDfYL5rx6NJUfJO+RV
3ag+jw3fHItapqFUZlhFP5GtVrMWUDdhkMZ94aRfyc1zFpMWpCUymUpQLhInr51TmWACx9kCoPGo
Ks26gh0c4wxKwROdE9ERUN40XbdzJtQ8Mgen1EEJAaYYGUeu4tXFluYnczMrlQtFqOUz02m1q1Yw
pFloKYBIUH+7LvpcA6pFtCuiQOCG4VTIJRQObT+xID6m9v0gEUnEaAFjpIjYu8KUclWFLRz4+nBs
1LX4rQ+pInBRHEucE53vW+M2lzIJm5BSvg7KjHGJsyvD7noMAvxmKhZdCkcyXhRINwH/KO/K+lTv
Uf91bPGMSkV6puJJSbgm2AC7FcgRuWePRQM1JskGwonlczuJkrQZcfWLZH3t/0Brrpl1fvMgxUo2
NnN0DKxOvrShKpzj3yyPIZzce8Y9XFvruJMx2NWNTiZ5sJpTJcnUEVIzc8NNrshQrqk1WpM2NC8l
GzFvNzJ0lKPArVaZapyUeqsvwsRGxt9TjjHdvoYTFeAyLCmnAjNyKvbpQ1gkwvCOYKh0Ke64bnPJ
JLvrpdTDo69xl0XV1yhyJP0J+FuyFqisXyRT7LiTzLqfViI5+hjfulQZF3kp+qioekg2reOZ/x/9
3XYpkmyrx8jjtMbo23so90RxlNV+H/2drWJwCPn+P3sJ/tQjA11H6rCgBIHaDG4QL8EfNRGCQuTU
cJHjWnu4a34N/rQjinoIulF34/qP0vmv4E85wvhsqJRSNRmkovW/Ffytr5p/1SqH4I/UG98myitr
WMdOCq5lBeQhqLGLJAyERYkZ78jxrGO17JVRWjo4y8BSuw2gHc/xNtbGjtu3dxH31jdINX910IrD
jcEyH4dbq2NZidTvRa1ikBplI0UxL2z2C9w9bX8ht4k4QwzDgRaecyjKZnSGxjzuNRB9EVZxBm/r
awFnZ4SceMZUq30QxnV46Zs+7igAIAOYa3pXYj4bz+Ek6VB4PAspRE2vb62OM661S5v8skvP2Lda
d1JjT7XoUXWde2ilLISYm8qFVVjtDbGD+81L0ycUAGJj4qAqjkam5//wZP8edls/LdzwDKrXuR/r
MI+ScOW1STRr0MSZFIqKj6za/WxQMaM+4kCnyOBMJ5W2gIikjwrQ59c+nDgKBtqiq8j6mmgQSPA0
4sC8kcaqnktjfM2KiY9UA/s++R6cTS7FTEoUNmJu7F8ZxoIG6iwjsUIOVmV3U7Xc90dNGaXXlK1y
MO82Gstuh+SCVUffURO5MAvxRyS1yC7g+VnPOxk2OGVd5wYpfY8KgxFe1aEuzMOGuGiSIr92pTWG
mY5Up3FDolQJ28SA7AMMU4+35cgM1XmQB2gSrKNKm+tPf1z6AtEF1CTuW7JMWOZDeCrbKU6ppTNL
waqf5sQaHqtihlgHPHatOUXpojnRxPhE9gP3RLF9fwqtth1DInYnMGKssRzDZwRQf90PATV+HcWp
HtvaPMvkeGLVJQ7rCWMWtfac3EQ+BmBePklmEsN0I4TPFERCp0GRYYpQBFLVApBPrGqs916HXWHv
ehNdBIM2GgB7yVhNJT+48bpCak4A5kTj0G/IMjCmn7YW4pdUf6KJZTnxF3fIUkjycZokcfGS3D/p
HEm9hE0JXcu0nfh7x2kP89noZ1rSoEibYAgxivTMv6hTTDodWBAYQPhXeZjIx6yWeJI4kS+dEeIF
59F64y6fN3FcfdFiw2DkxOUgvoCyK8yN2lUfTLsW5iinlpfQuVklhuM82JkHVRVOZPWj00Ssh81a
vqCOIF55KJ9OEkm6V0NbWohtERFQaxmecVF+GTKdIFzJ8zDCv4Vz+FhsUP8xoAeemA6ePTp3plNM
B9Bzlycex/0oK7vTtNS+uU7fThm5r3D+EU0LUBzE94vil+nWIzlFutAqE6QG2wUSJUCvQ/yqWuXR
EaVmpmfCAwaxsYvWkTRP3fJYwQIBRZ/TUJZOisj+ajvKBJrrEoXVe09CrCKxzkVARSNu27RZ21eP
kdtK56AjnhLVsbA/TtWJZIj5zGwFc4FF1goKdXHsDtUfBJbcxw7dn+NaN4urKAFPhq5NDyPUM0dR
FCCEWhcPbMWU+zTlsQb/PhOiXB+jQm5OIsnzTlQY0D0E13nUidJ5nFlnft53Y4W72GkcC92Ey/Rk
hvOfDRemQMpOy/uxnlYwO+oQwVv5OMBPeVqahLWoFydpUZ71qZQjA951c0NNiUZb+SZ37PYslCQP
KVeZrFICWkc+hhd0a0hXgRYX6PM6U8WqvSV8rHDsNGLJ5hMjxqFzd9OMZCFUnwrYyUhUSOlP/Gkh
LQR6MlOrPqFqCOZTiWR+6mnOxFcCf5417cBUA2X3vdUM9OT1tpO/Gl1VpqM6j8RvnuaVX4B2iZjA
eb7/s+gVcV4oERsASDz3rpFy5PFkZEGRIxCRs0S8fuyorjOtYRMBAwvzUZbl2aSt0IMOQ0Mb1dAK
UPU9tTTCYgg/FBIj87purG8Zzo+kcjHlPtc+jav43umtm1SgEtzoC9map3LtjPNOd8sxWg/lVRXZ
y6x1frLPThIEIK1avJRLJIrR37sSRY6VpGnJdjVxFmhyCw8rvVf6qwhZv8LkbyQp/RYJsn9ViOIS
dRxv0uR5EPIXyV2aozJjZTYifqlgj3ShuDT1jmKvWS9rzeSwGjKoSnFvi1B3EI5isQeBwd4cKjCM
0UIY6ToL0+pQ35CipBh3CNRA5BewZcyMObRgF0WMBG8Twznu4MnPUTCbGPDegSFbSoKMSZycISdl
ffNQTBIQJpmAB68xgEnjG8Q8Z4GKTqSkGOVYjC3O0rLWLsNeuza6xj2WZR9Gs20uKV62k0pVztuE
YdaMG9THqYMIDTklFZRRCU2q80OwOaBlF0WmTFodTlSI3DXl+0ckQFHgCKQbbvd/KG6DREmPeYJa
mLcCgmZPTWl840wxwRU7P/93BZ4vEfReIeE/hXWHn14mXlzeJm/Uhv/SL71W9vY/aEuZ+CGp4nLQ
OXa4B9mKSYeS3lYUu/5Ka1Xk954QrhBPrh6JkmX5iCCUCxoQi8+f//gjTGLn5ceGdYTyMLddoJ7X
n+ea6cYI/W4M3u/eW8nmt8/Z6sAH0fwAv/8r47DzmF/joIhHROXYgcJPXX8o2G6Og35kQMsAQ2U8
jxLBPu19onGATEEucdAYyCQnvGgua0lrhs/2GJj8eNBrpqj92To/gMEO7bzOQkB/G77XvoVgyUcm
qldr1sr6588T7hNNAK7YQbseNAGQHMcPQWMEcFBcf7YXgXWEijniqvAx1p/PNwakvEBGBo+lgwZC
HmTZSZ2xIn/uKcnzxm7AStDgS3PB8zJXPt1uIL0MxMGrQjrC1gPGD9jRfVuCfEQWw7oQP92WAISF
+zOVK7HDZoKJ/C9gcVHffy4YR4j6wydAaXj9+XznI0jZQ2cBfgOowqAZDMF3zyww9CMAdxbHxstq
+XT7As7KgwvcoXNBpng3kApfYoABzLixKxjSEZes1AP5lefPur1PdESwYenUIg9aEJJ0hF431hOD
PeJm780jbsEH193n2faJui3hD3XoPqBI3NpTl8XQZu8SMAaAHAbvgOTWn0+4D8CfPPTdi0dA/cC/
SS+73c4C0JkCzH5VetkrP9+hMFTjDxwEYgNIL2QC3E6tP9tRsmEeDRwPVPJexujTbYYDi/Z5ej7T
if5MQN+mjb9Nl6RBMF9GYp+IeN8gcCIM9shwdp8/z7vOJ9oT2KPF5zfzzweBnBEAPeHwANHe3Ao1
HAjYCKguPvf+000B2QAXdOg60I/wReRYRZbs+bM9CFxnYSw0EEmfZ8inmwKcYoCP18y1w05E44id
AICVtHMiWkfgGYfY+WUV8GMa+kSLAK7LgPo/qPf4Y6wPRjz19u0EpkiqBGUCnPcnXQuvqdKhA8Fu
QEaIxQ6OVuvPm9lAbIRA2Wt54dOtB6DaA0fksNkwrHoqBNhdbu0GpnFkYVKJC9fz2Ax6On91LfyF
BfNnwRUVz/BxXY/1nor1efZcafzwF17LlW8f8FKGXD7+3/+QKLdu/eKANHh+9C8juf/aOjTXy33j
h6/Lf93Oy5+/dPBt01ttvfbq9R8X3lO+yh9A9K897F6+5rMd3X/Hjy4Uj31uOesq0a8v9AYn8efr
f/f5RbGKNgvRzwW4Qx878txVvvnY56LmoY9drPJuFa82HywpKOy9/sNevMhfGgfw/b/3JXrOOg79
8serKKr++D+rKP3PP05WhRt5WyNE0j04XR/ayskqj7nQCLYH6bl0cPCzmafhzoPXucihDz5dBYW7
emyentLXEViv0sER8fUf/vm7PVs9ut3+NfScRRz69S8ePb7+6xcdvjlaj//Gy7ysHqsH9ynPu62H
w9CVXv/hnw/LZRX7q/vX56y/9XMofehwXK/8VVG6q60LrpdA9dBn33g4v25tWAo3XhxRhz74dhV5
4R/nq8fq9VnDiLzUWQ59+F1Zws7bs4m/xG2HPv/rU1H+MXrCizDc+vbPccChTz9bsZmzYZX51hx/
yT4Pffq88nl6ufm9/yzyHfzs35m5/t4s9i+dFpzKq2gVPzMvvYfknre7LAaSSbHdD+orQ3p2aD/+
+y/a5h3YrTMPyYXtcGDNHwX6eHgfbvMBh7k1g14e/i+s3r9FhD1wlD7gEx349Pfxqoc+/MnBe3HV
7b6FgQtFBfDQaTp5Cl3v9THrA/zPq5uDH/3nekNIfk8T/8J5OObEevSgUbt7nv8vLGIUiFdl6RVv
Wvh1w3foKK3PmVUwdGSrDy8t/Aux1DFHwW+f/y9ModsndlFnN8b/Vd85dIROV4+Mz+bgGFz/kuuL
1D50/o8M0fb1x/88ttq/H/3BufHH5Hcz2Vjz31ELlUm7uaFANvSjL7Iv3/yzLvU2C33F6uz7s+0U
e/iNh/Bplf/X/wMAAP//</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microsoft.com/office/2014/relationships/chartEx" Target="../charts/chartEx2.xml"/><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chart" Target="../charts/chart4.xml"/><Relationship Id="rId2" Type="http://schemas.openxmlformats.org/officeDocument/2006/relationships/hyperlink" Target="#actual!A1"/><Relationship Id="rId1" Type="http://schemas.openxmlformats.org/officeDocument/2006/relationships/image" Target="../media/image1.png"/><Relationship Id="rId6" Type="http://schemas.openxmlformats.org/officeDocument/2006/relationships/image" Target="../media/image3.png"/><Relationship Id="rId11" Type="http://schemas.microsoft.com/office/2014/relationships/chartEx" Target="../charts/chartEx1.xml"/><Relationship Id="rId5" Type="http://schemas.openxmlformats.org/officeDocument/2006/relationships/hyperlink" Target="#kpi!A1"/><Relationship Id="rId10" Type="http://schemas.openxmlformats.org/officeDocument/2006/relationships/chart" Target="../charts/chart3.xml"/><Relationship Id="rId4" Type="http://schemas.openxmlformats.org/officeDocument/2006/relationships/image" Target="../media/image3.svg"/><Relationship Id="rId9" Type="http://schemas.openxmlformats.org/officeDocument/2006/relationships/chart" Target="../charts/chart2.xml"/><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NULL"/><Relationship Id="rId1" Type="http://schemas.openxmlformats.org/officeDocument/2006/relationships/customXml" Target="../ink/ink1.xml"/><Relationship Id="rId4" Type="http://schemas.openxmlformats.org/officeDocument/2006/relationships/customXml" Target="../ink/ink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microsoft.com/office/2014/relationships/chartEx" Target="../charts/chartEx4.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3.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92.svg"/><Relationship Id="rId7"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3.sv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30480</xdr:rowOff>
    </xdr:from>
    <xdr:to>
      <xdr:col>17</xdr:col>
      <xdr:colOff>502920</xdr:colOff>
      <xdr:row>4</xdr:row>
      <xdr:rowOff>167640</xdr:rowOff>
    </xdr:to>
    <xdr:sp macro="" textlink="">
      <xdr:nvSpPr>
        <xdr:cNvPr id="2" name="Rectangle 1">
          <a:extLst>
            <a:ext uri="{FF2B5EF4-FFF2-40B4-BE49-F238E27FC236}">
              <a16:creationId xmlns:a16="http://schemas.microsoft.com/office/drawing/2014/main" xmlns="" id="{F2049E8C-2C91-4F34-2BAD-4616F93111E2}"/>
            </a:ext>
          </a:extLst>
        </xdr:cNvPr>
        <xdr:cNvSpPr/>
      </xdr:nvSpPr>
      <xdr:spPr>
        <a:xfrm>
          <a:off x="0" y="30480"/>
          <a:ext cx="10866120" cy="877389"/>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3200" b="1" kern="1200">
            <a:solidFill>
              <a:schemeClr val="dk1"/>
            </a:solidFill>
            <a:latin typeface="+mn-lt"/>
            <a:ea typeface="+mn-ea"/>
            <a:cs typeface="+mn-cs"/>
          </a:endParaRPr>
        </a:p>
      </xdr:txBody>
    </xdr:sp>
    <xdr:clientData/>
  </xdr:twoCellAnchor>
  <xdr:twoCellAnchor editAs="oneCell">
    <xdr:from>
      <xdr:col>0</xdr:col>
      <xdr:colOff>53340</xdr:colOff>
      <xdr:row>1</xdr:row>
      <xdr:rowOff>1</xdr:rowOff>
    </xdr:from>
    <xdr:to>
      <xdr:col>3</xdr:col>
      <xdr:colOff>510540</xdr:colOff>
      <xdr:row>4</xdr:row>
      <xdr:rowOff>53341</xdr:rowOff>
    </xdr:to>
    <xdr:pic>
      <xdr:nvPicPr>
        <xdr:cNvPr id="3" name="Picture 2">
          <a:extLst>
            <a:ext uri="{FF2B5EF4-FFF2-40B4-BE49-F238E27FC236}">
              <a16:creationId xmlns:a16="http://schemas.microsoft.com/office/drawing/2014/main" xmlns="" id="{4B29C1B7-B071-4B60-A691-C51DC363C7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340" y="182881"/>
          <a:ext cx="2286000" cy="601980"/>
        </a:xfrm>
        <a:prstGeom prst="rect">
          <a:avLst/>
        </a:prstGeom>
      </xdr:spPr>
    </xdr:pic>
    <xdr:clientData/>
  </xdr:twoCellAnchor>
  <xdr:twoCellAnchor>
    <xdr:from>
      <xdr:col>4</xdr:col>
      <xdr:colOff>129540</xdr:colOff>
      <xdr:row>0</xdr:row>
      <xdr:rowOff>175260</xdr:rowOff>
    </xdr:from>
    <xdr:to>
      <xdr:col>17</xdr:col>
      <xdr:colOff>289560</xdr:colOff>
      <xdr:row>4</xdr:row>
      <xdr:rowOff>30480</xdr:rowOff>
    </xdr:to>
    <xdr:sp macro="" textlink="">
      <xdr:nvSpPr>
        <xdr:cNvPr id="4" name="Rectangle 3">
          <a:extLst>
            <a:ext uri="{FF2B5EF4-FFF2-40B4-BE49-F238E27FC236}">
              <a16:creationId xmlns:a16="http://schemas.microsoft.com/office/drawing/2014/main" xmlns="" id="{7E379466-9B60-18B4-8134-A86F55AE6088}"/>
            </a:ext>
          </a:extLst>
        </xdr:cNvPr>
        <xdr:cNvSpPr/>
      </xdr:nvSpPr>
      <xdr:spPr>
        <a:xfrm>
          <a:off x="2567940" y="175260"/>
          <a:ext cx="8084820" cy="58674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b="1" kern="1200">
              <a:solidFill>
                <a:schemeClr val="bg1"/>
              </a:solidFill>
              <a:latin typeface="Aparajita" panose="02020603050405020304" pitchFamily="18" charset="0"/>
              <a:cs typeface="Aparajita" panose="02020603050405020304" pitchFamily="18" charset="0"/>
            </a:rPr>
            <a:t>SALES</a:t>
          </a:r>
          <a:r>
            <a:rPr lang="en-IN" sz="3600" b="1" kern="1200" baseline="0">
              <a:solidFill>
                <a:schemeClr val="bg1"/>
              </a:solidFill>
              <a:latin typeface="Aparajita" panose="02020603050405020304" pitchFamily="18" charset="0"/>
              <a:cs typeface="Aparajita" panose="02020603050405020304" pitchFamily="18" charset="0"/>
            </a:rPr>
            <a:t> DASHBOARD (2024-2025)</a:t>
          </a:r>
          <a:endParaRPr lang="en-IN" sz="3600" b="1" kern="1200">
            <a:solidFill>
              <a:schemeClr val="bg1"/>
            </a:solidFill>
            <a:latin typeface="Aparajita" panose="02020603050405020304" pitchFamily="18" charset="0"/>
            <a:cs typeface="Aparajita" panose="02020603050405020304" pitchFamily="18" charset="0"/>
          </a:endParaRPr>
        </a:p>
      </xdr:txBody>
    </xdr:sp>
    <xdr:clientData/>
  </xdr:twoCellAnchor>
  <xdr:twoCellAnchor>
    <xdr:from>
      <xdr:col>0</xdr:col>
      <xdr:colOff>38100</xdr:colOff>
      <xdr:row>11</xdr:row>
      <xdr:rowOff>175260</xdr:rowOff>
    </xdr:from>
    <xdr:to>
      <xdr:col>1</xdr:col>
      <xdr:colOff>358140</xdr:colOff>
      <xdr:row>27</xdr:row>
      <xdr:rowOff>76200</xdr:rowOff>
    </xdr:to>
    <xdr:sp macro="" textlink="">
      <xdr:nvSpPr>
        <xdr:cNvPr id="5" name="Rectangle 4">
          <a:extLst>
            <a:ext uri="{FF2B5EF4-FFF2-40B4-BE49-F238E27FC236}">
              <a16:creationId xmlns:a16="http://schemas.microsoft.com/office/drawing/2014/main" xmlns="" id="{45748DAD-A10B-75E1-BF8D-217885715FE8}"/>
            </a:ext>
          </a:extLst>
        </xdr:cNvPr>
        <xdr:cNvSpPr/>
      </xdr:nvSpPr>
      <xdr:spPr>
        <a:xfrm>
          <a:off x="38100" y="2186940"/>
          <a:ext cx="929640" cy="28270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0</xdr:col>
      <xdr:colOff>68580</xdr:colOff>
      <xdr:row>19</xdr:row>
      <xdr:rowOff>129540</xdr:rowOff>
    </xdr:from>
    <xdr:to>
      <xdr:col>1</xdr:col>
      <xdr:colOff>327660</xdr:colOff>
      <xdr:row>24</xdr:row>
      <xdr:rowOff>83820</xdr:rowOff>
    </xdr:to>
    <xdr:pic>
      <xdr:nvPicPr>
        <xdr:cNvPr id="7" name="Graphic 6" descr="Database with solid fill">
          <a:hlinkClick xmlns:r="http://schemas.openxmlformats.org/officeDocument/2006/relationships" r:id="rId2"/>
          <a:extLst>
            <a:ext uri="{FF2B5EF4-FFF2-40B4-BE49-F238E27FC236}">
              <a16:creationId xmlns:a16="http://schemas.microsoft.com/office/drawing/2014/main" xmlns="" id="{B696B419-DEE0-4E57-8FBD-E28FD62F2CE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68580" y="3604260"/>
          <a:ext cx="868680" cy="868680"/>
        </a:xfrm>
        <a:prstGeom prst="rect">
          <a:avLst/>
        </a:prstGeom>
      </xdr:spPr>
    </xdr:pic>
    <xdr:clientData/>
  </xdr:twoCellAnchor>
  <xdr:twoCellAnchor editAs="oneCell">
    <xdr:from>
      <xdr:col>0</xdr:col>
      <xdr:colOff>45720</xdr:colOff>
      <xdr:row>13</xdr:row>
      <xdr:rowOff>38100</xdr:rowOff>
    </xdr:from>
    <xdr:to>
      <xdr:col>1</xdr:col>
      <xdr:colOff>365760</xdr:colOff>
      <xdr:row>18</xdr:row>
      <xdr:rowOff>53340</xdr:rowOff>
    </xdr:to>
    <xdr:pic>
      <xdr:nvPicPr>
        <xdr:cNvPr id="8" name="Graphic 7" descr="Document with solid fill">
          <a:hlinkClick xmlns:r="http://schemas.openxmlformats.org/officeDocument/2006/relationships" r:id="rId5"/>
          <a:extLst>
            <a:ext uri="{FF2B5EF4-FFF2-40B4-BE49-F238E27FC236}">
              <a16:creationId xmlns:a16="http://schemas.microsoft.com/office/drawing/2014/main" xmlns="" id="{FC61EB48-BEA5-45FA-BE23-A6DA4D8E1BE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5720" y="2415540"/>
          <a:ext cx="929640" cy="929640"/>
        </a:xfrm>
        <a:prstGeom prst="rect">
          <a:avLst/>
        </a:prstGeom>
      </xdr:spPr>
    </xdr:pic>
    <xdr:clientData/>
  </xdr:twoCellAnchor>
  <xdr:twoCellAnchor>
    <xdr:from>
      <xdr:col>1</xdr:col>
      <xdr:colOff>426720</xdr:colOff>
      <xdr:row>5</xdr:row>
      <xdr:rowOff>53340</xdr:rowOff>
    </xdr:from>
    <xdr:to>
      <xdr:col>7</xdr:col>
      <xdr:colOff>15240</xdr:colOff>
      <xdr:row>11</xdr:row>
      <xdr:rowOff>22860</xdr:rowOff>
    </xdr:to>
    <xdr:sp macro="" textlink="">
      <xdr:nvSpPr>
        <xdr:cNvPr id="9" name="Rectangle 8">
          <a:extLst>
            <a:ext uri="{FF2B5EF4-FFF2-40B4-BE49-F238E27FC236}">
              <a16:creationId xmlns:a16="http://schemas.microsoft.com/office/drawing/2014/main" xmlns="" id="{02EDAAF1-60FC-B684-EB00-75B53EA7B305}"/>
            </a:ext>
          </a:extLst>
        </xdr:cNvPr>
        <xdr:cNvSpPr/>
      </xdr:nvSpPr>
      <xdr:spPr>
        <a:xfrm>
          <a:off x="1036320" y="967740"/>
          <a:ext cx="3246120" cy="106680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200" b="1" kern="1200"/>
            <a:t>Total</a:t>
          </a:r>
          <a:r>
            <a:rPr lang="en-IN" sz="3200" b="1" kern="1200" baseline="0"/>
            <a:t> Sales</a:t>
          </a:r>
          <a:endParaRPr lang="en-IN" sz="3200" b="1" kern="1200"/>
        </a:p>
      </xdr:txBody>
    </xdr:sp>
    <xdr:clientData/>
  </xdr:twoCellAnchor>
  <xdr:twoCellAnchor>
    <xdr:from>
      <xdr:col>7</xdr:col>
      <xdr:colOff>60960</xdr:colOff>
      <xdr:row>5</xdr:row>
      <xdr:rowOff>53340</xdr:rowOff>
    </xdr:from>
    <xdr:to>
      <xdr:col>12</xdr:col>
      <xdr:colOff>259080</xdr:colOff>
      <xdr:row>11</xdr:row>
      <xdr:rowOff>22860</xdr:rowOff>
    </xdr:to>
    <xdr:sp macro="" textlink="">
      <xdr:nvSpPr>
        <xdr:cNvPr id="14" name="Rectangle 13">
          <a:extLst>
            <a:ext uri="{FF2B5EF4-FFF2-40B4-BE49-F238E27FC236}">
              <a16:creationId xmlns:a16="http://schemas.microsoft.com/office/drawing/2014/main" xmlns="" id="{2F8CE3AD-40B3-3656-A91A-82D299CD6830}"/>
            </a:ext>
          </a:extLst>
        </xdr:cNvPr>
        <xdr:cNvSpPr/>
      </xdr:nvSpPr>
      <xdr:spPr>
        <a:xfrm>
          <a:off x="4328160" y="967740"/>
          <a:ext cx="3246120" cy="106680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800" b="1" kern="1200">
              <a:solidFill>
                <a:schemeClr val="dk1"/>
              </a:solidFill>
              <a:latin typeface="+mn-lt"/>
              <a:ea typeface="+mn-ea"/>
              <a:cs typeface="+mn-cs"/>
            </a:rPr>
            <a:t>Total</a:t>
          </a:r>
          <a:r>
            <a:rPr lang="en-IN" sz="2800" b="1" kern="1200" baseline="0">
              <a:solidFill>
                <a:schemeClr val="dk1"/>
              </a:solidFill>
              <a:latin typeface="+mn-lt"/>
              <a:ea typeface="+mn-ea"/>
              <a:cs typeface="+mn-cs"/>
            </a:rPr>
            <a:t> Purchase</a:t>
          </a:r>
          <a:endParaRPr lang="en-IN" sz="2800" b="1" kern="1200">
            <a:solidFill>
              <a:schemeClr val="dk1"/>
            </a:solidFill>
            <a:latin typeface="+mn-lt"/>
            <a:ea typeface="+mn-ea"/>
            <a:cs typeface="+mn-cs"/>
          </a:endParaRPr>
        </a:p>
      </xdr:txBody>
    </xdr:sp>
    <xdr:clientData/>
  </xdr:twoCellAnchor>
  <xdr:twoCellAnchor>
    <xdr:from>
      <xdr:col>12</xdr:col>
      <xdr:colOff>297180</xdr:colOff>
      <xdr:row>5</xdr:row>
      <xdr:rowOff>53340</xdr:rowOff>
    </xdr:from>
    <xdr:to>
      <xdr:col>17</xdr:col>
      <xdr:colOff>495300</xdr:colOff>
      <xdr:row>11</xdr:row>
      <xdr:rowOff>22860</xdr:rowOff>
    </xdr:to>
    <xdr:sp macro="" textlink="">
      <xdr:nvSpPr>
        <xdr:cNvPr id="15" name="Rectangle 14">
          <a:extLst>
            <a:ext uri="{FF2B5EF4-FFF2-40B4-BE49-F238E27FC236}">
              <a16:creationId xmlns:a16="http://schemas.microsoft.com/office/drawing/2014/main" xmlns="" id="{E5E5A80B-0FF0-543A-49BD-4C7A9A502982}"/>
            </a:ext>
          </a:extLst>
        </xdr:cNvPr>
        <xdr:cNvSpPr/>
      </xdr:nvSpPr>
      <xdr:spPr>
        <a:xfrm>
          <a:off x="7612380" y="967740"/>
          <a:ext cx="3246120" cy="106680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3200" b="1" kern="1200">
              <a:solidFill>
                <a:schemeClr val="dk1"/>
              </a:solidFill>
              <a:latin typeface="+mn-lt"/>
              <a:ea typeface="+mn-ea"/>
              <a:cs typeface="+mn-cs"/>
            </a:rPr>
            <a:t>Total</a:t>
          </a:r>
          <a:r>
            <a:rPr lang="en-IN" sz="3200" b="1" kern="1200" baseline="0">
              <a:solidFill>
                <a:schemeClr val="dk1"/>
              </a:solidFill>
              <a:latin typeface="+mn-lt"/>
              <a:ea typeface="+mn-ea"/>
              <a:cs typeface="+mn-cs"/>
            </a:rPr>
            <a:t> Profit</a:t>
          </a:r>
          <a:endParaRPr lang="en-IN" sz="3200" b="1" kern="1200">
            <a:solidFill>
              <a:schemeClr val="dk1"/>
            </a:solidFill>
            <a:latin typeface="+mn-lt"/>
            <a:ea typeface="+mn-ea"/>
            <a:cs typeface="+mn-cs"/>
          </a:endParaRPr>
        </a:p>
      </xdr:txBody>
    </xdr:sp>
    <xdr:clientData/>
  </xdr:twoCellAnchor>
  <xdr:twoCellAnchor>
    <xdr:from>
      <xdr:col>1</xdr:col>
      <xdr:colOff>487680</xdr:colOff>
      <xdr:row>8</xdr:row>
      <xdr:rowOff>160020</xdr:rowOff>
    </xdr:from>
    <xdr:to>
      <xdr:col>4</xdr:col>
      <xdr:colOff>502920</xdr:colOff>
      <xdr:row>10</xdr:row>
      <xdr:rowOff>162757</xdr:rowOff>
    </xdr:to>
    <xdr:sp macro="" textlink="kpi!$B$8">
      <xdr:nvSpPr>
        <xdr:cNvPr id="16" name="TextBox 15">
          <a:extLst>
            <a:ext uri="{FF2B5EF4-FFF2-40B4-BE49-F238E27FC236}">
              <a16:creationId xmlns:a16="http://schemas.microsoft.com/office/drawing/2014/main" xmlns="" id="{DAD8870C-79F2-4390-B902-1D5E863A66C9}"/>
            </a:ext>
          </a:extLst>
        </xdr:cNvPr>
        <xdr:cNvSpPr txBox="1"/>
      </xdr:nvSpPr>
      <xdr:spPr>
        <a:xfrm>
          <a:off x="1097280" y="1623060"/>
          <a:ext cx="1844040" cy="368497"/>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28AE38-2081-443A-814A-6E07F8C5A589}" type="TxLink">
            <a:rPr lang="en-US" sz="3200" b="1" i="0" u="none" strike="noStrike" kern="1200">
              <a:solidFill>
                <a:schemeClr val="bg1"/>
              </a:solidFill>
              <a:latin typeface="Calibri"/>
              <a:ea typeface="Calibri"/>
              <a:cs typeface="Calibri"/>
            </a:rPr>
            <a:pPr algn="ctr"/>
            <a:t>39668589</a:t>
          </a:fld>
          <a:endParaRPr lang="en-IN" sz="3200" b="1" kern="1200">
            <a:solidFill>
              <a:schemeClr val="bg1"/>
            </a:solidFill>
          </a:endParaRPr>
        </a:p>
      </xdr:txBody>
    </xdr:sp>
    <xdr:clientData/>
  </xdr:twoCellAnchor>
  <xdr:twoCellAnchor>
    <xdr:from>
      <xdr:col>4</xdr:col>
      <xdr:colOff>281940</xdr:colOff>
      <xdr:row>4</xdr:row>
      <xdr:rowOff>99061</xdr:rowOff>
    </xdr:from>
    <xdr:to>
      <xdr:col>7</xdr:col>
      <xdr:colOff>396240</xdr:colOff>
      <xdr:row>11</xdr:row>
      <xdr:rowOff>137161</xdr:rowOff>
    </xdr:to>
    <xdr:graphicFrame macro="">
      <xdr:nvGraphicFramePr>
        <xdr:cNvPr id="17" name="Chart 16">
          <a:extLst>
            <a:ext uri="{FF2B5EF4-FFF2-40B4-BE49-F238E27FC236}">
              <a16:creationId xmlns:a16="http://schemas.microsoft.com/office/drawing/2014/main" xmlns="" id="{55F47B77-6F6E-4420-A35F-E705ACBE3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22861</xdr:colOff>
      <xdr:row>5</xdr:row>
      <xdr:rowOff>60960</xdr:rowOff>
    </xdr:from>
    <xdr:to>
      <xdr:col>1</xdr:col>
      <xdr:colOff>388620</xdr:colOff>
      <xdr:row>11</xdr:row>
      <xdr:rowOff>137160</xdr:rowOff>
    </xdr:to>
    <mc:AlternateContent xmlns:mc="http://schemas.openxmlformats.org/markup-compatibility/2006" xmlns:a14="http://schemas.microsoft.com/office/drawing/2010/main">
      <mc:Choice Requires="a14">
        <xdr:graphicFrame macro="">
          <xdr:nvGraphicFramePr>
            <xdr:cNvPr id="19" name="Category 1">
              <a:extLst>
                <a:ext uri="{FF2B5EF4-FFF2-40B4-BE49-F238E27FC236}">
                  <a16:creationId xmlns:a16="http://schemas.microsoft.com/office/drawing/2014/main" xmlns="" id="{1EBA72AA-1A31-4E1C-BF3A-49C996D04B9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2861" y="975360"/>
              <a:ext cx="975359"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136497</xdr:colOff>
      <xdr:row>8</xdr:row>
      <xdr:rowOff>160020</xdr:rowOff>
    </xdr:from>
    <xdr:to>
      <xdr:col>10</xdr:col>
      <xdr:colOff>151737</xdr:colOff>
      <xdr:row>10</xdr:row>
      <xdr:rowOff>162757</xdr:rowOff>
    </xdr:to>
    <xdr:sp macro="" textlink="kpi!$E$8">
      <xdr:nvSpPr>
        <xdr:cNvPr id="20" name="TextBox 19">
          <a:extLst>
            <a:ext uri="{FF2B5EF4-FFF2-40B4-BE49-F238E27FC236}">
              <a16:creationId xmlns:a16="http://schemas.microsoft.com/office/drawing/2014/main" xmlns="" id="{F9391042-E1D8-D1F0-77B8-89CB5D88F917}"/>
            </a:ext>
          </a:extLst>
        </xdr:cNvPr>
        <xdr:cNvSpPr txBox="1"/>
      </xdr:nvSpPr>
      <xdr:spPr>
        <a:xfrm>
          <a:off x="4403697" y="1644263"/>
          <a:ext cx="1844040" cy="373798"/>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A57AA2-5CAA-4E1A-8047-203255D64E95}" type="TxLink">
            <a:rPr lang="en-US" sz="3200" b="1" i="0" u="none" strike="noStrike" kern="1200">
              <a:solidFill>
                <a:schemeClr val="bg1"/>
              </a:solidFill>
              <a:latin typeface="Calibri"/>
              <a:ea typeface="Calibri"/>
              <a:cs typeface="Calibri"/>
            </a:rPr>
            <a:pPr marL="0" indent="0" algn="ctr"/>
            <a:t>25060122</a:t>
          </a:fld>
          <a:endParaRPr lang="en-IN" sz="3200" b="1" i="0" u="none" strike="noStrike" kern="1200">
            <a:solidFill>
              <a:schemeClr val="bg1"/>
            </a:solidFill>
            <a:latin typeface="Calibri"/>
            <a:ea typeface="Calibri"/>
            <a:cs typeface="Calibri"/>
          </a:endParaRPr>
        </a:p>
      </xdr:txBody>
    </xdr:sp>
    <xdr:clientData/>
  </xdr:twoCellAnchor>
  <xdr:twoCellAnchor>
    <xdr:from>
      <xdr:col>12</xdr:col>
      <xdr:colOff>341905</xdr:colOff>
      <xdr:row>8</xdr:row>
      <xdr:rowOff>160020</xdr:rowOff>
    </xdr:from>
    <xdr:to>
      <xdr:col>15</xdr:col>
      <xdr:colOff>357145</xdr:colOff>
      <xdr:row>10</xdr:row>
      <xdr:rowOff>162757</xdr:rowOff>
    </xdr:to>
    <xdr:sp macro="" textlink="kpi!$I$8">
      <xdr:nvSpPr>
        <xdr:cNvPr id="21" name="TextBox 20">
          <a:extLst>
            <a:ext uri="{FF2B5EF4-FFF2-40B4-BE49-F238E27FC236}">
              <a16:creationId xmlns:a16="http://schemas.microsoft.com/office/drawing/2014/main" xmlns="" id="{74E159DD-491E-8E30-9BBA-F90869B14FEA}"/>
            </a:ext>
          </a:extLst>
        </xdr:cNvPr>
        <xdr:cNvSpPr txBox="1"/>
      </xdr:nvSpPr>
      <xdr:spPr>
        <a:xfrm>
          <a:off x="7657105" y="1644263"/>
          <a:ext cx="1844040" cy="373798"/>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962AC3-F2D1-4CF7-BF76-B69DBFEC21CE}" type="TxLink">
            <a:rPr lang="en-US" sz="3200" b="1" i="0" u="none" strike="noStrike" kern="1200">
              <a:solidFill>
                <a:schemeClr val="bg1"/>
              </a:solidFill>
              <a:latin typeface="Calibri"/>
              <a:ea typeface="Calibri"/>
              <a:cs typeface="Calibri"/>
            </a:rPr>
            <a:pPr marL="0" indent="0" algn="ctr"/>
            <a:t>14608467</a:t>
          </a:fld>
          <a:endParaRPr lang="en-IN" sz="3200" b="1" i="0" u="none" strike="noStrike" kern="1200">
            <a:solidFill>
              <a:schemeClr val="bg1"/>
            </a:solidFill>
            <a:latin typeface="Calibri"/>
            <a:ea typeface="Calibri"/>
            <a:cs typeface="Calibri"/>
          </a:endParaRPr>
        </a:p>
      </xdr:txBody>
    </xdr:sp>
    <xdr:clientData/>
  </xdr:twoCellAnchor>
  <xdr:twoCellAnchor>
    <xdr:from>
      <xdr:col>10</xdr:col>
      <xdr:colOff>288745</xdr:colOff>
      <xdr:row>4</xdr:row>
      <xdr:rowOff>107291</xdr:rowOff>
    </xdr:from>
    <xdr:to>
      <xdr:col>12</xdr:col>
      <xdr:colOff>445478</xdr:colOff>
      <xdr:row>12</xdr:row>
      <xdr:rowOff>0</xdr:rowOff>
    </xdr:to>
    <xdr:graphicFrame macro="">
      <xdr:nvGraphicFramePr>
        <xdr:cNvPr id="22" name="Chart 21">
          <a:extLst>
            <a:ext uri="{FF2B5EF4-FFF2-40B4-BE49-F238E27FC236}">
              <a16:creationId xmlns:a16="http://schemas.microsoft.com/office/drawing/2014/main" xmlns="" id="{277D866A-F3AE-4DCC-991B-57CAF539E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426720</xdr:colOff>
      <xdr:row>11</xdr:row>
      <xdr:rowOff>91440</xdr:rowOff>
    </xdr:from>
    <xdr:to>
      <xdr:col>12</xdr:col>
      <xdr:colOff>266700</xdr:colOff>
      <xdr:row>27</xdr:row>
      <xdr:rowOff>91440</xdr:rowOff>
    </xdr:to>
    <xdr:sp macro="" textlink="">
      <xdr:nvSpPr>
        <xdr:cNvPr id="23" name="Rectangle 22">
          <a:extLst>
            <a:ext uri="{FF2B5EF4-FFF2-40B4-BE49-F238E27FC236}">
              <a16:creationId xmlns:a16="http://schemas.microsoft.com/office/drawing/2014/main" xmlns="" id="{3AFDB3D7-A445-C8BE-685B-451384C52296}"/>
            </a:ext>
          </a:extLst>
        </xdr:cNvPr>
        <xdr:cNvSpPr/>
      </xdr:nvSpPr>
      <xdr:spPr>
        <a:xfrm>
          <a:off x="1036320" y="2103120"/>
          <a:ext cx="6545580" cy="292608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2400" b="1" kern="1200"/>
        </a:p>
      </xdr:txBody>
    </xdr:sp>
    <xdr:clientData/>
  </xdr:twoCellAnchor>
  <xdr:twoCellAnchor>
    <xdr:from>
      <xdr:col>1</xdr:col>
      <xdr:colOff>502920</xdr:colOff>
      <xdr:row>11</xdr:row>
      <xdr:rowOff>121920</xdr:rowOff>
    </xdr:from>
    <xdr:to>
      <xdr:col>12</xdr:col>
      <xdr:colOff>190500</xdr:colOff>
      <xdr:row>26</xdr:row>
      <xdr:rowOff>99060</xdr:rowOff>
    </xdr:to>
    <xdr:graphicFrame macro="">
      <xdr:nvGraphicFramePr>
        <xdr:cNvPr id="24" name="Chart 23">
          <a:extLst>
            <a:ext uri="{FF2B5EF4-FFF2-40B4-BE49-F238E27FC236}">
              <a16:creationId xmlns:a16="http://schemas.microsoft.com/office/drawing/2014/main" xmlns="" id="{355EC51E-2214-4AB2-B9FC-E75AF84FD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297180</xdr:colOff>
      <xdr:row>11</xdr:row>
      <xdr:rowOff>99060</xdr:rowOff>
    </xdr:from>
    <xdr:to>
      <xdr:col>17</xdr:col>
      <xdr:colOff>495300</xdr:colOff>
      <xdr:row>27</xdr:row>
      <xdr:rowOff>91440</xdr:rowOff>
    </xdr:to>
    <xdr:sp macro="" textlink="">
      <xdr:nvSpPr>
        <xdr:cNvPr id="25" name="Rectangle 24">
          <a:extLst>
            <a:ext uri="{FF2B5EF4-FFF2-40B4-BE49-F238E27FC236}">
              <a16:creationId xmlns:a16="http://schemas.microsoft.com/office/drawing/2014/main" xmlns="" id="{6BB655A5-7EFF-47C6-F5DF-EC10DC8CFEF8}"/>
            </a:ext>
          </a:extLst>
        </xdr:cNvPr>
        <xdr:cNvSpPr/>
      </xdr:nvSpPr>
      <xdr:spPr>
        <a:xfrm>
          <a:off x="7612380" y="2110740"/>
          <a:ext cx="3246120" cy="291846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3200" b="1" kern="1200">
              <a:solidFill>
                <a:schemeClr val="dk1"/>
              </a:solidFill>
              <a:latin typeface="+mn-lt"/>
              <a:ea typeface="+mn-ea"/>
              <a:cs typeface="+mn-cs"/>
            </a:rPr>
            <a:t>Prodcut Sale</a:t>
          </a:r>
        </a:p>
      </xdr:txBody>
    </xdr:sp>
    <xdr:clientData/>
  </xdr:twoCellAnchor>
  <xdr:twoCellAnchor>
    <xdr:from>
      <xdr:col>12</xdr:col>
      <xdr:colOff>335281</xdr:colOff>
      <xdr:row>16</xdr:row>
      <xdr:rowOff>30480</xdr:rowOff>
    </xdr:from>
    <xdr:to>
      <xdr:col>17</xdr:col>
      <xdr:colOff>426721</xdr:colOff>
      <xdr:row>27</xdr:row>
      <xdr:rowOff>15240</xdr:rowOff>
    </xdr:to>
    <mc:AlternateContent xmlns:mc="http://schemas.openxmlformats.org/markup-compatibility/2006">
      <mc:Choice xmlns:cx1="http://schemas.microsoft.com/office/drawing/2015/9/8/chartex" xmlns="" Requires="cx1">
        <xdr:graphicFrame macro="">
          <xdr:nvGraphicFramePr>
            <xdr:cNvPr id="26" name="Chart 25">
              <a:extLst>
                <a:ext uri="{FF2B5EF4-FFF2-40B4-BE49-F238E27FC236}">
                  <a16:creationId xmlns:a16="http://schemas.microsoft.com/office/drawing/2014/main" id="{FBC698BD-CAC1-4F5D-9761-D429BF9757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6" name="Rectangle 5"/>
            <xdr:cNvSpPr>
              <a:spLocks noTextEdit="1"/>
            </xdr:cNvSpPr>
          </xdr:nvSpPr>
          <xdr:spPr>
            <a:xfrm>
              <a:off x="7650481" y="2956560"/>
              <a:ext cx="3139440" cy="1996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518161</xdr:colOff>
      <xdr:row>10</xdr:row>
      <xdr:rowOff>91441</xdr:rowOff>
    </xdr:from>
    <xdr:to>
      <xdr:col>18</xdr:col>
      <xdr:colOff>601980</xdr:colOff>
      <xdr:row>17</xdr:row>
      <xdr:rowOff>76200</xdr:rowOff>
    </xdr:to>
    <xdr:graphicFrame macro="">
      <xdr:nvGraphicFramePr>
        <xdr:cNvPr id="27" name="Chart 26">
          <a:extLst>
            <a:ext uri="{FF2B5EF4-FFF2-40B4-BE49-F238E27FC236}">
              <a16:creationId xmlns:a16="http://schemas.microsoft.com/office/drawing/2014/main" xmlns="" id="{8F4FFC33-BBF2-4016-B48A-843CA9CEC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571500</xdr:colOff>
      <xdr:row>0</xdr:row>
      <xdr:rowOff>30480</xdr:rowOff>
    </xdr:from>
    <xdr:to>
      <xdr:col>23</xdr:col>
      <xdr:colOff>388620</xdr:colOff>
      <xdr:row>27</xdr:row>
      <xdr:rowOff>106680</xdr:rowOff>
    </xdr:to>
    <xdr:sp macro="" textlink="">
      <xdr:nvSpPr>
        <xdr:cNvPr id="29" name="Rectangle 28">
          <a:extLst>
            <a:ext uri="{FF2B5EF4-FFF2-40B4-BE49-F238E27FC236}">
              <a16:creationId xmlns:a16="http://schemas.microsoft.com/office/drawing/2014/main" xmlns="" id="{F80552C4-8B37-C107-89ED-B727E682DEFE}"/>
            </a:ext>
          </a:extLst>
        </xdr:cNvPr>
        <xdr:cNvSpPr/>
      </xdr:nvSpPr>
      <xdr:spPr>
        <a:xfrm>
          <a:off x="10934700" y="30480"/>
          <a:ext cx="3474720" cy="501396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3200" b="1" kern="1200">
              <a:solidFill>
                <a:schemeClr val="dk1"/>
              </a:solidFill>
              <a:latin typeface="+mn-lt"/>
              <a:ea typeface="+mn-ea"/>
              <a:cs typeface="+mn-cs"/>
            </a:rPr>
            <a:t>STATE</a:t>
          </a:r>
          <a:r>
            <a:rPr lang="en-IN" sz="3200" b="1" kern="1200" baseline="0">
              <a:solidFill>
                <a:schemeClr val="dk1"/>
              </a:solidFill>
              <a:latin typeface="+mn-lt"/>
              <a:ea typeface="+mn-ea"/>
              <a:cs typeface="+mn-cs"/>
            </a:rPr>
            <a:t> SALE</a:t>
          </a:r>
          <a:endParaRPr lang="en-IN" sz="3200" b="1" kern="1200">
            <a:solidFill>
              <a:schemeClr val="dk1"/>
            </a:solidFill>
            <a:latin typeface="+mn-lt"/>
            <a:ea typeface="+mn-ea"/>
            <a:cs typeface="+mn-cs"/>
          </a:endParaRPr>
        </a:p>
      </xdr:txBody>
    </xdr:sp>
    <xdr:clientData/>
  </xdr:twoCellAnchor>
  <xdr:twoCellAnchor>
    <xdr:from>
      <xdr:col>17</xdr:col>
      <xdr:colOff>594360</xdr:colOff>
      <xdr:row>2</xdr:row>
      <xdr:rowOff>167640</xdr:rowOff>
    </xdr:from>
    <xdr:to>
      <xdr:col>23</xdr:col>
      <xdr:colOff>370115</xdr:colOff>
      <xdr:row>28</xdr:row>
      <xdr:rowOff>15241</xdr:rowOff>
    </xdr:to>
    <mc:AlternateContent xmlns:mc="http://schemas.openxmlformats.org/markup-compatibility/2006">
      <mc:Choice xmlns:cx4="http://schemas.microsoft.com/office/drawing/2016/5/10/chartex" xmlns="" Requires="cx4">
        <xdr:graphicFrame macro="">
          <xdr:nvGraphicFramePr>
            <xdr:cNvPr id="28" name="Chart 27">
              <a:extLst>
                <a:ext uri="{FF2B5EF4-FFF2-40B4-BE49-F238E27FC236}">
                  <a16:creationId xmlns:a16="http://schemas.microsoft.com/office/drawing/2014/main" id="{91A123C1-06BF-48D4-AFDE-3B84A0906B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10" name="Rectangle 9"/>
            <xdr:cNvSpPr>
              <a:spLocks noTextEdit="1"/>
            </xdr:cNvSpPr>
          </xdr:nvSpPr>
          <xdr:spPr>
            <a:xfrm>
              <a:off x="10957560" y="533400"/>
              <a:ext cx="3433355" cy="46024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601980</xdr:colOff>
      <xdr:row>5</xdr:row>
      <xdr:rowOff>22860</xdr:rowOff>
    </xdr:from>
    <xdr:to>
      <xdr:col>18</xdr:col>
      <xdr:colOff>434340</xdr:colOff>
      <xdr:row>11</xdr:row>
      <xdr:rowOff>99103</xdr:rowOff>
    </xdr:to>
    <xdr:graphicFrame macro="">
      <xdr:nvGraphicFramePr>
        <xdr:cNvPr id="30" name="Chart 29">
          <a:extLst>
            <a:ext uri="{FF2B5EF4-FFF2-40B4-BE49-F238E27FC236}">
              <a16:creationId xmlns:a16="http://schemas.microsoft.com/office/drawing/2014/main" xmlns="" id="{AEEF3022-0912-4ED0-930D-7864BD91B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616980</xdr:colOff>
      <xdr:row>331</xdr:row>
      <xdr:rowOff>0</xdr:rowOff>
    </xdr:from>
    <xdr:to>
      <xdr:col>9</xdr:col>
      <xdr:colOff>635700</xdr:colOff>
      <xdr:row>331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xmlns="" id="{34321ADD-3153-4BE9-BD34-8DD27FFDC335}"/>
                </a:ext>
              </a:extLst>
            </xdr14:cNvPr>
            <xdr14:cNvContentPartPr/>
          </xdr14:nvContentPartPr>
          <xdr14:nvPr macro=""/>
          <xdr14:xfrm>
            <a:off x="11003040" y="65737800"/>
            <a:ext cx="18720" cy="360"/>
          </xdr14:xfrm>
        </xdr:contentPart>
      </mc:Choice>
      <mc:Fallback xmlns="">
        <xdr:pic>
          <xdr:nvPicPr>
            <xdr:cNvPr id="2" name="Ink 1">
              <a:extLst>
                <a:ext uri="{FF2B5EF4-FFF2-40B4-BE49-F238E27FC236}">
                  <a16:creationId xmlns:a16="http://schemas.microsoft.com/office/drawing/2014/main" id="{D9E7F7C3-B0AA-94AA-1784-6C060F9CCC6C}"/>
                </a:ext>
              </a:extLst>
            </xdr:cNvPr>
            <xdr:cNvPicPr/>
          </xdr:nvPicPr>
          <xdr:blipFill>
            <a:blip xmlns:r="http://schemas.openxmlformats.org/officeDocument/2006/relationships" r:embed="rId2"/>
            <a:stretch>
              <a:fillRect/>
            </a:stretch>
          </xdr:blipFill>
          <xdr:spPr>
            <a:xfrm>
              <a:off x="10996920" y="65731680"/>
              <a:ext cx="30960" cy="12600"/>
            </a:xfrm>
            <a:prstGeom prst="rect">
              <a:avLst/>
            </a:prstGeom>
          </xdr:spPr>
        </xdr:pic>
      </mc:Fallback>
    </mc:AlternateContent>
    <xdr:clientData/>
  </xdr:twoCellAnchor>
  <xdr:oneCellAnchor>
    <xdr:from>
      <xdr:col>9</xdr:col>
      <xdr:colOff>616980</xdr:colOff>
      <xdr:row>662</xdr:row>
      <xdr:rowOff>0</xdr:rowOff>
    </xdr:from>
    <xdr:ext cx="1872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xmlns="" id="{E9567DBA-D132-4BA5-8671-128FD4822014}"/>
                </a:ext>
              </a:extLst>
            </xdr14:cNvPr>
            <xdr14:cNvContentPartPr/>
          </xdr14:nvContentPartPr>
          <xdr14:nvPr macro=""/>
          <xdr14:xfrm>
            <a:off x="11003040" y="65737800"/>
            <a:ext cx="18720" cy="360"/>
          </xdr14:xfrm>
        </xdr:contentPart>
      </mc:Choice>
      <mc:Fallback xmlns="">
        <xdr:pic>
          <xdr:nvPicPr>
            <xdr:cNvPr id="2" name="Ink 1">
              <a:extLst>
                <a:ext uri="{FF2B5EF4-FFF2-40B4-BE49-F238E27FC236}">
                  <a16:creationId xmlns:a16="http://schemas.microsoft.com/office/drawing/2014/main" id="{D9E7F7C3-B0AA-94AA-1784-6C060F9CCC6C}"/>
                </a:ext>
              </a:extLst>
            </xdr:cNvPr>
            <xdr:cNvPicPr/>
          </xdr:nvPicPr>
          <xdr:blipFill>
            <a:blip xmlns:r="http://schemas.openxmlformats.org/officeDocument/2006/relationships" r:embed="rId2"/>
            <a:stretch>
              <a:fillRect/>
            </a:stretch>
          </xdr:blipFill>
          <xdr:spPr>
            <a:xfrm>
              <a:off x="10996920" y="65731680"/>
              <a:ext cx="30960" cy="12600"/>
            </a:xfrm>
            <a:prstGeom prst="rect">
              <a:avLst/>
            </a:prstGeom>
          </xdr:spPr>
        </xdr:pic>
      </mc:Fallback>
    </mc:AlternateContent>
    <xdr:clientData/>
  </xdr:oneCellAnchor>
  <xdr:oneCellAnchor>
    <xdr:from>
      <xdr:col>9</xdr:col>
      <xdr:colOff>616980</xdr:colOff>
      <xdr:row>993</xdr:row>
      <xdr:rowOff>0</xdr:rowOff>
    </xdr:from>
    <xdr:ext cx="1872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xmlns="" id="{C60A4274-82C1-470F-96B5-5CB1585038AE}"/>
                </a:ext>
              </a:extLst>
            </xdr14:cNvPr>
            <xdr14:cNvContentPartPr/>
          </xdr14:nvContentPartPr>
          <xdr14:nvPr macro=""/>
          <xdr14:xfrm>
            <a:off x="11003040" y="65737800"/>
            <a:ext cx="18720" cy="360"/>
          </xdr14:xfrm>
        </xdr:contentPart>
      </mc:Choice>
      <mc:Fallback xmlns="">
        <xdr:pic>
          <xdr:nvPicPr>
            <xdr:cNvPr id="2" name="Ink 1">
              <a:extLst>
                <a:ext uri="{FF2B5EF4-FFF2-40B4-BE49-F238E27FC236}">
                  <a16:creationId xmlns:a16="http://schemas.microsoft.com/office/drawing/2014/main" id="{D9E7F7C3-B0AA-94AA-1784-6C060F9CCC6C}"/>
                </a:ext>
              </a:extLst>
            </xdr:cNvPr>
            <xdr:cNvPicPr/>
          </xdr:nvPicPr>
          <xdr:blipFill>
            <a:blip xmlns:r="http://schemas.openxmlformats.org/officeDocument/2006/relationships" r:embed="rId2"/>
            <a:stretch>
              <a:fillRect/>
            </a:stretch>
          </xdr:blipFill>
          <xdr:spPr>
            <a:xfrm>
              <a:off x="10996920" y="65731680"/>
              <a:ext cx="30960" cy="1260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17584</xdr:colOff>
      <xdr:row>0</xdr:row>
      <xdr:rowOff>0</xdr:rowOff>
    </xdr:from>
    <xdr:to>
      <xdr:col>15</xdr:col>
      <xdr:colOff>317349</xdr:colOff>
      <xdr:row>6</xdr:row>
      <xdr:rowOff>82062</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xmlns="" id="{A34C841D-0A14-6F3E-C232-0452E428272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584" y="0"/>
              <a:ext cx="13945427" cy="1172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82062</xdr:colOff>
      <xdr:row>14</xdr:row>
      <xdr:rowOff>164123</xdr:rowOff>
    </xdr:from>
    <xdr:to>
      <xdr:col>1</xdr:col>
      <xdr:colOff>4762</xdr:colOff>
      <xdr:row>16</xdr:row>
      <xdr:rowOff>119062</xdr:rowOff>
    </xdr:to>
    <xdr:sp macro="" textlink="$B$8">
      <xdr:nvSpPr>
        <xdr:cNvPr id="3" name="TextBox 2">
          <a:extLst>
            <a:ext uri="{FF2B5EF4-FFF2-40B4-BE49-F238E27FC236}">
              <a16:creationId xmlns:a16="http://schemas.microsoft.com/office/drawing/2014/main" xmlns="" id="{23477185-8E78-2B31-A452-E48BBBD7638C}"/>
            </a:ext>
          </a:extLst>
        </xdr:cNvPr>
        <xdr:cNvSpPr txBox="1"/>
      </xdr:nvSpPr>
      <xdr:spPr>
        <a:xfrm>
          <a:off x="82062" y="2697773"/>
          <a:ext cx="784713" cy="316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91497-531B-43C1-B2C8-CB9DA54764FC}" type="TxLink">
            <a:rPr lang="en-US" sz="1100" b="0" i="0" u="none" strike="noStrike" kern="1200">
              <a:solidFill>
                <a:srgbClr val="000000"/>
              </a:solidFill>
              <a:latin typeface="Calibri"/>
              <a:ea typeface="Calibri"/>
              <a:cs typeface="Calibri"/>
            </a:rPr>
            <a:pPr/>
            <a:t>39668589</a:t>
          </a:fld>
          <a:endParaRPr lang="en-IN" sz="1100" kern="1200"/>
        </a:p>
      </xdr:txBody>
    </xdr:sp>
    <xdr:clientData/>
  </xdr:twoCellAnchor>
  <xdr:twoCellAnchor>
    <xdr:from>
      <xdr:col>0</xdr:col>
      <xdr:colOff>603973</xdr:colOff>
      <xdr:row>21</xdr:row>
      <xdr:rowOff>20782</xdr:rowOff>
    </xdr:from>
    <xdr:to>
      <xdr:col>1</xdr:col>
      <xdr:colOff>1199283</xdr:colOff>
      <xdr:row>25</xdr:row>
      <xdr:rowOff>120794</xdr:rowOff>
    </xdr:to>
    <xdr:graphicFrame macro="">
      <xdr:nvGraphicFramePr>
        <xdr:cNvPr id="4" name="Chart 3">
          <a:extLst>
            <a:ext uri="{FF2B5EF4-FFF2-40B4-BE49-F238E27FC236}">
              <a16:creationId xmlns:a16="http://schemas.microsoft.com/office/drawing/2014/main" xmlns="" id="{4A9DDC5C-A444-EAD9-83AD-8AEB8621A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34437</xdr:colOff>
      <xdr:row>14</xdr:row>
      <xdr:rowOff>164123</xdr:rowOff>
    </xdr:from>
    <xdr:to>
      <xdr:col>3</xdr:col>
      <xdr:colOff>819150</xdr:colOff>
      <xdr:row>16</xdr:row>
      <xdr:rowOff>119062</xdr:rowOff>
    </xdr:to>
    <xdr:sp macro="" textlink="$E$8">
      <xdr:nvSpPr>
        <xdr:cNvPr id="5" name="TextBox 4">
          <a:extLst>
            <a:ext uri="{FF2B5EF4-FFF2-40B4-BE49-F238E27FC236}">
              <a16:creationId xmlns:a16="http://schemas.microsoft.com/office/drawing/2014/main" xmlns="" id="{06EB0958-F3DC-395B-FCFE-7955FE9DC54E}"/>
            </a:ext>
          </a:extLst>
        </xdr:cNvPr>
        <xdr:cNvSpPr txBox="1"/>
      </xdr:nvSpPr>
      <xdr:spPr>
        <a:xfrm>
          <a:off x="3030050" y="2697773"/>
          <a:ext cx="784713" cy="316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91ED95-DD07-4029-8640-383C30446789}" type="TxLink">
            <a:rPr lang="en-US" sz="1100" b="0" i="0" u="none" strike="noStrike" kern="1200">
              <a:solidFill>
                <a:srgbClr val="000000"/>
              </a:solidFill>
              <a:latin typeface="Calibri"/>
              <a:ea typeface="Calibri"/>
              <a:cs typeface="Calibri"/>
            </a:rPr>
            <a:pPr/>
            <a:t>25060122</a:t>
          </a:fld>
          <a:endParaRPr lang="en-IN" sz="1100" kern="1200"/>
        </a:p>
      </xdr:txBody>
    </xdr:sp>
    <xdr:clientData/>
  </xdr:twoCellAnchor>
  <xdr:twoCellAnchor>
    <xdr:from>
      <xdr:col>2</xdr:col>
      <xdr:colOff>857251</xdr:colOff>
      <xdr:row>13</xdr:row>
      <xdr:rowOff>1</xdr:rowOff>
    </xdr:from>
    <xdr:to>
      <xdr:col>5</xdr:col>
      <xdr:colOff>895351</xdr:colOff>
      <xdr:row>19</xdr:row>
      <xdr:rowOff>69056</xdr:rowOff>
    </xdr:to>
    <xdr:graphicFrame macro="">
      <xdr:nvGraphicFramePr>
        <xdr:cNvPr id="7" name="Chart 6">
          <a:extLst>
            <a:ext uri="{FF2B5EF4-FFF2-40B4-BE49-F238E27FC236}">
              <a16:creationId xmlns:a16="http://schemas.microsoft.com/office/drawing/2014/main" xmlns="" id="{8FB0BEA0-588C-5E7A-F70A-A8913980C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572600</xdr:colOff>
      <xdr:row>14</xdr:row>
      <xdr:rowOff>54586</xdr:rowOff>
    </xdr:from>
    <xdr:to>
      <xdr:col>7</xdr:col>
      <xdr:colOff>747713</xdr:colOff>
      <xdr:row>16</xdr:row>
      <xdr:rowOff>9525</xdr:rowOff>
    </xdr:to>
    <xdr:sp macro="" textlink="$I$8">
      <xdr:nvSpPr>
        <xdr:cNvPr id="8" name="TextBox 7">
          <a:extLst>
            <a:ext uri="{FF2B5EF4-FFF2-40B4-BE49-F238E27FC236}">
              <a16:creationId xmlns:a16="http://schemas.microsoft.com/office/drawing/2014/main" xmlns="" id="{79EFEE98-36A0-2C03-8182-3451853FF9C8}"/>
            </a:ext>
          </a:extLst>
        </xdr:cNvPr>
        <xdr:cNvSpPr txBox="1"/>
      </xdr:nvSpPr>
      <xdr:spPr>
        <a:xfrm>
          <a:off x="7097225" y="2588236"/>
          <a:ext cx="784713" cy="316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DCD45D-F416-4F30-A58B-DA9C269C0D7D}" type="TxLink">
            <a:rPr lang="en-US" sz="1100" b="0" i="0" u="none" strike="noStrike" kern="1200">
              <a:solidFill>
                <a:srgbClr val="000000"/>
              </a:solidFill>
              <a:latin typeface="Calibri"/>
              <a:ea typeface="Calibri"/>
              <a:cs typeface="Calibri"/>
            </a:rPr>
            <a:pPr/>
            <a:t>14608467</a:t>
          </a:fld>
          <a:endParaRPr lang="en-IN" sz="1100" kern="1200"/>
        </a:p>
      </xdr:txBody>
    </xdr:sp>
    <xdr:clientData/>
  </xdr:twoCellAnchor>
  <xdr:twoCellAnchor>
    <xdr:from>
      <xdr:col>7</xdr:col>
      <xdr:colOff>438152</xdr:colOff>
      <xdr:row>13</xdr:row>
      <xdr:rowOff>71437</xdr:rowOff>
    </xdr:from>
    <xdr:to>
      <xdr:col>9</xdr:col>
      <xdr:colOff>219076</xdr:colOff>
      <xdr:row>19</xdr:row>
      <xdr:rowOff>50005</xdr:rowOff>
    </xdr:to>
    <xdr:graphicFrame macro="">
      <xdr:nvGraphicFramePr>
        <xdr:cNvPr id="9" name="Chart 8">
          <a:extLst>
            <a:ext uri="{FF2B5EF4-FFF2-40B4-BE49-F238E27FC236}">
              <a16:creationId xmlns:a16="http://schemas.microsoft.com/office/drawing/2014/main" xmlns="" id="{9D7D1422-D190-E0B4-87AF-44719C01E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14286</xdr:colOff>
      <xdr:row>22</xdr:row>
      <xdr:rowOff>85726</xdr:rowOff>
    </xdr:from>
    <xdr:to>
      <xdr:col>13</xdr:col>
      <xdr:colOff>428624</xdr:colOff>
      <xdr:row>30</xdr:row>
      <xdr:rowOff>123826</xdr:rowOff>
    </xdr:to>
    <xdr:graphicFrame macro="">
      <xdr:nvGraphicFramePr>
        <xdr:cNvPr id="11" name="Chart 10">
          <a:extLst>
            <a:ext uri="{FF2B5EF4-FFF2-40B4-BE49-F238E27FC236}">
              <a16:creationId xmlns:a16="http://schemas.microsoft.com/office/drawing/2014/main" xmlns="" id="{C8D05C38-6788-98D8-F3A4-6B79FEAA8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184640</xdr:colOff>
      <xdr:row>36</xdr:row>
      <xdr:rowOff>146539</xdr:rowOff>
    </xdr:from>
    <xdr:to>
      <xdr:col>16</xdr:col>
      <xdr:colOff>797168</xdr:colOff>
      <xdr:row>47</xdr:row>
      <xdr:rowOff>46891</xdr:rowOff>
    </xdr:to>
    <mc:AlternateContent xmlns:mc="http://schemas.openxmlformats.org/markup-compatibility/2006">
      <mc:Choice xmlns:cx1="http://schemas.microsoft.com/office/drawing/2015/9/8/chartex" xmlns="" Requires="cx1">
        <xdr:graphicFrame macro="">
          <xdr:nvGraphicFramePr>
            <xdr:cNvPr id="12" name="Chart 11">
              <a:extLst>
                <a:ext uri="{FF2B5EF4-FFF2-40B4-BE49-F238E27FC236}">
                  <a16:creationId xmlns:a16="http://schemas.microsoft.com/office/drawing/2014/main" id="{6260D00C-8E14-14D9-2C58-791D07748B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6" name="Rectangle 5"/>
            <xdr:cNvSpPr>
              <a:spLocks noTextEdit="1"/>
            </xdr:cNvSpPr>
          </xdr:nvSpPr>
          <xdr:spPr>
            <a:xfrm>
              <a:off x="11767040" y="6730219"/>
              <a:ext cx="3599568" cy="19120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284285</xdr:colOff>
      <xdr:row>37</xdr:row>
      <xdr:rowOff>11722</xdr:rowOff>
    </xdr:from>
    <xdr:to>
      <xdr:col>19</xdr:col>
      <xdr:colOff>756139</xdr:colOff>
      <xdr:row>45</xdr:row>
      <xdr:rowOff>146538</xdr:rowOff>
    </xdr:to>
    <xdr:graphicFrame macro="">
      <xdr:nvGraphicFramePr>
        <xdr:cNvPr id="13" name="Chart 12">
          <a:extLst>
            <a:ext uri="{FF2B5EF4-FFF2-40B4-BE49-F238E27FC236}">
              <a16:creationId xmlns:a16="http://schemas.microsoft.com/office/drawing/2014/main" xmlns="" id="{C493D497-B305-9609-73B8-CDAFE4E96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726412</xdr:colOff>
      <xdr:row>31</xdr:row>
      <xdr:rowOff>119743</xdr:rowOff>
    </xdr:from>
    <xdr:to>
      <xdr:col>27</xdr:col>
      <xdr:colOff>119741</xdr:colOff>
      <xdr:row>48</xdr:row>
      <xdr:rowOff>98808</xdr:rowOff>
    </xdr:to>
    <mc:AlternateContent xmlns:mc="http://schemas.openxmlformats.org/markup-compatibility/2006">
      <mc:Choice xmlns:cx4="http://schemas.microsoft.com/office/drawing/2016/5/10/chartex" xmlns="" Requires="cx4">
        <xdr:graphicFrame macro="">
          <xdr:nvGraphicFramePr>
            <xdr:cNvPr id="14" name="Chart 13">
              <a:extLst>
                <a:ext uri="{FF2B5EF4-FFF2-40B4-BE49-F238E27FC236}">
                  <a16:creationId xmlns:a16="http://schemas.microsoft.com/office/drawing/2014/main" id="{8F98EB97-FEBA-28F1-6A52-ED547E60C6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10" name="Rectangle 9"/>
            <xdr:cNvSpPr>
              <a:spLocks noTextEdit="1"/>
            </xdr:cNvSpPr>
          </xdr:nvSpPr>
          <xdr:spPr>
            <a:xfrm>
              <a:off x="18900112" y="5789023"/>
              <a:ext cx="4826389" cy="3088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213360</xdr:colOff>
      <xdr:row>1</xdr:row>
      <xdr:rowOff>167640</xdr:rowOff>
    </xdr:from>
    <xdr:to>
      <xdr:col>5</xdr:col>
      <xdr:colOff>22860</xdr:colOff>
      <xdr:row>6</xdr:row>
      <xdr:rowOff>5715</xdr:rowOff>
    </xdr:to>
    <xdr:pic>
      <xdr:nvPicPr>
        <xdr:cNvPr id="3" name="Picture 2">
          <a:extLst>
            <a:ext uri="{FF2B5EF4-FFF2-40B4-BE49-F238E27FC236}">
              <a16:creationId xmlns:a16="http://schemas.microsoft.com/office/drawing/2014/main" xmlns="" id="{D0047916-C910-4AE5-5524-E315B7ABC3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3360" y="350520"/>
          <a:ext cx="2857500" cy="752475"/>
        </a:xfrm>
        <a:prstGeom prst="rect">
          <a:avLst/>
        </a:prstGeom>
      </xdr:spPr>
    </xdr:pic>
    <xdr:clientData/>
  </xdr:twoCellAnchor>
  <xdr:twoCellAnchor editAs="oneCell">
    <xdr:from>
      <xdr:col>1</xdr:col>
      <xdr:colOff>68580</xdr:colOff>
      <xdr:row>7</xdr:row>
      <xdr:rowOff>99060</xdr:rowOff>
    </xdr:from>
    <xdr:to>
      <xdr:col>2</xdr:col>
      <xdr:colOff>373380</xdr:colOff>
      <xdr:row>12</xdr:row>
      <xdr:rowOff>99060</xdr:rowOff>
    </xdr:to>
    <xdr:pic>
      <xdr:nvPicPr>
        <xdr:cNvPr id="5" name="Graphic 4" descr="Presentation with pie chart with solid fill">
          <a:extLst>
            <a:ext uri="{FF2B5EF4-FFF2-40B4-BE49-F238E27FC236}">
              <a16:creationId xmlns:a16="http://schemas.microsoft.com/office/drawing/2014/main" xmlns="" id="{137DFB03-F26E-2B52-3A27-81E059C133D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678180" y="1379220"/>
          <a:ext cx="914400" cy="914400"/>
        </a:xfrm>
        <a:prstGeom prst="rect">
          <a:avLst/>
        </a:prstGeom>
      </xdr:spPr>
    </xdr:pic>
    <xdr:clientData/>
  </xdr:twoCellAnchor>
  <xdr:twoCellAnchor editAs="oneCell">
    <xdr:from>
      <xdr:col>1</xdr:col>
      <xdr:colOff>76200</xdr:colOff>
      <xdr:row>13</xdr:row>
      <xdr:rowOff>22860</xdr:rowOff>
    </xdr:from>
    <xdr:to>
      <xdr:col>2</xdr:col>
      <xdr:colOff>381000</xdr:colOff>
      <xdr:row>18</xdr:row>
      <xdr:rowOff>22860</xdr:rowOff>
    </xdr:to>
    <xdr:pic>
      <xdr:nvPicPr>
        <xdr:cNvPr id="7" name="Graphic 6" descr="Database with solid fill">
          <a:extLst>
            <a:ext uri="{FF2B5EF4-FFF2-40B4-BE49-F238E27FC236}">
              <a16:creationId xmlns:a16="http://schemas.microsoft.com/office/drawing/2014/main" xmlns="" id="{AAA9C63F-12B6-A1F3-2106-08CF7D00DF3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685800" y="2400300"/>
          <a:ext cx="914400" cy="914400"/>
        </a:xfrm>
        <a:prstGeom prst="rect">
          <a:avLst/>
        </a:prstGeom>
      </xdr:spPr>
    </xdr:pic>
    <xdr:clientData/>
  </xdr:twoCellAnchor>
  <xdr:twoCellAnchor editAs="oneCell">
    <xdr:from>
      <xdr:col>3</xdr:col>
      <xdr:colOff>22860</xdr:colOff>
      <xdr:row>7</xdr:row>
      <xdr:rowOff>137160</xdr:rowOff>
    </xdr:from>
    <xdr:to>
      <xdr:col>4</xdr:col>
      <xdr:colOff>327660</xdr:colOff>
      <xdr:row>12</xdr:row>
      <xdr:rowOff>137160</xdr:rowOff>
    </xdr:to>
    <xdr:pic>
      <xdr:nvPicPr>
        <xdr:cNvPr id="9" name="Graphic 8" descr="Document with solid fill">
          <a:extLst>
            <a:ext uri="{FF2B5EF4-FFF2-40B4-BE49-F238E27FC236}">
              <a16:creationId xmlns:a16="http://schemas.microsoft.com/office/drawing/2014/main" xmlns="" id="{313BF8C0-630F-4475-229E-6F272C091F3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1851660" y="1417320"/>
          <a:ext cx="914400" cy="914400"/>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3T08:15:16.598"/>
    </inkml:context>
    <inkml:brush xml:id="br0">
      <inkml:brushProperty name="width" value="0.035" units="cm"/>
      <inkml:brushProperty name="height" value="0.035" units="cm"/>
      <inkml:brushProperty name="color" value="#004F8B"/>
    </inkml:brush>
  </inkml:definitions>
  <inkml:trace contextRef="#ctx0" brushRef="#br0">1 0 24575,'3'0'0,"9"0"0,6 0 0,0 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3T08:15:16.599"/>
    </inkml:context>
    <inkml:brush xml:id="br0">
      <inkml:brushProperty name="width" value="0.035" units="cm"/>
      <inkml:brushProperty name="height" value="0.035" units="cm"/>
      <inkml:brushProperty name="color" value="#004F8B"/>
    </inkml:brush>
  </inkml:definitions>
  <inkml:trace contextRef="#ctx0" brushRef="#br0">1 0 24575,'3'0'0,"9"0"0,6 0 0,0 0-8191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3T08:15:16.600"/>
    </inkml:context>
    <inkml:brush xml:id="br0">
      <inkml:brushProperty name="width" value="0.035" units="cm"/>
      <inkml:brushProperty name="height" value="0.035" units="cm"/>
      <inkml:brushProperty name="color" value="#004F8B"/>
    </inkml:brush>
  </inkml:definitions>
  <inkml:trace contextRef="#ctx0" brushRef="#br0">1 0 24575,'3'0'0,"9"0"0,6 0 0,0 0-8191</inkml:trace>
</inkm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NU" refreshedDate="45660.587066782406" createdVersion="8" refreshedVersion="8" minRefreshableVersion="3" recordCount="992">
  <cacheSource type="worksheet">
    <worksheetSource ref="A1:L993" sheet="actual"/>
  </cacheSource>
  <cacheFields count="15">
    <cacheField name="date" numFmtId="164">
      <sharedItems containsSemiMixedTypes="0" containsNonDate="0" containsDate="1" containsString="0" minDate="2024-04-01T00:00:00" maxDate="2025-02-26T00:00:00" count="331">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sharedItems>
      <fieldGroup par="14"/>
    </cacheField>
    <cacheField name="Name" numFmtId="0">
      <sharedItems/>
    </cacheField>
    <cacheField name="Category" numFmtId="0">
      <sharedItems count="3">
        <s v="Electronic"/>
        <s v="Fashion "/>
        <s v="Decor"/>
      </sharedItems>
    </cacheField>
    <cacheField name="Product Name" numFmtId="0">
      <sharedItems count="11">
        <s v="Speaker"/>
        <s v="Earbuds"/>
        <s v="Women dress"/>
        <s v="Male dress"/>
        <s v="TV"/>
        <s v="Laptop"/>
        <s v="Saree"/>
        <s v="Suit"/>
        <s v="Car accessories"/>
        <s v="Home décor"/>
        <s v="CHAIR"/>
      </sharedItems>
    </cacheField>
    <cacheField name="State" numFmtId="0">
      <sharedItems count="20">
        <s v="Delhi"/>
        <s v="Maharashtra"/>
        <s v="West Bengal"/>
        <s v="Tamil Nadu"/>
        <s v="Karnataka"/>
        <s v="Telangana"/>
        <s v="Gujarat"/>
        <s v="Rajasthan"/>
        <s v="Uttar Pradesh"/>
        <s v="Madhya Pradesh"/>
        <s v="Chandigarh"/>
        <s v="Andhra Pradesh"/>
        <s v="Bihar"/>
        <s v="Jharkhand"/>
        <s v="Kerala"/>
        <s v="Himachal Pradesh"/>
        <s v="Uttarakhand"/>
        <s v="Assam"/>
        <s v="Punjab"/>
        <s v="Chhattisgarh"/>
      </sharedItems>
    </cacheField>
    <cacheField name="Gender" numFmtId="0">
      <sharedItems/>
    </cacheField>
    <cacheField name="Quantity" numFmtId="0">
      <sharedItems containsSemiMixedTypes="0" containsString="0" containsNumber="1" containsInteger="1" minValue="10" maxValue="100"/>
    </cacheField>
    <cacheField name="Cost" numFmtId="0">
      <sharedItems containsSemiMixedTypes="0" containsString="0" containsNumber="1" containsInteger="1" minValue="500" maxValue="1000"/>
    </cacheField>
    <cacheField name="Price" numFmtId="0">
      <sharedItems containsSemiMixedTypes="0" containsString="0" containsNumber="1" containsInteger="1" minValue="885" maxValue="1499"/>
    </cacheField>
    <cacheField name="Purchase Cost" numFmtId="0">
      <sharedItems containsSemiMixedTypes="0" containsString="0" containsNumber="1" containsInteger="1" minValue="5190" maxValue="95254"/>
    </cacheField>
    <cacheField name="Sale Price" numFmtId="0">
      <sharedItems containsSemiMixedTypes="0" containsString="0" containsNumber="1" containsInteger="1" minValue="9080" maxValue="149900"/>
    </cacheField>
    <cacheField name="Profit" numFmtId="0">
      <sharedItems containsSemiMixedTypes="0" containsString="0" containsNumber="1" containsInteger="1" minValue="-5980" maxValue="86976"/>
    </cacheField>
    <cacheField name="Months (date)" numFmtId="0" databaseField="0">
      <fieldGroup base="0">
        <rangePr groupBy="months" startDate="2024-04-01T00:00:00" endDate="2025-02-26T00:00:00"/>
        <groupItems count="14">
          <s v="&lt;01-04-2024"/>
          <s v="Jan"/>
          <s v="Feb"/>
          <s v="Mar"/>
          <s v="Apr"/>
          <s v="May"/>
          <s v="Jun"/>
          <s v="Jul"/>
          <s v="Aug"/>
          <s v="Sep"/>
          <s v="Oct"/>
          <s v="Nov"/>
          <s v="Dec"/>
          <s v="&gt;26-02-2025"/>
        </groupItems>
      </fieldGroup>
    </cacheField>
    <cacheField name="Quarters (date)" numFmtId="0" databaseField="0">
      <fieldGroup base="0">
        <rangePr groupBy="quarters" startDate="2024-04-01T00:00:00" endDate="2025-02-26T00:00:00"/>
        <groupItems count="6">
          <s v="&lt;01-04-2024"/>
          <s v="Qtr1"/>
          <s v="Qtr2"/>
          <s v="Qtr3"/>
          <s v="Qtr4"/>
          <s v="&gt;26-02-2025"/>
        </groupItems>
      </fieldGroup>
    </cacheField>
    <cacheField name="Years (date)" numFmtId="0" databaseField="0">
      <fieldGroup base="0">
        <rangePr groupBy="years" startDate="2024-04-01T00:00:00" endDate="2025-02-26T00:00:00"/>
        <groupItems count="4">
          <s v="&lt;01-04-2024"/>
          <s v="2024"/>
          <s v="2025"/>
          <s v="&gt;26-02-2025"/>
        </groupItems>
      </fieldGroup>
    </cacheField>
  </cacheFields>
  <extLst>
    <ext xmlns:x14="http://schemas.microsoft.com/office/spreadsheetml/2009/9/main" uri="{725AE2AE-9491-48be-B2B4-4EB974FC3084}">
      <x14:pivotCacheDefinition pivotCacheId="1373734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x v="0"/>
    <s v="Bharat Innovations"/>
    <x v="0"/>
    <x v="0"/>
    <x v="0"/>
    <s v="Male"/>
    <n v="29"/>
    <n v="924"/>
    <n v="1482"/>
    <n v="26796"/>
    <n v="42978"/>
    <n v="16182"/>
  </r>
  <r>
    <x v="1"/>
    <s v="Green Leaf Enterprises"/>
    <x v="0"/>
    <x v="1"/>
    <x v="1"/>
    <s v="Male"/>
    <n v="30"/>
    <n v="817"/>
    <n v="997"/>
    <n v="24510"/>
    <n v="29910"/>
    <n v="5400"/>
  </r>
  <r>
    <x v="2"/>
    <s v="Urban Pulse Technologies"/>
    <x v="0"/>
    <x v="1"/>
    <x v="2"/>
    <s v="Male"/>
    <n v="23"/>
    <n v="753"/>
    <n v="1006"/>
    <n v="17319"/>
    <n v="23138"/>
    <n v="5819"/>
  </r>
  <r>
    <x v="3"/>
    <s v="Mystic India Exports"/>
    <x v="0"/>
    <x v="1"/>
    <x v="3"/>
    <s v="Male"/>
    <n v="26"/>
    <n v="809"/>
    <n v="1375"/>
    <n v="21034"/>
    <n v="35750"/>
    <n v="14716"/>
  </r>
  <r>
    <x v="4"/>
    <s v="Golden Horizon Ventures"/>
    <x v="1"/>
    <x v="2"/>
    <x v="4"/>
    <s v="Male"/>
    <n v="95"/>
    <n v="936"/>
    <n v="901"/>
    <n v="88920"/>
    <n v="85595"/>
    <n v="-3325"/>
  </r>
  <r>
    <x v="5"/>
    <s v="Eternal Traditions"/>
    <x v="1"/>
    <x v="2"/>
    <x v="5"/>
    <s v="Male"/>
    <n v="84"/>
    <n v="784"/>
    <n v="1189"/>
    <n v="65856"/>
    <n v="99876"/>
    <n v="34020"/>
  </r>
  <r>
    <x v="6"/>
    <s v="Apex Solutions"/>
    <x v="1"/>
    <x v="2"/>
    <x v="6"/>
    <s v="Male"/>
    <n v="55"/>
    <n v="637"/>
    <n v="969"/>
    <n v="35035"/>
    <n v="53295"/>
    <n v="18260"/>
  </r>
  <r>
    <x v="7"/>
    <s v="Harmony Foods"/>
    <x v="1"/>
    <x v="2"/>
    <x v="1"/>
    <s v="Male"/>
    <n v="51"/>
    <n v="847"/>
    <n v="1245"/>
    <n v="43197"/>
    <n v="63495"/>
    <n v="20298"/>
  </r>
  <r>
    <x v="8"/>
    <s v="Pure Essence Skincare"/>
    <x v="0"/>
    <x v="0"/>
    <x v="7"/>
    <s v="Female"/>
    <n v="23"/>
    <n v="852"/>
    <n v="1365"/>
    <n v="19596"/>
    <n v="31395"/>
    <n v="11799"/>
  </r>
  <r>
    <x v="9"/>
    <s v="Zenith Construction Co."/>
    <x v="0"/>
    <x v="0"/>
    <x v="6"/>
    <s v="Female"/>
    <n v="24"/>
    <n v="903"/>
    <n v="1161"/>
    <n v="21672"/>
    <n v="27864"/>
    <n v="6192"/>
  </r>
  <r>
    <x v="10"/>
    <s v="Radiant Health Systems"/>
    <x v="0"/>
    <x v="0"/>
    <x v="8"/>
    <s v="Female"/>
    <n v="21"/>
    <n v="829"/>
    <n v="1269"/>
    <n v="17409"/>
    <n v="26649"/>
    <n v="9240"/>
  </r>
  <r>
    <x v="11"/>
    <s v="Divine Creations"/>
    <x v="0"/>
    <x v="0"/>
    <x v="8"/>
    <s v="Female"/>
    <n v="20"/>
    <n v="557"/>
    <n v="952"/>
    <n v="11140"/>
    <n v="19040"/>
    <n v="7900"/>
  </r>
  <r>
    <x v="12"/>
    <s v="Metro Tech Solutions"/>
    <x v="0"/>
    <x v="0"/>
    <x v="1"/>
    <s v="Female"/>
    <n v="29"/>
    <n v="951"/>
    <n v="1198"/>
    <n v="27579"/>
    <n v="34742"/>
    <n v="7163"/>
  </r>
  <r>
    <x v="13"/>
    <s v="True Path Logistics"/>
    <x v="0"/>
    <x v="0"/>
    <x v="9"/>
    <s v="Female"/>
    <n v="20"/>
    <n v="648"/>
    <n v="1432"/>
    <n v="12960"/>
    <n v="28640"/>
    <n v="15680"/>
  </r>
  <r>
    <x v="14"/>
    <s v="Sacred Roots Apparel"/>
    <x v="1"/>
    <x v="3"/>
    <x v="1"/>
    <s v="Female"/>
    <n v="68"/>
    <n v="534"/>
    <n v="1235"/>
    <n v="36312"/>
    <n v="83980"/>
    <n v="47668"/>
  </r>
  <r>
    <x v="15"/>
    <s v="Quantum Finance Services"/>
    <x v="1"/>
    <x v="3"/>
    <x v="10"/>
    <s v="Female"/>
    <n v="68"/>
    <n v="575"/>
    <n v="1014"/>
    <n v="39100"/>
    <n v="68952"/>
    <n v="29852"/>
  </r>
  <r>
    <x v="16"/>
    <s v="Brilliant Minds Academy"/>
    <x v="1"/>
    <x v="3"/>
    <x v="9"/>
    <s v="Female"/>
    <n v="79"/>
    <n v="537"/>
    <n v="955"/>
    <n v="42423"/>
    <n v="75445"/>
    <n v="33022"/>
  </r>
  <r>
    <x v="17"/>
    <s v="Visionary Holdings"/>
    <x v="1"/>
    <x v="3"/>
    <x v="11"/>
    <s v="Female"/>
    <n v="65"/>
    <n v="935"/>
    <n v="1205"/>
    <n v="60775"/>
    <n v="78325"/>
    <n v="17550"/>
  </r>
  <r>
    <x v="18"/>
    <s v="Stellar Design Studio"/>
    <x v="1"/>
    <x v="3"/>
    <x v="12"/>
    <s v="Female"/>
    <n v="66"/>
    <n v="709"/>
    <n v="1106"/>
    <n v="46794"/>
    <n v="72996"/>
    <n v="26202"/>
  </r>
  <r>
    <x v="19"/>
    <s v="Classic Cuisines"/>
    <x v="1"/>
    <x v="3"/>
    <x v="6"/>
    <s v="Male"/>
    <n v="70"/>
    <n v="751"/>
    <n v="936"/>
    <n v="52570"/>
    <n v="65520"/>
    <n v="12950"/>
  </r>
  <r>
    <x v="20"/>
    <s v="Bold Ventures"/>
    <x v="1"/>
    <x v="3"/>
    <x v="8"/>
    <s v="Male"/>
    <n v="75"/>
    <n v="686"/>
    <n v="1081"/>
    <n v="51450"/>
    <n v="81075"/>
    <n v="29625"/>
  </r>
  <r>
    <x v="21"/>
    <s v="Prestige Automobiles"/>
    <x v="0"/>
    <x v="4"/>
    <x v="8"/>
    <s v="Male"/>
    <n v="26"/>
    <n v="942"/>
    <n v="944"/>
    <n v="24492"/>
    <n v="24544"/>
    <n v="52"/>
  </r>
  <r>
    <x v="22"/>
    <s v="Elite Marketing Solutions"/>
    <x v="0"/>
    <x v="4"/>
    <x v="3"/>
    <s v="Male"/>
    <n v="25"/>
    <n v="958"/>
    <n v="1393"/>
    <n v="23950"/>
    <n v="34825"/>
    <n v="10875"/>
  </r>
  <r>
    <x v="23"/>
    <s v="Natural Bliss Beverages"/>
    <x v="0"/>
    <x v="4"/>
    <x v="3"/>
    <s v="Male"/>
    <n v="20"/>
    <n v="606"/>
    <n v="1106"/>
    <n v="12120"/>
    <n v="22120"/>
    <n v="10000"/>
  </r>
  <r>
    <x v="24"/>
    <s v="Crystal Clear Solutions"/>
    <x v="0"/>
    <x v="4"/>
    <x v="7"/>
    <s v="Female"/>
    <n v="26"/>
    <n v="520"/>
    <n v="1494"/>
    <n v="13520"/>
    <n v="38844"/>
    <n v="25324"/>
  </r>
  <r>
    <x v="25"/>
    <s v="Modern Trends Fashion"/>
    <x v="0"/>
    <x v="4"/>
    <x v="8"/>
    <s v="Female"/>
    <n v="22"/>
    <n v="822"/>
    <n v="1279"/>
    <n v="18084"/>
    <n v="28138"/>
    <n v="10054"/>
  </r>
  <r>
    <x v="26"/>
    <s v="Heritage Crafts"/>
    <x v="0"/>
    <x v="4"/>
    <x v="13"/>
    <s v="Female"/>
    <n v="26"/>
    <n v="505"/>
    <n v="908"/>
    <n v="13130"/>
    <n v="23608"/>
    <n v="10478"/>
  </r>
  <r>
    <x v="27"/>
    <s v="Future Insights Analytics"/>
    <x v="0"/>
    <x v="4"/>
    <x v="14"/>
    <s v="Female"/>
    <n v="23"/>
    <n v="649"/>
    <n v="1326"/>
    <n v="14927"/>
    <n v="30498"/>
    <n v="15571"/>
  </r>
  <r>
    <x v="28"/>
    <s v="Emerald Estate Developers"/>
    <x v="0"/>
    <x v="4"/>
    <x v="1"/>
    <s v="Female"/>
    <n v="26"/>
    <n v="647"/>
    <n v="1200"/>
    <n v="16822"/>
    <n v="31200"/>
    <n v="14378"/>
  </r>
  <r>
    <x v="29"/>
    <s v="Starlight Media Group"/>
    <x v="0"/>
    <x v="4"/>
    <x v="15"/>
    <s v="Female"/>
    <n v="30"/>
    <n v="843"/>
    <n v="1089"/>
    <n v="25290"/>
    <n v="32670"/>
    <n v="7380"/>
  </r>
  <r>
    <x v="30"/>
    <s v="Supreme Electronics"/>
    <x v="0"/>
    <x v="4"/>
    <x v="16"/>
    <s v="Female"/>
    <n v="21"/>
    <n v="571"/>
    <n v="1022"/>
    <n v="11991"/>
    <n v="21462"/>
    <n v="9471"/>
  </r>
  <r>
    <x v="31"/>
    <s v="Optimum Wellness"/>
    <x v="0"/>
    <x v="4"/>
    <x v="17"/>
    <s v="Male"/>
    <n v="25"/>
    <n v="909"/>
    <n v="1391"/>
    <n v="22725"/>
    <n v="34775"/>
    <n v="12050"/>
  </r>
  <r>
    <x v="32"/>
    <s v="Zenith Books Publishing"/>
    <x v="0"/>
    <x v="4"/>
    <x v="18"/>
    <s v="Male"/>
    <n v="24"/>
    <n v="584"/>
    <n v="1343"/>
    <n v="14016"/>
    <n v="32232"/>
    <n v="18216"/>
  </r>
  <r>
    <x v="33"/>
    <s v="Pinnacle Innovations"/>
    <x v="0"/>
    <x v="4"/>
    <x v="19"/>
    <s v="Male"/>
    <n v="28"/>
    <n v="787"/>
    <n v="1021"/>
    <n v="22036"/>
    <n v="28588"/>
    <n v="6552"/>
  </r>
  <r>
    <x v="34"/>
    <s v="Apex Travel Services"/>
    <x v="0"/>
    <x v="4"/>
    <x v="2"/>
    <s v="Male"/>
    <n v="23"/>
    <n v="768"/>
    <n v="901"/>
    <n v="17664"/>
    <n v="20723"/>
    <n v="3059"/>
  </r>
  <r>
    <x v="35"/>
    <s v="Golden Era Realty"/>
    <x v="0"/>
    <x v="4"/>
    <x v="2"/>
    <s v="Female"/>
    <n v="23"/>
    <n v="584"/>
    <n v="1386"/>
    <n v="13432"/>
    <n v="31878"/>
    <n v="18446"/>
  </r>
  <r>
    <x v="36"/>
    <s v="Radiant Jewelry"/>
    <x v="0"/>
    <x v="5"/>
    <x v="9"/>
    <s v="Female"/>
    <n v="20"/>
    <n v="778"/>
    <n v="957"/>
    <n v="15560"/>
    <n v="19140"/>
    <n v="3580"/>
  </r>
  <r>
    <x v="37"/>
    <s v="Infinity Ventures"/>
    <x v="0"/>
    <x v="5"/>
    <x v="13"/>
    <s v="Female"/>
    <n v="26"/>
    <n v="595"/>
    <n v="970"/>
    <n v="15470"/>
    <n v="25220"/>
    <n v="9750"/>
  </r>
  <r>
    <x v="38"/>
    <s v="Royal Taste Foods"/>
    <x v="0"/>
    <x v="5"/>
    <x v="2"/>
    <s v="Female"/>
    <n v="27"/>
    <n v="722"/>
    <n v="1143"/>
    <n v="19494"/>
    <n v="30861"/>
    <n v="11367"/>
  </r>
  <r>
    <x v="39"/>
    <s v="Harmony Homes"/>
    <x v="0"/>
    <x v="5"/>
    <x v="4"/>
    <s v="Female"/>
    <n v="25"/>
    <n v="982"/>
    <n v="1343"/>
    <n v="24550"/>
    <n v="33575"/>
    <n v="9025"/>
  </r>
  <r>
    <x v="40"/>
    <s v="Urban Edge Consulting"/>
    <x v="0"/>
    <x v="5"/>
    <x v="0"/>
    <s v="Female"/>
    <n v="25"/>
    <n v="982"/>
    <n v="1459"/>
    <n v="24550"/>
    <n v="36475"/>
    <n v="11925"/>
  </r>
  <r>
    <x v="41"/>
    <s v="Prime Tech Innovations"/>
    <x v="0"/>
    <x v="5"/>
    <x v="1"/>
    <s v="Female"/>
    <n v="25"/>
    <n v="810"/>
    <n v="1443"/>
    <n v="20250"/>
    <n v="36075"/>
    <n v="15825"/>
  </r>
  <r>
    <x v="42"/>
    <s v="Legacy Designs"/>
    <x v="0"/>
    <x v="5"/>
    <x v="2"/>
    <s v="Female"/>
    <n v="26"/>
    <n v="781"/>
    <n v="1094"/>
    <n v="20306"/>
    <n v="28444"/>
    <n v="8138"/>
  </r>
  <r>
    <x v="43"/>
    <s v="Virtue Enterprises"/>
    <x v="0"/>
    <x v="5"/>
    <x v="3"/>
    <s v="Female"/>
    <n v="26"/>
    <n v="630"/>
    <n v="953"/>
    <n v="16380"/>
    <n v="24778"/>
    <n v="8398"/>
  </r>
  <r>
    <x v="44"/>
    <s v="Radiant Health Club"/>
    <x v="0"/>
    <x v="5"/>
    <x v="4"/>
    <s v="Female"/>
    <n v="23"/>
    <n v="972"/>
    <n v="1370"/>
    <n v="22356"/>
    <n v="31510"/>
    <n v="9154"/>
  </r>
  <r>
    <x v="45"/>
    <s v="Bright Horizon Ventures"/>
    <x v="0"/>
    <x v="5"/>
    <x v="5"/>
    <s v="Male"/>
    <n v="30"/>
    <n v="987"/>
    <n v="1452"/>
    <n v="29610"/>
    <n v="43560"/>
    <n v="13950"/>
  </r>
  <r>
    <x v="46"/>
    <s v="Modern Lifestyle Products"/>
    <x v="0"/>
    <x v="5"/>
    <x v="6"/>
    <s v="Male"/>
    <n v="25"/>
    <n v="877"/>
    <n v="1016"/>
    <n v="21925"/>
    <n v="25400"/>
    <n v="3475"/>
  </r>
  <r>
    <x v="47"/>
    <s v="Nexus Trading Co."/>
    <x v="0"/>
    <x v="5"/>
    <x v="1"/>
    <s v="Male"/>
    <n v="26"/>
    <n v="596"/>
    <n v="1415"/>
    <n v="15496"/>
    <n v="36790"/>
    <n v="21294"/>
  </r>
  <r>
    <x v="48"/>
    <s v="Radiance Spa"/>
    <x v="1"/>
    <x v="6"/>
    <x v="7"/>
    <s v="Male"/>
    <n v="91"/>
    <n v="518"/>
    <n v="1350"/>
    <n v="47138"/>
    <n v="122850"/>
    <n v="75712"/>
  </r>
  <r>
    <x v="49"/>
    <s v="Absolute Solutions"/>
    <x v="1"/>
    <x v="6"/>
    <x v="6"/>
    <s v="Male"/>
    <n v="79"/>
    <n v="616"/>
    <n v="1128"/>
    <n v="48664"/>
    <n v="89112"/>
    <n v="40448"/>
  </r>
  <r>
    <x v="50"/>
    <s v="Verve Fitness Studio"/>
    <x v="1"/>
    <x v="6"/>
    <x v="8"/>
    <s v="Female"/>
    <n v="96"/>
    <n v="791"/>
    <n v="1404"/>
    <n v="75936"/>
    <n v="134784"/>
    <n v="58848"/>
  </r>
  <r>
    <x v="51"/>
    <s v="Sparkle Cleaners"/>
    <x v="1"/>
    <x v="6"/>
    <x v="8"/>
    <s v="Female"/>
    <n v="69"/>
    <n v="864"/>
    <n v="1111"/>
    <n v="59616"/>
    <n v="76659"/>
    <n v="17043"/>
  </r>
  <r>
    <x v="52"/>
    <s v="Global Reach Logistics"/>
    <x v="1"/>
    <x v="6"/>
    <x v="1"/>
    <s v="Female"/>
    <n v="55"/>
    <n v="782"/>
    <n v="1153"/>
    <n v="43010"/>
    <n v="63415"/>
    <n v="20405"/>
  </r>
  <r>
    <x v="53"/>
    <s v="Noble Path Finance"/>
    <x v="1"/>
    <x v="6"/>
    <x v="9"/>
    <s v="Female"/>
    <n v="71"/>
    <n v="653"/>
    <n v="1185"/>
    <n v="46363"/>
    <n v="84135"/>
    <n v="37772"/>
  </r>
  <r>
    <x v="54"/>
    <s v="Dynamic Events Management"/>
    <x v="1"/>
    <x v="6"/>
    <x v="1"/>
    <s v="Female"/>
    <n v="88"/>
    <n v="959"/>
    <n v="1169"/>
    <n v="84392"/>
    <n v="102872"/>
    <n v="18480"/>
  </r>
  <r>
    <x v="55"/>
    <s v="Crystal Waters Resort"/>
    <x v="1"/>
    <x v="6"/>
    <x v="10"/>
    <s v="Female"/>
    <n v="72"/>
    <n v="805"/>
    <n v="1303"/>
    <n v="57960"/>
    <n v="93816"/>
    <n v="35856"/>
  </r>
  <r>
    <x v="56"/>
    <s v="Excellence Tutors"/>
    <x v="1"/>
    <x v="6"/>
    <x v="9"/>
    <s v="Female"/>
    <n v="53"/>
    <n v="665"/>
    <n v="1100"/>
    <n v="35245"/>
    <n v="58300"/>
    <n v="23055"/>
  </r>
  <r>
    <x v="57"/>
    <s v="Horizon Builders"/>
    <x v="1"/>
    <x v="6"/>
    <x v="11"/>
    <s v="Male"/>
    <n v="88"/>
    <n v="607"/>
    <n v="1295"/>
    <n v="53416"/>
    <n v="113960"/>
    <n v="60544"/>
  </r>
  <r>
    <x v="58"/>
    <s v="Synergy Tech Solutions"/>
    <x v="1"/>
    <x v="6"/>
    <x v="12"/>
    <s v="Male"/>
    <n v="50"/>
    <n v="639"/>
    <n v="1329"/>
    <n v="31950"/>
    <n v="66450"/>
    <n v="34500"/>
  </r>
  <r>
    <x v="59"/>
    <s v="Classic Heritage Crafts"/>
    <x v="1"/>
    <x v="6"/>
    <x v="6"/>
    <s v="Male"/>
    <n v="99"/>
    <n v="657"/>
    <n v="895"/>
    <n v="65043"/>
    <n v="88605"/>
    <n v="23562"/>
  </r>
  <r>
    <x v="60"/>
    <s v="Prime Focus Media"/>
    <x v="1"/>
    <x v="7"/>
    <x v="8"/>
    <s v="Male"/>
    <n v="88"/>
    <n v="977"/>
    <n v="1391"/>
    <n v="85976"/>
    <n v="122408"/>
    <n v="36432"/>
  </r>
  <r>
    <x v="61"/>
    <s v="Noble Nutraceuticals"/>
    <x v="1"/>
    <x v="7"/>
    <x v="8"/>
    <s v="Female"/>
    <n v="81"/>
    <n v="528"/>
    <n v="946"/>
    <n v="42768"/>
    <n v="76626"/>
    <n v="33858"/>
  </r>
  <r>
    <x v="62"/>
    <s v="Supreme Travel Agency"/>
    <x v="1"/>
    <x v="7"/>
    <x v="3"/>
    <s v="Male"/>
    <n v="74"/>
    <n v="870"/>
    <n v="959"/>
    <n v="64380"/>
    <n v="70966"/>
    <n v="6586"/>
  </r>
  <r>
    <x v="63"/>
    <s v="Future Vision Tech"/>
    <x v="1"/>
    <x v="7"/>
    <x v="3"/>
    <s v="Male"/>
    <n v="83"/>
    <n v="655"/>
    <n v="1181"/>
    <n v="54365"/>
    <n v="98023"/>
    <n v="43658"/>
  </r>
  <r>
    <x v="64"/>
    <s v="Urban Groove Apparel"/>
    <x v="1"/>
    <x v="7"/>
    <x v="7"/>
    <s v="Male"/>
    <n v="99"/>
    <n v="649"/>
    <n v="1453"/>
    <n v="64251"/>
    <n v="143847"/>
    <n v="79596"/>
  </r>
  <r>
    <x v="65"/>
    <s v="Echo Real Estate"/>
    <x v="1"/>
    <x v="7"/>
    <x v="8"/>
    <s v="Male"/>
    <n v="97"/>
    <n v="917"/>
    <n v="1203"/>
    <n v="88949"/>
    <n v="116691"/>
    <n v="27742"/>
  </r>
  <r>
    <x v="66"/>
    <s v="Pinnacle Health Products"/>
    <x v="1"/>
    <x v="7"/>
    <x v="13"/>
    <s v="Female"/>
    <n v="57"/>
    <n v="793"/>
    <n v="1022"/>
    <n v="45201"/>
    <n v="58254"/>
    <n v="13053"/>
  </r>
  <r>
    <x v="67"/>
    <s v="Apex Auto Care"/>
    <x v="1"/>
    <x v="7"/>
    <x v="14"/>
    <s v="Female"/>
    <n v="84"/>
    <n v="931"/>
    <n v="1354"/>
    <n v="78204"/>
    <n v="113736"/>
    <n v="35532"/>
  </r>
  <r>
    <x v="68"/>
    <s v="Royal Glow Cosmetics"/>
    <x v="1"/>
    <x v="7"/>
    <x v="1"/>
    <s v="Female"/>
    <n v="76"/>
    <n v="901"/>
    <n v="1122"/>
    <n v="68476"/>
    <n v="85272"/>
    <n v="16796"/>
  </r>
  <r>
    <x v="69"/>
    <s v="Zenith Culinary Arts"/>
    <x v="1"/>
    <x v="7"/>
    <x v="15"/>
    <s v="Female"/>
    <n v="93"/>
    <n v="658"/>
    <n v="1108"/>
    <n v="61194"/>
    <n v="103044"/>
    <n v="41850"/>
  </r>
  <r>
    <x v="70"/>
    <s v="Visionary Tours"/>
    <x v="1"/>
    <x v="7"/>
    <x v="16"/>
    <s v="Female"/>
    <n v="68"/>
    <n v="651"/>
    <n v="1494"/>
    <n v="44268"/>
    <n v="101592"/>
    <n v="57324"/>
  </r>
  <r>
    <x v="71"/>
    <s v="Horizon Wellness"/>
    <x v="2"/>
    <x v="8"/>
    <x v="17"/>
    <s v="Female"/>
    <n v="17"/>
    <n v="938"/>
    <n v="1332"/>
    <n v="15946"/>
    <n v="22644"/>
    <n v="6698"/>
  </r>
  <r>
    <x v="72"/>
    <s v="True Value Electronics"/>
    <x v="2"/>
    <x v="8"/>
    <x v="18"/>
    <s v="Female"/>
    <n v="18"/>
    <n v="920"/>
    <n v="1162"/>
    <n v="16560"/>
    <n v="20916"/>
    <n v="4356"/>
  </r>
  <r>
    <x v="73"/>
    <s v="Harmony Homes Realty"/>
    <x v="2"/>
    <x v="8"/>
    <x v="19"/>
    <s v="Female"/>
    <n v="20"/>
    <n v="731"/>
    <n v="1228"/>
    <n v="14620"/>
    <n v="24560"/>
    <n v="9940"/>
  </r>
  <r>
    <x v="74"/>
    <s v="Stellar Advertising"/>
    <x v="2"/>
    <x v="8"/>
    <x v="2"/>
    <s v="Female"/>
    <n v="17"/>
    <n v="750"/>
    <n v="931"/>
    <n v="12750"/>
    <n v="15827"/>
    <n v="3077"/>
  </r>
  <r>
    <x v="75"/>
    <s v="Radiant Enterprise Solutions"/>
    <x v="2"/>
    <x v="8"/>
    <x v="2"/>
    <s v="Female"/>
    <n v="20"/>
    <n v="827"/>
    <n v="1478"/>
    <n v="16540"/>
    <n v="29560"/>
    <n v="13020"/>
  </r>
  <r>
    <x v="76"/>
    <s v="Modern Trends Retail"/>
    <x v="2"/>
    <x v="8"/>
    <x v="9"/>
    <s v="Male"/>
    <n v="14"/>
    <n v="906"/>
    <n v="1486"/>
    <n v="12684"/>
    <n v="20804"/>
    <n v="8120"/>
  </r>
  <r>
    <x v="77"/>
    <s v="Global Spectrum Consulting"/>
    <x v="2"/>
    <x v="8"/>
    <x v="13"/>
    <s v="Male"/>
    <n v="20"/>
    <n v="699"/>
    <n v="1246"/>
    <n v="13980"/>
    <n v="24920"/>
    <n v="10940"/>
  </r>
  <r>
    <x v="78"/>
    <s v="Elite Essence Products"/>
    <x v="1"/>
    <x v="6"/>
    <x v="2"/>
    <s v="Male"/>
    <n v="98"/>
    <n v="596"/>
    <n v="1086"/>
    <n v="58408"/>
    <n v="106428"/>
    <n v="48020"/>
  </r>
  <r>
    <x v="79"/>
    <s v="Dynamic Creations"/>
    <x v="1"/>
    <x v="6"/>
    <x v="4"/>
    <s v="Male"/>
    <n v="84"/>
    <n v="911"/>
    <n v="1132"/>
    <n v="76524"/>
    <n v="95088"/>
    <n v="18564"/>
  </r>
  <r>
    <x v="80"/>
    <s v="Quantum Design Studio"/>
    <x v="1"/>
    <x v="6"/>
    <x v="0"/>
    <s v="Male"/>
    <n v="81"/>
    <n v="702"/>
    <n v="1318"/>
    <n v="56862"/>
    <n v="106758"/>
    <n v="49896"/>
  </r>
  <r>
    <x v="81"/>
    <s v="Infinite Solutions"/>
    <x v="1"/>
    <x v="6"/>
    <x v="1"/>
    <s v="Female"/>
    <n v="75"/>
    <n v="859"/>
    <n v="1176"/>
    <n v="64425"/>
    <n v="88200"/>
    <n v="23775"/>
  </r>
  <r>
    <x v="82"/>
    <s v="Apex Construction"/>
    <x v="1"/>
    <x v="6"/>
    <x v="2"/>
    <s v="Female"/>
    <n v="58"/>
    <n v="510"/>
    <n v="1104"/>
    <n v="29580"/>
    <n v="64032"/>
    <n v="34452"/>
  </r>
  <r>
    <x v="83"/>
    <s v="Legacy Innovations"/>
    <x v="1"/>
    <x v="7"/>
    <x v="3"/>
    <s v="Female"/>
    <n v="59"/>
    <n v="506"/>
    <n v="1462"/>
    <n v="29854"/>
    <n v="86258"/>
    <n v="56404"/>
  </r>
  <r>
    <x v="84"/>
    <s v="Pure Harmony Foods"/>
    <x v="1"/>
    <x v="7"/>
    <x v="4"/>
    <s v="Male"/>
    <n v="51"/>
    <n v="868"/>
    <n v="935"/>
    <n v="44268"/>
    <n v="47685"/>
    <n v="3417"/>
  </r>
  <r>
    <x v="85"/>
    <s v="Zenith Security Systems"/>
    <x v="1"/>
    <x v="7"/>
    <x v="5"/>
    <s v="Male"/>
    <n v="76"/>
    <n v="602"/>
    <n v="1494"/>
    <n v="45752"/>
    <n v="113544"/>
    <n v="67792"/>
  </r>
  <r>
    <x v="86"/>
    <s v="Crystal Clear Beverages"/>
    <x v="1"/>
    <x v="7"/>
    <x v="6"/>
    <s v="Male"/>
    <n v="55"/>
    <n v="928"/>
    <n v="893"/>
    <n v="51040"/>
    <n v="49115"/>
    <n v="-1925"/>
  </r>
  <r>
    <x v="87"/>
    <s v="Metro Line Tech"/>
    <x v="1"/>
    <x v="7"/>
    <x v="1"/>
    <s v="Male"/>
    <n v="74"/>
    <n v="758"/>
    <n v="988"/>
    <n v="56092"/>
    <n v="73112"/>
    <n v="17020"/>
  </r>
  <r>
    <x v="88"/>
    <s v="Urban Pulse Consulting"/>
    <x v="1"/>
    <x v="7"/>
    <x v="7"/>
    <s v="Male"/>
    <n v="88"/>
    <n v="566"/>
    <n v="951"/>
    <n v="49808"/>
    <n v="83688"/>
    <n v="33880"/>
  </r>
  <r>
    <x v="89"/>
    <s v="Radiant Vision Studios"/>
    <x v="2"/>
    <x v="9"/>
    <x v="6"/>
    <s v="Female"/>
    <n v="17"/>
    <n v="537"/>
    <n v="1035"/>
    <n v="9129"/>
    <n v="17595"/>
    <n v="8466"/>
  </r>
  <r>
    <x v="90"/>
    <s v="Noble Travel Services"/>
    <x v="2"/>
    <x v="9"/>
    <x v="8"/>
    <s v="Female"/>
    <n v="20"/>
    <n v="875"/>
    <n v="1255"/>
    <n v="17500"/>
    <n v="25100"/>
    <n v="7600"/>
  </r>
  <r>
    <x v="91"/>
    <s v="Bright Future Academy"/>
    <x v="2"/>
    <x v="9"/>
    <x v="8"/>
    <s v="Female"/>
    <n v="13"/>
    <n v="917"/>
    <n v="1412"/>
    <n v="11921"/>
    <n v="18356"/>
    <n v="6435"/>
  </r>
  <r>
    <x v="92"/>
    <s v="Synergy Solutions Group"/>
    <x v="2"/>
    <x v="9"/>
    <x v="1"/>
    <s v="Female"/>
    <n v="15"/>
    <n v="910"/>
    <n v="1363"/>
    <n v="13650"/>
    <n v="20445"/>
    <n v="6795"/>
  </r>
  <r>
    <x v="93"/>
    <s v="Visionary Health Systems"/>
    <x v="2"/>
    <x v="9"/>
    <x v="9"/>
    <s v="Female"/>
    <n v="12"/>
    <n v="980"/>
    <n v="1281"/>
    <n v="11760"/>
    <n v="15372"/>
    <n v="3612"/>
  </r>
  <r>
    <x v="94"/>
    <s v="Apex Retailers"/>
    <x v="2"/>
    <x v="9"/>
    <x v="1"/>
    <s v="Female"/>
    <n v="12"/>
    <n v="734"/>
    <n v="1109"/>
    <n v="8808"/>
    <n v="13308"/>
    <n v="4500"/>
  </r>
  <r>
    <x v="95"/>
    <s v="Prestige Property Developers"/>
    <x v="2"/>
    <x v="9"/>
    <x v="10"/>
    <s v="Female"/>
    <n v="12"/>
    <n v="913"/>
    <n v="1371"/>
    <n v="10956"/>
    <n v="16452"/>
    <n v="5496"/>
  </r>
  <r>
    <x v="96"/>
    <s v="Classic Trends Fashion"/>
    <x v="2"/>
    <x v="9"/>
    <x v="9"/>
    <s v="Male"/>
    <n v="20"/>
    <n v="833"/>
    <n v="1054"/>
    <n v="16660"/>
    <n v="21080"/>
    <n v="4420"/>
  </r>
  <r>
    <x v="97"/>
    <s v="Harmony Ventures"/>
    <x v="2"/>
    <x v="9"/>
    <x v="11"/>
    <s v="Male"/>
    <n v="17"/>
    <n v="748"/>
    <n v="1002"/>
    <n v="12716"/>
    <n v="17034"/>
    <n v="4318"/>
  </r>
  <r>
    <x v="98"/>
    <s v="Stellar Realty"/>
    <x v="2"/>
    <x v="9"/>
    <x v="12"/>
    <s v="Male"/>
    <n v="20"/>
    <n v="517"/>
    <n v="975"/>
    <n v="10340"/>
    <n v="19500"/>
    <n v="9160"/>
  </r>
  <r>
    <x v="99"/>
    <s v="Future Path Technologies"/>
    <x v="2"/>
    <x v="9"/>
    <x v="6"/>
    <s v="Male"/>
    <n v="18"/>
    <n v="674"/>
    <n v="1099"/>
    <n v="12132"/>
    <n v="19782"/>
    <n v="7650"/>
  </r>
  <r>
    <x v="100"/>
    <s v="Elite Edge Services"/>
    <x v="2"/>
    <x v="9"/>
    <x v="8"/>
    <s v="Female"/>
    <n v="17"/>
    <n v="641"/>
    <n v="982"/>
    <n v="10897"/>
    <n v="16694"/>
    <n v="5797"/>
  </r>
  <r>
    <x v="101"/>
    <s v="Radiance Health and Wellness"/>
    <x v="0"/>
    <x v="5"/>
    <x v="8"/>
    <s v="Male"/>
    <n v="26"/>
    <n v="771"/>
    <n v="917"/>
    <n v="20046"/>
    <n v="23842"/>
    <n v="3796"/>
  </r>
  <r>
    <x v="102"/>
    <s v="Legacy Auto Works"/>
    <x v="0"/>
    <x v="5"/>
    <x v="3"/>
    <s v="Male"/>
    <n v="30"/>
    <n v="859"/>
    <n v="1317"/>
    <n v="25770"/>
    <n v="39510"/>
    <n v="13740"/>
  </r>
  <r>
    <x v="103"/>
    <s v="Prime Essence Creations"/>
    <x v="0"/>
    <x v="5"/>
    <x v="3"/>
    <s v="Male"/>
    <n v="30"/>
    <n v="726"/>
    <n v="1323"/>
    <n v="21780"/>
    <n v="39690"/>
    <n v="17910"/>
  </r>
  <r>
    <x v="104"/>
    <s v="Quantum Ventures"/>
    <x v="0"/>
    <x v="5"/>
    <x v="7"/>
    <s v="Male"/>
    <n v="29"/>
    <n v="861"/>
    <n v="1045"/>
    <n v="24969"/>
    <n v="30305"/>
    <n v="5336"/>
  </r>
  <r>
    <x v="105"/>
    <s v="Horizon Tech Solutions"/>
    <x v="0"/>
    <x v="5"/>
    <x v="8"/>
    <s v="Female"/>
    <n v="26"/>
    <n v="627"/>
    <n v="1079"/>
    <n v="16302"/>
    <n v="28054"/>
    <n v="11752"/>
  </r>
  <r>
    <x v="106"/>
    <s v="Urban Legends Apparel"/>
    <x v="0"/>
    <x v="5"/>
    <x v="13"/>
    <s v="Female"/>
    <n v="24"/>
    <n v="978"/>
    <n v="1319"/>
    <n v="23472"/>
    <n v="31656"/>
    <n v="8184"/>
  </r>
  <r>
    <x v="107"/>
    <s v="Pure Bliss Beverages"/>
    <x v="0"/>
    <x v="5"/>
    <x v="14"/>
    <s v="Female"/>
    <n v="30"/>
    <n v="514"/>
    <n v="1418"/>
    <n v="15420"/>
    <n v="42540"/>
    <n v="27120"/>
  </r>
  <r>
    <x v="108"/>
    <s v="Noble Heights Builders"/>
    <x v="0"/>
    <x v="5"/>
    <x v="1"/>
    <s v="Female"/>
    <n v="26"/>
    <n v="656"/>
    <n v="1363"/>
    <n v="17056"/>
    <n v="35438"/>
    <n v="18382"/>
  </r>
  <r>
    <x v="109"/>
    <s v="Radiant Foods"/>
    <x v="0"/>
    <x v="5"/>
    <x v="15"/>
    <s v="Female"/>
    <n v="28"/>
    <n v="866"/>
    <n v="897"/>
    <n v="24248"/>
    <n v="25116"/>
    <n v="868"/>
  </r>
  <r>
    <x v="110"/>
    <s v="Zenith Financial Services"/>
    <x v="0"/>
    <x v="5"/>
    <x v="16"/>
    <s v="Female"/>
    <n v="23"/>
    <n v="969"/>
    <n v="1485"/>
    <n v="22287"/>
    <n v="34155"/>
    <n v="11868"/>
  </r>
  <r>
    <x v="111"/>
    <s v="Apex Travel Ventures"/>
    <x v="0"/>
    <x v="5"/>
    <x v="17"/>
    <s v="Female"/>
    <n v="21"/>
    <n v="626"/>
    <n v="931"/>
    <n v="13146"/>
    <n v="19551"/>
    <n v="6405"/>
  </r>
  <r>
    <x v="112"/>
    <s v="Legacy Design Group"/>
    <x v="1"/>
    <x v="6"/>
    <x v="18"/>
    <s v="Female"/>
    <n v="58"/>
    <n v="898"/>
    <n v="1125"/>
    <n v="52084"/>
    <n v="65250"/>
    <n v="13166"/>
  </r>
  <r>
    <x v="113"/>
    <s v="Supreme Wellness"/>
    <x v="1"/>
    <x v="6"/>
    <x v="19"/>
    <s v="Female"/>
    <n v="83"/>
    <n v="943"/>
    <n v="994"/>
    <n v="78269"/>
    <n v="82502"/>
    <n v="4233"/>
  </r>
  <r>
    <x v="114"/>
    <s v="Harmony Tech Innovations"/>
    <x v="1"/>
    <x v="6"/>
    <x v="2"/>
    <s v="Female"/>
    <n v="85"/>
    <n v="641"/>
    <n v="952"/>
    <n v="54485"/>
    <n v="80920"/>
    <n v="26435"/>
  </r>
  <r>
    <x v="115"/>
    <s v="Stellar Education Services"/>
    <x v="1"/>
    <x v="6"/>
    <x v="2"/>
    <s v="Female"/>
    <n v="57"/>
    <n v="784"/>
    <n v="1089"/>
    <n v="44688"/>
    <n v="62073"/>
    <n v="17385"/>
  </r>
  <r>
    <x v="116"/>
    <s v="Visionary Health Products"/>
    <x v="1"/>
    <x v="6"/>
    <x v="9"/>
    <s v="Female"/>
    <n v="98"/>
    <n v="579"/>
    <n v="1173"/>
    <n v="56742"/>
    <n v="114954"/>
    <n v="58212"/>
  </r>
  <r>
    <x v="117"/>
    <s v="Crystal Innovations"/>
    <x v="1"/>
    <x v="6"/>
    <x v="13"/>
    <s v="Female"/>
    <n v="98"/>
    <n v="605"/>
    <n v="1491"/>
    <n v="59290"/>
    <n v="146118"/>
    <n v="86828"/>
  </r>
  <r>
    <x v="118"/>
    <s v="Future Trends Retail"/>
    <x v="1"/>
    <x v="6"/>
    <x v="2"/>
    <s v="Female"/>
    <n v="63"/>
    <n v="952"/>
    <n v="1435"/>
    <n v="59976"/>
    <n v="90405"/>
    <n v="30429"/>
  </r>
  <r>
    <x v="119"/>
    <s v="Radiant Horizon Ventures"/>
    <x v="1"/>
    <x v="6"/>
    <x v="4"/>
    <s v="Female"/>
    <n v="91"/>
    <n v="938"/>
    <n v="928"/>
    <n v="85358"/>
    <n v="84448"/>
    <n v="-910"/>
  </r>
  <r>
    <x v="120"/>
    <s v="Urban Edge Realty"/>
    <x v="1"/>
    <x v="6"/>
    <x v="0"/>
    <s v="Male"/>
    <n v="66"/>
    <n v="512"/>
    <n v="1281"/>
    <n v="33792"/>
    <n v="84546"/>
    <n v="50754"/>
  </r>
  <r>
    <x v="121"/>
    <s v="Prime Focus Innovations"/>
    <x v="1"/>
    <x v="6"/>
    <x v="1"/>
    <s v="Male"/>
    <n v="88"/>
    <n v="691"/>
    <n v="1014"/>
    <n v="60808"/>
    <n v="89232"/>
    <n v="28424"/>
  </r>
  <r>
    <x v="122"/>
    <s v="Elite Spectrum Consulting"/>
    <x v="1"/>
    <x v="6"/>
    <x v="2"/>
    <s v="Male"/>
    <n v="54"/>
    <n v="518"/>
    <n v="1038"/>
    <n v="27972"/>
    <n v="56052"/>
    <n v="28080"/>
  </r>
  <r>
    <x v="123"/>
    <s v="Dynamic Design Studio"/>
    <x v="1"/>
    <x v="6"/>
    <x v="3"/>
    <s v="Male"/>
    <n v="67"/>
    <n v="780"/>
    <n v="1238"/>
    <n v="52260"/>
    <n v="82946"/>
    <n v="30686"/>
  </r>
  <r>
    <x v="124"/>
    <s v="Apex Wellness Solutions"/>
    <x v="1"/>
    <x v="7"/>
    <x v="4"/>
    <s v="Male"/>
    <n v="86"/>
    <n v="540"/>
    <n v="1478"/>
    <n v="46440"/>
    <n v="127108"/>
    <n v="80668"/>
  </r>
  <r>
    <x v="125"/>
    <s v="Royal Crest Foods"/>
    <x v="1"/>
    <x v="7"/>
    <x v="5"/>
    <s v="Female"/>
    <n v="85"/>
    <n v="853"/>
    <n v="1388"/>
    <n v="72505"/>
    <n v="117980"/>
    <n v="45475"/>
  </r>
  <r>
    <x v="126"/>
    <s v="Zenith Travels"/>
    <x v="1"/>
    <x v="7"/>
    <x v="6"/>
    <s v="Female"/>
    <n v="69"/>
    <n v="745"/>
    <n v="1294"/>
    <n v="51405"/>
    <n v="89286"/>
    <n v="37881"/>
  </r>
  <r>
    <x v="127"/>
    <s v="Modern Harmony Products"/>
    <x v="2"/>
    <x v="9"/>
    <x v="1"/>
    <s v="Female"/>
    <n v="10"/>
    <n v="754"/>
    <n v="1209"/>
    <n v="7540"/>
    <n v="12090"/>
    <n v="4550"/>
  </r>
  <r>
    <x v="128"/>
    <s v="Horizon Builders &amp; Developers"/>
    <x v="2"/>
    <x v="9"/>
    <x v="7"/>
    <s v="Female"/>
    <n v="14"/>
    <n v="815"/>
    <n v="1202"/>
    <n v="11410"/>
    <n v="16828"/>
    <n v="5418"/>
  </r>
  <r>
    <x v="129"/>
    <s v="Radiance Tech Solutions"/>
    <x v="2"/>
    <x v="9"/>
    <x v="6"/>
    <s v="Female"/>
    <n v="10"/>
    <n v="863"/>
    <n v="1124"/>
    <n v="8630"/>
    <n v="11240"/>
    <n v="2610"/>
  </r>
  <r>
    <x v="130"/>
    <s v="Legacy Apparel"/>
    <x v="2"/>
    <x v="9"/>
    <x v="8"/>
    <s v="Female"/>
    <n v="18"/>
    <n v="704"/>
    <n v="1257"/>
    <n v="12672"/>
    <n v="22626"/>
    <n v="9954"/>
  </r>
  <r>
    <x v="131"/>
    <s v="Pinnacle Education Group"/>
    <x v="2"/>
    <x v="9"/>
    <x v="8"/>
    <s v="Female"/>
    <n v="19"/>
    <n v="744"/>
    <n v="1498"/>
    <n v="14136"/>
    <n v="28462"/>
    <n v="14326"/>
  </r>
  <r>
    <x v="132"/>
    <s v="Noble Innovations"/>
    <x v="2"/>
    <x v="9"/>
    <x v="1"/>
    <s v="Male"/>
    <n v="10"/>
    <n v="669"/>
    <n v="920"/>
    <n v="6690"/>
    <n v="9200"/>
    <n v="2510"/>
  </r>
  <r>
    <x v="133"/>
    <s v="Crystal Clear Realty"/>
    <x v="2"/>
    <x v="9"/>
    <x v="9"/>
    <s v="Male"/>
    <n v="20"/>
    <n v="966"/>
    <n v="955"/>
    <n v="19320"/>
    <n v="19100"/>
    <n v="-220"/>
  </r>
  <r>
    <x v="134"/>
    <s v="Future Vision Realty"/>
    <x v="0"/>
    <x v="5"/>
    <x v="1"/>
    <s v="Male"/>
    <n v="26"/>
    <n v="715"/>
    <n v="1015"/>
    <n v="18590"/>
    <n v="26390"/>
    <n v="7800"/>
  </r>
  <r>
    <x v="135"/>
    <s v="Urban Pulse Media"/>
    <x v="0"/>
    <x v="5"/>
    <x v="10"/>
    <s v="Male"/>
    <n v="27"/>
    <n v="611"/>
    <n v="1197"/>
    <n v="16497"/>
    <n v="32319"/>
    <n v="15822"/>
  </r>
  <r>
    <x v="136"/>
    <s v="True Essence Health"/>
    <x v="0"/>
    <x v="5"/>
    <x v="9"/>
    <s v="Female"/>
    <n v="29"/>
    <n v="544"/>
    <n v="929"/>
    <n v="15776"/>
    <n v="26941"/>
    <n v="11165"/>
  </r>
  <r>
    <x v="137"/>
    <s v="Apex Enterprise Solutions"/>
    <x v="0"/>
    <x v="5"/>
    <x v="11"/>
    <s v="Male"/>
    <n v="26"/>
    <n v="715"/>
    <n v="929"/>
    <n v="18590"/>
    <n v="24154"/>
    <n v="5564"/>
  </r>
  <r>
    <x v="138"/>
    <s v="Radiant Vision Realty"/>
    <x v="0"/>
    <x v="5"/>
    <x v="12"/>
    <s v="Male"/>
    <n v="30"/>
    <n v="652"/>
    <n v="1488"/>
    <n v="19560"/>
    <n v="44640"/>
    <n v="25080"/>
  </r>
  <r>
    <x v="139"/>
    <s v="Harmony Consulting Group"/>
    <x v="0"/>
    <x v="5"/>
    <x v="6"/>
    <s v="Male"/>
    <n v="22"/>
    <n v="681"/>
    <n v="1367"/>
    <n v="14982"/>
    <n v="30074"/>
    <n v="15092"/>
  </r>
  <r>
    <x v="140"/>
    <s v="Zenith Tech Ventures"/>
    <x v="0"/>
    <x v="5"/>
    <x v="8"/>
    <s v="Male"/>
    <n v="28"/>
    <n v="923"/>
    <n v="1253"/>
    <n v="25844"/>
    <n v="35084"/>
    <n v="9240"/>
  </r>
  <r>
    <x v="141"/>
    <s v="Stellar Health Services"/>
    <x v="0"/>
    <x v="5"/>
    <x v="8"/>
    <s v="Female"/>
    <n v="26"/>
    <n v="999"/>
    <n v="1382"/>
    <n v="25974"/>
    <n v="35932"/>
    <n v="9958"/>
  </r>
  <r>
    <x v="142"/>
    <s v="Pure Path Foods"/>
    <x v="0"/>
    <x v="5"/>
    <x v="3"/>
    <s v="Female"/>
    <n v="30"/>
    <n v="792"/>
    <n v="1239"/>
    <n v="23760"/>
    <n v="37170"/>
    <n v="13410"/>
  </r>
  <r>
    <x v="143"/>
    <s v="Prestige Solutions"/>
    <x v="0"/>
    <x v="5"/>
    <x v="3"/>
    <s v="Female"/>
    <n v="23"/>
    <n v="923"/>
    <n v="1333"/>
    <n v="21229"/>
    <n v="30659"/>
    <n v="9430"/>
  </r>
  <r>
    <x v="144"/>
    <s v="Bright Horizon Realty"/>
    <x v="0"/>
    <x v="5"/>
    <x v="7"/>
    <s v="Female"/>
    <n v="22"/>
    <n v="774"/>
    <n v="921"/>
    <n v="17028"/>
    <n v="20262"/>
    <n v="3234"/>
  </r>
  <r>
    <x v="145"/>
    <s v="Quantum Media Group"/>
    <x v="1"/>
    <x v="6"/>
    <x v="8"/>
    <s v="Female"/>
    <n v="63"/>
    <n v="525"/>
    <n v="1124"/>
    <n v="33075"/>
    <n v="70812"/>
    <n v="37737"/>
  </r>
  <r>
    <x v="146"/>
    <s v="Legacy Builders"/>
    <x v="1"/>
    <x v="6"/>
    <x v="13"/>
    <s v="Female"/>
    <n v="73"/>
    <n v="709"/>
    <n v="1096"/>
    <n v="51757"/>
    <n v="80008"/>
    <n v="28251"/>
  </r>
  <r>
    <x v="147"/>
    <s v="Apex Spa &amp; Wellness"/>
    <x v="1"/>
    <x v="6"/>
    <x v="14"/>
    <s v="Female"/>
    <n v="74"/>
    <n v="914"/>
    <n v="1026"/>
    <n v="67636"/>
    <n v="75924"/>
    <n v="8288"/>
  </r>
  <r>
    <x v="148"/>
    <s v="Radiant Travel Services"/>
    <x v="1"/>
    <x v="6"/>
    <x v="1"/>
    <s v="Female"/>
    <n v="84"/>
    <n v="558"/>
    <n v="1154"/>
    <n v="46872"/>
    <n v="96936"/>
    <n v="50064"/>
  </r>
  <r>
    <x v="149"/>
    <s v="Modern Trends Consulting"/>
    <x v="1"/>
    <x v="6"/>
    <x v="15"/>
    <s v="Female"/>
    <n v="99"/>
    <n v="934"/>
    <n v="893"/>
    <n v="92466"/>
    <n v="88407"/>
    <n v="-4059"/>
  </r>
  <r>
    <x v="150"/>
    <s v="Global Horizon Ventures"/>
    <x v="1"/>
    <x v="6"/>
    <x v="16"/>
    <s v="Female"/>
    <n v="52"/>
    <n v="576"/>
    <n v="1479"/>
    <n v="29952"/>
    <n v="76908"/>
    <n v="46956"/>
  </r>
  <r>
    <x v="151"/>
    <s v="Elite Enterprises"/>
    <x v="1"/>
    <x v="6"/>
    <x v="17"/>
    <s v="Male"/>
    <n v="98"/>
    <n v="769"/>
    <n v="1077"/>
    <n v="75362"/>
    <n v="105546"/>
    <n v="30184"/>
  </r>
  <r>
    <x v="152"/>
    <s v="Urban Wave Solutions"/>
    <x v="1"/>
    <x v="6"/>
    <x v="18"/>
    <s v="Male"/>
    <n v="89"/>
    <n v="910"/>
    <n v="906"/>
    <n v="80990"/>
    <n v="80634"/>
    <n v="-356"/>
  </r>
  <r>
    <x v="153"/>
    <s v="Pinnacle Health Innovations"/>
    <x v="1"/>
    <x v="6"/>
    <x v="19"/>
    <s v="Male"/>
    <n v="73"/>
    <n v="627"/>
    <n v="1089"/>
    <n v="45771"/>
    <n v="79497"/>
    <n v="33726"/>
  </r>
  <r>
    <x v="154"/>
    <s v="Horizon Fashion"/>
    <x v="1"/>
    <x v="7"/>
    <x v="2"/>
    <s v="Male"/>
    <n v="93"/>
    <n v="847"/>
    <n v="1090"/>
    <n v="78771"/>
    <n v="101370"/>
    <n v="22599"/>
  </r>
  <r>
    <x v="155"/>
    <s v="Crystal Essence Beverages"/>
    <x v="1"/>
    <x v="7"/>
    <x v="2"/>
    <s v="Male"/>
    <n v="84"/>
    <n v="522"/>
    <n v="1232"/>
    <n v="43848"/>
    <n v="103488"/>
    <n v="59640"/>
  </r>
  <r>
    <x v="156"/>
    <s v="Dynamic Pathways"/>
    <x v="1"/>
    <x v="7"/>
    <x v="9"/>
    <s v="Female"/>
    <n v="85"/>
    <n v="564"/>
    <n v="1464"/>
    <n v="47940"/>
    <n v="124440"/>
    <n v="76500"/>
  </r>
  <r>
    <x v="157"/>
    <s v="Visionary Realty Solutions"/>
    <x v="1"/>
    <x v="7"/>
    <x v="13"/>
    <s v="Female"/>
    <n v="59"/>
    <n v="764"/>
    <n v="1003"/>
    <n v="45076"/>
    <n v="59177"/>
    <n v="14101"/>
  </r>
  <r>
    <x v="158"/>
    <s v="Radiance Apparel"/>
    <x v="1"/>
    <x v="7"/>
    <x v="2"/>
    <s v="Female"/>
    <n v="93"/>
    <n v="579"/>
    <n v="1119"/>
    <n v="53847"/>
    <n v="104067"/>
    <n v="50220"/>
  </r>
  <r>
    <x v="159"/>
    <s v="Zenith Design Group"/>
    <x v="1"/>
    <x v="7"/>
    <x v="4"/>
    <s v="Male"/>
    <n v="56"/>
    <n v="724"/>
    <n v="1094"/>
    <n v="40544"/>
    <n v="61264"/>
    <n v="20720"/>
  </r>
  <r>
    <x v="160"/>
    <s v="Apex Publishing House"/>
    <x v="2"/>
    <x v="9"/>
    <x v="0"/>
    <s v="Male"/>
    <n v="18"/>
    <n v="859"/>
    <n v="942"/>
    <n v="15462"/>
    <n v="16956"/>
    <n v="1494"/>
  </r>
  <r>
    <x v="161"/>
    <s v="True Value Consulting"/>
    <x v="2"/>
    <x v="9"/>
    <x v="1"/>
    <s v="Male"/>
    <n v="15"/>
    <n v="890"/>
    <n v="936"/>
    <n v="13350"/>
    <n v="14040"/>
    <n v="690"/>
  </r>
  <r>
    <x v="162"/>
    <s v="Future Path Ventures"/>
    <x v="2"/>
    <x v="9"/>
    <x v="2"/>
    <s v="Male"/>
    <n v="19"/>
    <n v="630"/>
    <n v="906"/>
    <n v="11970"/>
    <n v="17214"/>
    <n v="5244"/>
  </r>
  <r>
    <x v="163"/>
    <s v="Stellar Tech Services"/>
    <x v="2"/>
    <x v="9"/>
    <x v="3"/>
    <s v="Male"/>
    <n v="10"/>
    <n v="701"/>
    <n v="1307"/>
    <n v="7010"/>
    <n v="13070"/>
    <n v="6060"/>
  </r>
  <r>
    <x v="164"/>
    <s v="Legacy Travel Agency"/>
    <x v="2"/>
    <x v="9"/>
    <x v="4"/>
    <s v="Female"/>
    <n v="19"/>
    <n v="653"/>
    <n v="1162"/>
    <n v="12407"/>
    <n v="22078"/>
    <n v="9671"/>
  </r>
  <r>
    <x v="165"/>
    <s v="Harmony Innovations"/>
    <x v="2"/>
    <x v="9"/>
    <x v="5"/>
    <s v="Female"/>
    <n v="14"/>
    <n v="968"/>
    <n v="1290"/>
    <n v="13552"/>
    <n v="18060"/>
    <n v="4508"/>
  </r>
  <r>
    <x v="166"/>
    <s v="Pure Essence Solutions"/>
    <x v="2"/>
    <x v="9"/>
    <x v="6"/>
    <s v="Female"/>
    <n v="14"/>
    <n v="857"/>
    <n v="960"/>
    <n v="11998"/>
    <n v="13440"/>
    <n v="1442"/>
  </r>
  <r>
    <x v="167"/>
    <s v="Elite Media Group"/>
    <x v="2"/>
    <x v="9"/>
    <x v="1"/>
    <s v="Female"/>
    <n v="20"/>
    <n v="508"/>
    <n v="1169"/>
    <n v="10160"/>
    <n v="23380"/>
    <n v="13220"/>
  </r>
  <r>
    <x v="168"/>
    <s v="Radiant Construction"/>
    <x v="2"/>
    <x v="9"/>
    <x v="7"/>
    <s v="Female"/>
    <n v="12"/>
    <n v="539"/>
    <n v="953"/>
    <n v="6468"/>
    <n v="11436"/>
    <n v="4968"/>
  </r>
  <r>
    <x v="169"/>
    <s v="Pinnacle Finance"/>
    <x v="2"/>
    <x v="9"/>
    <x v="6"/>
    <s v="Female"/>
    <n v="10"/>
    <n v="731"/>
    <n v="962"/>
    <n v="7310"/>
    <n v="9620"/>
    <n v="2310"/>
  </r>
  <r>
    <x v="170"/>
    <s v="Horizon Tech Ventures"/>
    <x v="2"/>
    <x v="9"/>
    <x v="8"/>
    <s v="Female"/>
    <n v="15"/>
    <n v="621"/>
    <n v="1388"/>
    <n v="9315"/>
    <n v="20820"/>
    <n v="11505"/>
  </r>
  <r>
    <x v="171"/>
    <s v="Crystal Health Solutions"/>
    <x v="2"/>
    <x v="9"/>
    <x v="8"/>
    <s v="Male"/>
    <n v="14"/>
    <n v="515"/>
    <n v="1137"/>
    <n v="7210"/>
    <n v="15918"/>
    <n v="8708"/>
  </r>
  <r>
    <x v="172"/>
    <s v="Modern Horizons Consulting"/>
    <x v="1"/>
    <x v="7"/>
    <x v="1"/>
    <s v="Male"/>
    <n v="60"/>
    <n v="783"/>
    <n v="1362"/>
    <n v="46980"/>
    <n v="81720"/>
    <n v="34740"/>
  </r>
  <r>
    <x v="173"/>
    <s v="Apex Realty Services"/>
    <x v="1"/>
    <x v="7"/>
    <x v="9"/>
    <s v="Male"/>
    <n v="81"/>
    <n v="948"/>
    <n v="907"/>
    <n v="76788"/>
    <n v="73467"/>
    <n v="-3321"/>
  </r>
  <r>
    <x v="174"/>
    <s v="Zenith Educational Group"/>
    <x v="1"/>
    <x v="7"/>
    <x v="1"/>
    <s v="Male"/>
    <n v="80"/>
    <n v="771"/>
    <n v="908"/>
    <n v="61680"/>
    <n v="72640"/>
    <n v="10960"/>
  </r>
  <r>
    <x v="175"/>
    <s v="True Path Ventures"/>
    <x v="1"/>
    <x v="7"/>
    <x v="10"/>
    <s v="Female"/>
    <n v="88"/>
    <n v="943"/>
    <n v="965"/>
    <n v="82984"/>
    <n v="84920"/>
    <n v="1936"/>
  </r>
  <r>
    <x v="176"/>
    <s v="Radiance Media"/>
    <x v="1"/>
    <x v="7"/>
    <x v="9"/>
    <s v="Male"/>
    <n v="68"/>
    <n v="909"/>
    <n v="1146"/>
    <n v="61812"/>
    <n v="77928"/>
    <n v="16116"/>
  </r>
  <r>
    <x v="177"/>
    <s v="Legacy Health Systems"/>
    <x v="1"/>
    <x v="7"/>
    <x v="11"/>
    <s v="Male"/>
    <n v="65"/>
    <n v="568"/>
    <n v="1241"/>
    <n v="36920"/>
    <n v="80665"/>
    <n v="43745"/>
  </r>
  <r>
    <x v="178"/>
    <s v="Urban Focus Products"/>
    <x v="1"/>
    <x v="7"/>
    <x v="12"/>
    <s v="Male"/>
    <n v="58"/>
    <n v="758"/>
    <n v="1261"/>
    <n v="43964"/>
    <n v="73138"/>
    <n v="29174"/>
  </r>
  <r>
    <x v="179"/>
    <s v="Elite Edge Consulting"/>
    <x v="2"/>
    <x v="8"/>
    <x v="6"/>
    <s v="Male"/>
    <n v="16"/>
    <n v="963"/>
    <n v="1136"/>
    <n v="15408"/>
    <n v="18176"/>
    <n v="2768"/>
  </r>
  <r>
    <x v="180"/>
    <s v="Stellar Travel Solutions"/>
    <x v="2"/>
    <x v="8"/>
    <x v="8"/>
    <s v="Female"/>
    <n v="15"/>
    <n v="650"/>
    <n v="1222"/>
    <n v="9750"/>
    <n v="18330"/>
    <n v="8580"/>
  </r>
  <r>
    <x v="181"/>
    <s v="Harmony Tech Ventures"/>
    <x v="2"/>
    <x v="8"/>
    <x v="8"/>
    <s v="Female"/>
    <n v="13"/>
    <n v="762"/>
    <n v="1475"/>
    <n v="9906"/>
    <n v="19175"/>
    <n v="9269"/>
  </r>
  <r>
    <x v="182"/>
    <s v="Pure Harmony Solutions"/>
    <x v="2"/>
    <x v="8"/>
    <x v="3"/>
    <s v="Female"/>
    <n v="15"/>
    <n v="825"/>
    <n v="1350"/>
    <n v="12375"/>
    <n v="20250"/>
    <n v="7875"/>
  </r>
  <r>
    <x v="183"/>
    <s v="Radiant Fitness Studio"/>
    <x v="2"/>
    <x v="8"/>
    <x v="3"/>
    <s v="Female"/>
    <n v="14"/>
    <n v="909"/>
    <n v="1118"/>
    <n v="12726"/>
    <n v="15652"/>
    <n v="2926"/>
  </r>
  <r>
    <x v="184"/>
    <s v="Zenith Finance Co."/>
    <x v="2"/>
    <x v="8"/>
    <x v="7"/>
    <s v="Female"/>
    <n v="11"/>
    <n v="858"/>
    <n v="1474"/>
    <n v="9438"/>
    <n v="16214"/>
    <n v="6776"/>
  </r>
  <r>
    <x v="185"/>
    <s v="Apex Events Management"/>
    <x v="2"/>
    <x v="8"/>
    <x v="8"/>
    <s v="Female"/>
    <n v="12"/>
    <n v="516"/>
    <n v="1033"/>
    <n v="6192"/>
    <n v="12396"/>
    <n v="6204"/>
  </r>
  <r>
    <x v="186"/>
    <s v="Visionary Innovations"/>
    <x v="1"/>
    <x v="6"/>
    <x v="13"/>
    <s v="Female"/>
    <n v="61"/>
    <n v="604"/>
    <n v="904"/>
    <n v="36844"/>
    <n v="55144"/>
    <n v="18300"/>
  </r>
  <r>
    <x v="187"/>
    <s v="Horizon Design Studio"/>
    <x v="1"/>
    <x v="6"/>
    <x v="14"/>
    <s v="Female"/>
    <n v="62"/>
    <n v="641"/>
    <n v="1074"/>
    <n v="39742"/>
    <n v="66588"/>
    <n v="26846"/>
  </r>
  <r>
    <x v="188"/>
    <s v="Modern Spectrum Solutions"/>
    <x v="1"/>
    <x v="6"/>
    <x v="1"/>
    <s v="Female"/>
    <n v="92"/>
    <n v="923"/>
    <n v="1138"/>
    <n v="84916"/>
    <n v="104696"/>
    <n v="19780"/>
  </r>
  <r>
    <x v="189"/>
    <s v="Legacy Tech Products"/>
    <x v="1"/>
    <x v="6"/>
    <x v="15"/>
    <s v="Female"/>
    <n v="53"/>
    <n v="913"/>
    <n v="1055"/>
    <n v="48389"/>
    <n v="55915"/>
    <n v="7526"/>
  </r>
  <r>
    <x v="190"/>
    <s v="Pinnacle Wellness Services"/>
    <x v="1"/>
    <x v="6"/>
    <x v="16"/>
    <s v="Female"/>
    <n v="56"/>
    <n v="840"/>
    <n v="1455"/>
    <n v="47040"/>
    <n v="81480"/>
    <n v="34440"/>
  </r>
  <r>
    <x v="191"/>
    <s v="Urban Insight Consulting"/>
    <x v="1"/>
    <x v="7"/>
    <x v="17"/>
    <s v="Female"/>
    <n v="85"/>
    <n v="541"/>
    <n v="1247"/>
    <n v="45985"/>
    <n v="105995"/>
    <n v="60010"/>
  </r>
  <r>
    <x v="192"/>
    <s v="Crystal Horizons"/>
    <x v="1"/>
    <x v="7"/>
    <x v="18"/>
    <s v="Female"/>
    <n v="56"/>
    <n v="611"/>
    <n v="1357"/>
    <n v="34216"/>
    <n v="75992"/>
    <n v="41776"/>
  </r>
  <r>
    <x v="193"/>
    <s v="Radiant Apparel"/>
    <x v="1"/>
    <x v="7"/>
    <x v="19"/>
    <s v="Female"/>
    <n v="91"/>
    <n v="867"/>
    <n v="954"/>
    <n v="78897"/>
    <n v="86814"/>
    <n v="7917"/>
  </r>
  <r>
    <x v="194"/>
    <s v="True Value Products"/>
    <x v="1"/>
    <x v="7"/>
    <x v="2"/>
    <s v="Female"/>
    <n v="95"/>
    <n v="508"/>
    <n v="1054"/>
    <n v="48260"/>
    <n v="100130"/>
    <n v="51870"/>
  </r>
  <r>
    <x v="195"/>
    <s v="Apex Creative Solutions"/>
    <x v="1"/>
    <x v="7"/>
    <x v="2"/>
    <s v="Male"/>
    <n v="57"/>
    <n v="927"/>
    <n v="1216"/>
    <n v="52839"/>
    <n v="69312"/>
    <n v="16473"/>
  </r>
  <r>
    <x v="196"/>
    <s v="Zenith Health Products"/>
    <x v="1"/>
    <x v="7"/>
    <x v="9"/>
    <s v="Male"/>
    <n v="75"/>
    <n v="549"/>
    <n v="1229"/>
    <n v="41175"/>
    <n v="92175"/>
    <n v="51000"/>
  </r>
  <r>
    <x v="197"/>
    <s v="Stellar Media Group"/>
    <x v="2"/>
    <x v="9"/>
    <x v="13"/>
    <s v="Male"/>
    <n v="20"/>
    <n v="817"/>
    <n v="960"/>
    <n v="16340"/>
    <n v="19200"/>
    <n v="2860"/>
  </r>
  <r>
    <x v="198"/>
    <s v="Harmony Finance Co."/>
    <x v="2"/>
    <x v="9"/>
    <x v="2"/>
    <s v="Male"/>
    <n v="16"/>
    <n v="935"/>
    <n v="1043"/>
    <n v="14960"/>
    <n v="16688"/>
    <n v="1728"/>
  </r>
  <r>
    <x v="199"/>
    <s v="Pure Vision Ventures"/>
    <x v="2"/>
    <x v="9"/>
    <x v="4"/>
    <s v="Male"/>
    <n v="17"/>
    <n v="642"/>
    <n v="1499"/>
    <n v="10914"/>
    <n v="25483"/>
    <n v="14569"/>
  </r>
  <r>
    <x v="200"/>
    <s v="Radiance Solutions Group"/>
    <x v="2"/>
    <x v="9"/>
    <x v="12"/>
    <s v="Female"/>
    <n v="16"/>
    <n v="584"/>
    <n v="1327"/>
    <n v="9344"/>
    <n v="21232"/>
    <n v="11888"/>
  </r>
  <r>
    <x v="201"/>
    <s v="Legacy Travel Services"/>
    <x v="2"/>
    <x v="9"/>
    <x v="6"/>
    <s v="Female"/>
    <n v="18"/>
    <n v="596"/>
    <n v="1310"/>
    <n v="10728"/>
    <n v="23580"/>
    <n v="12852"/>
  </r>
  <r>
    <x v="202"/>
    <s v="Elite Spectrum Media"/>
    <x v="2"/>
    <x v="9"/>
    <x v="8"/>
    <s v="Female"/>
    <n v="14"/>
    <n v="533"/>
    <n v="1277"/>
    <n v="7462"/>
    <n v="17878"/>
    <n v="10416"/>
  </r>
  <r>
    <x v="203"/>
    <s v="Modern Edge Solutions"/>
    <x v="2"/>
    <x v="9"/>
    <x v="8"/>
    <s v="Female"/>
    <n v="19"/>
    <n v="589"/>
    <n v="929"/>
    <n v="11191"/>
    <n v="17651"/>
    <n v="6460"/>
  </r>
  <r>
    <x v="204"/>
    <s v="Pinnacle Design Studio"/>
    <x v="2"/>
    <x v="9"/>
    <x v="3"/>
    <s v="Female"/>
    <n v="19"/>
    <n v="578"/>
    <n v="1494"/>
    <n v="10982"/>
    <n v="28386"/>
    <n v="17404"/>
  </r>
  <r>
    <x v="205"/>
    <s v="Horizon Health Solutions"/>
    <x v="0"/>
    <x v="0"/>
    <x v="3"/>
    <s v="Female"/>
    <n v="30"/>
    <n v="869"/>
    <n v="1036"/>
    <n v="26070"/>
    <n v="31080"/>
    <n v="5010"/>
  </r>
  <r>
    <x v="206"/>
    <s v="Crystal Clear Consulting"/>
    <x v="0"/>
    <x v="1"/>
    <x v="7"/>
    <s v="Female"/>
    <n v="20"/>
    <n v="999"/>
    <n v="1292"/>
    <n v="19980"/>
    <n v="25840"/>
    <n v="5860"/>
  </r>
  <r>
    <x v="207"/>
    <s v="Apex Marketing Solutions"/>
    <x v="0"/>
    <x v="1"/>
    <x v="8"/>
    <s v="Male"/>
    <n v="20"/>
    <n v="979"/>
    <n v="1071"/>
    <n v="19580"/>
    <n v="21420"/>
    <n v="1840"/>
  </r>
  <r>
    <x v="208"/>
    <s v="Zenith Innovations"/>
    <x v="0"/>
    <x v="1"/>
    <x v="13"/>
    <s v="Male"/>
    <n v="29"/>
    <n v="661"/>
    <n v="1369"/>
    <n v="19169"/>
    <n v="39701"/>
    <n v="20532"/>
  </r>
  <r>
    <x v="209"/>
    <s v="Stellar Wellness Products"/>
    <x v="1"/>
    <x v="2"/>
    <x v="14"/>
    <s v="Male"/>
    <n v="95"/>
    <n v="845"/>
    <n v="967"/>
    <n v="80275"/>
    <n v="91865"/>
    <n v="11590"/>
  </r>
  <r>
    <x v="210"/>
    <s v="Radiant Consulting Group"/>
    <x v="1"/>
    <x v="2"/>
    <x v="1"/>
    <s v="Male"/>
    <n v="86"/>
    <n v="949"/>
    <n v="1326"/>
    <n v="81614"/>
    <n v="114036"/>
    <n v="32422"/>
  </r>
  <r>
    <x v="211"/>
    <s v="Harmony Ventures Co."/>
    <x v="1"/>
    <x v="2"/>
    <x v="15"/>
    <s v="Female"/>
    <n v="73"/>
    <n v="801"/>
    <n v="990"/>
    <n v="58473"/>
    <n v="72270"/>
    <n v="13797"/>
  </r>
  <r>
    <x v="212"/>
    <s v="Urban Path Technologies"/>
    <x v="1"/>
    <x v="2"/>
    <x v="16"/>
    <s v="Male"/>
    <n v="70"/>
    <n v="699"/>
    <n v="950"/>
    <n v="48930"/>
    <n v="66500"/>
    <n v="17570"/>
  </r>
  <r>
    <x v="213"/>
    <s v="True Essence Innovations"/>
    <x v="0"/>
    <x v="0"/>
    <x v="17"/>
    <s v="Male"/>
    <n v="30"/>
    <n v="539"/>
    <n v="1461"/>
    <n v="16170"/>
    <n v="43830"/>
    <n v="27660"/>
  </r>
  <r>
    <x v="214"/>
    <s v="Pinnacle Media Group"/>
    <x v="0"/>
    <x v="0"/>
    <x v="18"/>
    <s v="Male"/>
    <n v="26"/>
    <n v="726"/>
    <n v="1070"/>
    <n v="18876"/>
    <n v="27820"/>
    <n v="8944"/>
  </r>
  <r>
    <x v="215"/>
    <s v="Legacy Design Co."/>
    <x v="0"/>
    <x v="0"/>
    <x v="19"/>
    <s v="Male"/>
    <n v="29"/>
    <n v="510"/>
    <n v="1089"/>
    <n v="14790"/>
    <n v="31581"/>
    <n v="16791"/>
  </r>
  <r>
    <x v="216"/>
    <s v="Apex Health Products"/>
    <x v="0"/>
    <x v="0"/>
    <x v="2"/>
    <s v="Female"/>
    <n v="27"/>
    <n v="752"/>
    <n v="1447"/>
    <n v="20304"/>
    <n v="39069"/>
    <n v="18765"/>
  </r>
  <r>
    <x v="217"/>
    <s v="Zenith Travel Ventures"/>
    <x v="0"/>
    <x v="0"/>
    <x v="2"/>
    <s v="Female"/>
    <n v="28"/>
    <n v="924"/>
    <n v="1332"/>
    <n v="25872"/>
    <n v="37296"/>
    <n v="11424"/>
  </r>
  <r>
    <x v="218"/>
    <s v="Pure Path Consulting"/>
    <x v="0"/>
    <x v="0"/>
    <x v="9"/>
    <s v="Female"/>
    <n v="26"/>
    <n v="643"/>
    <n v="1370"/>
    <n v="16718"/>
    <n v="35620"/>
    <n v="18902"/>
  </r>
  <r>
    <x v="219"/>
    <s v="Radiance Solutions Co."/>
    <x v="1"/>
    <x v="3"/>
    <x v="13"/>
    <s v="Female"/>
    <n v="57"/>
    <n v="541"/>
    <n v="1285"/>
    <n v="30837"/>
    <n v="73245"/>
    <n v="42408"/>
  </r>
  <r>
    <x v="220"/>
    <s v="Modern Vision Ventures"/>
    <x v="1"/>
    <x v="3"/>
    <x v="2"/>
    <s v="Female"/>
    <n v="67"/>
    <n v="674"/>
    <n v="1149"/>
    <n v="45158"/>
    <n v="76983"/>
    <n v="31825"/>
  </r>
  <r>
    <x v="221"/>
    <s v="Elite Travel Services"/>
    <x v="1"/>
    <x v="3"/>
    <x v="4"/>
    <s v="Female"/>
    <n v="55"/>
    <n v="599"/>
    <n v="1345"/>
    <n v="32945"/>
    <n v="73975"/>
    <n v="41030"/>
  </r>
  <r>
    <x v="222"/>
    <s v="Horizon Creative Solutions"/>
    <x v="1"/>
    <x v="3"/>
    <x v="0"/>
    <s v="Female"/>
    <n v="70"/>
    <n v="871"/>
    <n v="1274"/>
    <n v="60970"/>
    <n v="89180"/>
    <n v="28210"/>
  </r>
  <r>
    <x v="223"/>
    <s v="Crystal Innovations Group"/>
    <x v="1"/>
    <x v="3"/>
    <x v="1"/>
    <s v="Female"/>
    <n v="90"/>
    <n v="962"/>
    <n v="1312"/>
    <n v="86580"/>
    <n v="118080"/>
    <n v="31500"/>
  </r>
  <r>
    <x v="224"/>
    <s v="Pinnacle Fitness Studio"/>
    <x v="1"/>
    <x v="3"/>
    <x v="2"/>
    <s v="Female"/>
    <n v="71"/>
    <n v="739"/>
    <n v="968"/>
    <n v="52469"/>
    <n v="68728"/>
    <n v="16259"/>
  </r>
  <r>
    <x v="225"/>
    <s v="Stellar Travel Agency"/>
    <x v="1"/>
    <x v="3"/>
    <x v="3"/>
    <s v="Female"/>
    <n v="63"/>
    <n v="691"/>
    <n v="988"/>
    <n v="43533"/>
    <n v="62244"/>
    <n v="18711"/>
  </r>
  <r>
    <x v="226"/>
    <s v="Harmony Educational Group"/>
    <x v="0"/>
    <x v="4"/>
    <x v="4"/>
    <s v="Male"/>
    <n v="23"/>
    <n v="584"/>
    <n v="1191"/>
    <n v="13432"/>
    <n v="27393"/>
    <n v="13961"/>
  </r>
  <r>
    <x v="227"/>
    <s v="Urban Spectrum Solutions"/>
    <x v="0"/>
    <x v="4"/>
    <x v="5"/>
    <s v="Male"/>
    <n v="20"/>
    <n v="773"/>
    <n v="1009"/>
    <n v="15460"/>
    <n v="20180"/>
    <n v="4720"/>
  </r>
  <r>
    <x v="228"/>
    <s v="Radiant Design Studio"/>
    <x v="0"/>
    <x v="4"/>
    <x v="6"/>
    <s v="Male"/>
    <n v="21"/>
    <n v="608"/>
    <n v="1380"/>
    <n v="12768"/>
    <n v="28980"/>
    <n v="16212"/>
  </r>
  <r>
    <x v="229"/>
    <s v="Zenith Health Innovations"/>
    <x v="0"/>
    <x v="4"/>
    <x v="1"/>
    <s v="Male"/>
    <n v="30"/>
    <n v="712"/>
    <n v="1102"/>
    <n v="21360"/>
    <n v="33060"/>
    <n v="11700"/>
  </r>
  <r>
    <x v="230"/>
    <s v="Apex Realty Ventures"/>
    <x v="0"/>
    <x v="4"/>
    <x v="7"/>
    <s v="Male"/>
    <n v="24"/>
    <n v="672"/>
    <n v="910"/>
    <n v="16128"/>
    <n v="21840"/>
    <n v="5712"/>
  </r>
  <r>
    <x v="231"/>
    <s v="Legacy Wellness Solutions"/>
    <x v="0"/>
    <x v="4"/>
    <x v="6"/>
    <s v="Female"/>
    <n v="23"/>
    <n v="906"/>
    <n v="1394"/>
    <n v="20838"/>
    <n v="32062"/>
    <n v="11224"/>
  </r>
  <r>
    <x v="232"/>
    <s v="True Value Ventures"/>
    <x v="0"/>
    <x v="4"/>
    <x v="8"/>
    <s v="Female"/>
    <n v="29"/>
    <n v="520"/>
    <n v="981"/>
    <n v="15080"/>
    <n v="28449"/>
    <n v="13369"/>
  </r>
  <r>
    <x v="233"/>
    <s v="Horizon Media Solutions"/>
    <x v="0"/>
    <x v="4"/>
    <x v="8"/>
    <s v="Female"/>
    <n v="24"/>
    <n v="927"/>
    <n v="1362"/>
    <n v="22248"/>
    <n v="32688"/>
    <n v="10440"/>
  </r>
  <r>
    <x v="234"/>
    <s v="Crystal Clear Designs"/>
    <x v="0"/>
    <x v="4"/>
    <x v="1"/>
    <s v="Male"/>
    <n v="28"/>
    <n v="884"/>
    <n v="1414"/>
    <n v="24752"/>
    <n v="39592"/>
    <n v="14840"/>
  </r>
  <r>
    <x v="235"/>
    <s v="Pinnacle Innovations Co."/>
    <x v="0"/>
    <x v="4"/>
    <x v="9"/>
    <s v="Male"/>
    <n v="25"/>
    <n v="990"/>
    <n v="1293"/>
    <n v="24750"/>
    <n v="32325"/>
    <n v="7575"/>
  </r>
  <r>
    <x v="236"/>
    <s v="Modern Pathways"/>
    <x v="0"/>
    <x v="4"/>
    <x v="1"/>
    <s v="Male"/>
    <n v="22"/>
    <n v="524"/>
    <n v="1420"/>
    <n v="11528"/>
    <n v="31240"/>
    <n v="19712"/>
  </r>
  <r>
    <x v="237"/>
    <s v="Stellar Finance Co."/>
    <x v="0"/>
    <x v="4"/>
    <x v="10"/>
    <s v="Male"/>
    <n v="26"/>
    <n v="997"/>
    <n v="1308"/>
    <n v="25922"/>
    <n v="34008"/>
    <n v="8086"/>
  </r>
  <r>
    <x v="238"/>
    <s v="Radiant Spectrum Group"/>
    <x v="0"/>
    <x v="4"/>
    <x v="9"/>
    <s v="Male"/>
    <n v="27"/>
    <n v="922"/>
    <n v="1357"/>
    <n v="24894"/>
    <n v="36639"/>
    <n v="11745"/>
  </r>
  <r>
    <x v="239"/>
    <s v="Harmony Design Ventures"/>
    <x v="0"/>
    <x v="4"/>
    <x v="11"/>
    <s v="Female"/>
    <n v="21"/>
    <n v="978"/>
    <n v="1115"/>
    <n v="20538"/>
    <n v="23415"/>
    <n v="2877"/>
  </r>
  <r>
    <x v="240"/>
    <s v="Elite Edge Products"/>
    <x v="0"/>
    <x v="4"/>
    <x v="12"/>
    <s v="Female"/>
    <n v="24"/>
    <n v="830"/>
    <n v="964"/>
    <n v="19920"/>
    <n v="23136"/>
    <n v="3216"/>
  </r>
  <r>
    <x v="241"/>
    <s v="Zenith Consulting Co."/>
    <x v="0"/>
    <x v="5"/>
    <x v="6"/>
    <s v="Female"/>
    <n v="21"/>
    <n v="751"/>
    <n v="1002"/>
    <n v="15771"/>
    <n v="21042"/>
    <n v="5271"/>
  </r>
  <r>
    <x v="242"/>
    <s v="Apex Wellness Products"/>
    <x v="0"/>
    <x v="5"/>
    <x v="8"/>
    <s v="Female"/>
    <n v="26"/>
    <n v="520"/>
    <n v="1174"/>
    <n v="13520"/>
    <n v="30524"/>
    <n v="17004"/>
  </r>
  <r>
    <x v="243"/>
    <s v="Urban Vision Solutions"/>
    <x v="0"/>
    <x v="5"/>
    <x v="8"/>
    <s v="Female"/>
    <n v="28"/>
    <n v="866"/>
    <n v="1293"/>
    <n v="24248"/>
    <n v="36204"/>
    <n v="11956"/>
  </r>
  <r>
    <x v="244"/>
    <s v="Pure Harmony Innovations"/>
    <x v="0"/>
    <x v="5"/>
    <x v="3"/>
    <s v="Female"/>
    <n v="21"/>
    <n v="605"/>
    <n v="1005"/>
    <n v="12705"/>
    <n v="21105"/>
    <n v="8400"/>
  </r>
  <r>
    <x v="245"/>
    <s v="Legacy Media Group"/>
    <x v="0"/>
    <x v="5"/>
    <x v="3"/>
    <s v="Female"/>
    <n v="20"/>
    <n v="666"/>
    <n v="1346"/>
    <n v="13320"/>
    <n v="26920"/>
    <n v="13600"/>
  </r>
  <r>
    <x v="246"/>
    <s v="Pinnacle Travel Solutions"/>
    <x v="0"/>
    <x v="5"/>
    <x v="7"/>
    <s v="Male"/>
    <n v="29"/>
    <n v="639"/>
    <n v="1449"/>
    <n v="18531"/>
    <n v="42021"/>
    <n v="23490"/>
  </r>
  <r>
    <x v="247"/>
    <s v="Horizon Tech Innovations"/>
    <x v="0"/>
    <x v="5"/>
    <x v="8"/>
    <s v="Male"/>
    <n v="23"/>
    <n v="632"/>
    <n v="1062"/>
    <n v="14536"/>
    <n v="24426"/>
    <n v="9890"/>
  </r>
  <r>
    <x v="248"/>
    <s v="Crystal Spectrum Consulting"/>
    <x v="0"/>
    <x v="5"/>
    <x v="13"/>
    <s v="Male"/>
    <n v="21"/>
    <n v="540"/>
    <n v="1169"/>
    <n v="11340"/>
    <n v="24549"/>
    <n v="13209"/>
  </r>
  <r>
    <x v="249"/>
    <s v="Stellar Creative Co."/>
    <x v="0"/>
    <x v="5"/>
    <x v="14"/>
    <s v="Male"/>
    <n v="30"/>
    <n v="557"/>
    <n v="1005"/>
    <n v="16710"/>
    <n v="30150"/>
    <n v="13440"/>
  </r>
  <r>
    <x v="250"/>
    <s v="Radiance Media Ventures"/>
    <x v="0"/>
    <x v="5"/>
    <x v="1"/>
    <s v="Female"/>
    <n v="24"/>
    <n v="651"/>
    <n v="1091"/>
    <n v="15624"/>
    <n v="26184"/>
    <n v="10560"/>
  </r>
  <r>
    <x v="251"/>
    <s v="Harmony Health Solutions"/>
    <x v="0"/>
    <x v="5"/>
    <x v="15"/>
    <s v="Male"/>
    <n v="23"/>
    <n v="771"/>
    <n v="946"/>
    <n v="17733"/>
    <n v="21758"/>
    <n v="4025"/>
  </r>
  <r>
    <x v="252"/>
    <s v="Zenith Edge Services"/>
    <x v="0"/>
    <x v="5"/>
    <x v="16"/>
    <s v="Male"/>
    <n v="20"/>
    <n v="565"/>
    <n v="1218"/>
    <n v="11300"/>
    <n v="24360"/>
    <n v="13060"/>
  </r>
  <r>
    <x v="253"/>
    <s v="Apex Travel Ventures"/>
    <x v="1"/>
    <x v="6"/>
    <x v="17"/>
    <s v="Male"/>
    <n v="99"/>
    <n v="705"/>
    <n v="1284"/>
    <n v="69795"/>
    <n v="127116"/>
    <n v="57321"/>
  </r>
  <r>
    <x v="254"/>
    <s v="Modern Vision Solutions"/>
    <x v="1"/>
    <x v="6"/>
    <x v="18"/>
    <s v="Male"/>
    <n v="66"/>
    <n v="888"/>
    <n v="1242"/>
    <n v="58608"/>
    <n v="81972"/>
    <n v="23364"/>
  </r>
  <r>
    <x v="255"/>
    <s v="True Path Consulting"/>
    <x v="1"/>
    <x v="6"/>
    <x v="19"/>
    <s v="Female"/>
    <n v="74"/>
    <n v="922"/>
    <n v="1093"/>
    <n v="68228"/>
    <n v="80882"/>
    <n v="12654"/>
  </r>
  <r>
    <x v="256"/>
    <s v="Legacy Finance Group"/>
    <x v="1"/>
    <x v="6"/>
    <x v="2"/>
    <s v="Female"/>
    <n v="72"/>
    <n v="560"/>
    <n v="911"/>
    <n v="40320"/>
    <n v="65592"/>
    <n v="25272"/>
  </r>
  <r>
    <x v="257"/>
    <s v="Pinnacle Design Ventures"/>
    <x v="1"/>
    <x v="6"/>
    <x v="6"/>
    <s v="Female"/>
    <n v="59"/>
    <n v="834"/>
    <n v="949"/>
    <n v="49206"/>
    <n v="55991"/>
    <n v="6785"/>
  </r>
  <r>
    <x v="258"/>
    <s v="Stellar Innovations Co."/>
    <x v="1"/>
    <x v="6"/>
    <x v="8"/>
    <s v="Female"/>
    <n v="83"/>
    <n v="840"/>
    <n v="997"/>
    <n v="69720"/>
    <n v="82751"/>
    <n v="13031"/>
  </r>
  <r>
    <x v="259"/>
    <s v="Radiant Educational Solutions"/>
    <x v="1"/>
    <x v="6"/>
    <x v="8"/>
    <s v="Female"/>
    <n v="56"/>
    <n v="516"/>
    <n v="1162"/>
    <n v="28896"/>
    <n v="65072"/>
    <n v="36176"/>
  </r>
  <r>
    <x v="260"/>
    <s v="Harmony Marketing Co."/>
    <x v="1"/>
    <x v="6"/>
    <x v="3"/>
    <s v="Female"/>
    <n v="64"/>
    <n v="965"/>
    <n v="982"/>
    <n v="61760"/>
    <n v="62848"/>
    <n v="1088"/>
  </r>
  <r>
    <x v="261"/>
    <s v="Urban Tech Innovations"/>
    <x v="1"/>
    <x v="6"/>
    <x v="3"/>
    <s v="Female"/>
    <n v="59"/>
    <n v="671"/>
    <n v="931"/>
    <n v="39589"/>
    <n v="54929"/>
    <n v="15340"/>
  </r>
  <r>
    <x v="262"/>
    <s v="Crystal Wellness Group"/>
    <x v="1"/>
    <x v="6"/>
    <x v="7"/>
    <s v="Female"/>
    <n v="85"/>
    <n v="761"/>
    <n v="901"/>
    <n v="64685"/>
    <n v="76585"/>
    <n v="11900"/>
  </r>
  <r>
    <x v="263"/>
    <s v="Zenith Creative Solutions"/>
    <x v="1"/>
    <x v="6"/>
    <x v="8"/>
    <s v="Female"/>
    <n v="60"/>
    <n v="901"/>
    <n v="1310"/>
    <n v="54060"/>
    <n v="78600"/>
    <n v="24540"/>
  </r>
  <r>
    <x v="264"/>
    <s v="Apex Media Co."/>
    <x v="1"/>
    <x v="6"/>
    <x v="13"/>
    <s v="Female"/>
    <n v="81"/>
    <n v="522"/>
    <n v="929"/>
    <n v="42282"/>
    <n v="75249"/>
    <n v="32967"/>
  </r>
  <r>
    <x v="265"/>
    <s v="Pure Vision Solutions"/>
    <x v="1"/>
    <x v="7"/>
    <x v="14"/>
    <s v="Female"/>
    <n v="50"/>
    <n v="749"/>
    <n v="1021"/>
    <n v="37450"/>
    <n v="51050"/>
    <n v="13600"/>
  </r>
  <r>
    <x v="266"/>
    <s v="Legacy Health Ventures"/>
    <x v="1"/>
    <x v="7"/>
    <x v="1"/>
    <s v="Female"/>
    <n v="72"/>
    <n v="943"/>
    <n v="1230"/>
    <n v="67896"/>
    <n v="88560"/>
    <n v="20664"/>
  </r>
  <r>
    <x v="267"/>
    <s v="Pinnacle Spectrum Co."/>
    <x v="1"/>
    <x v="7"/>
    <x v="15"/>
    <s v="Female"/>
    <n v="67"/>
    <n v="801"/>
    <n v="938"/>
    <n v="53667"/>
    <n v="62846"/>
    <n v="9179"/>
  </r>
  <r>
    <x v="268"/>
    <s v="Stellar Travel Products"/>
    <x v="1"/>
    <x v="7"/>
    <x v="16"/>
    <s v="Female"/>
    <n v="57"/>
    <n v="647"/>
    <n v="1346"/>
    <n v="36879"/>
    <n v="76722"/>
    <n v="39843"/>
  </r>
  <r>
    <x v="269"/>
    <s v="Radiance Finance Services"/>
    <x v="1"/>
    <x v="7"/>
    <x v="17"/>
    <s v="Female"/>
    <n v="91"/>
    <n v="906"/>
    <n v="1269"/>
    <n v="82446"/>
    <n v="115479"/>
    <n v="33033"/>
  </r>
  <r>
    <x v="270"/>
    <s v="Harmony Edge Solutions"/>
    <x v="1"/>
    <x v="7"/>
    <x v="18"/>
    <s v="Male"/>
    <n v="59"/>
    <n v="774"/>
    <n v="1469"/>
    <n v="45666"/>
    <n v="86671"/>
    <n v="41005"/>
  </r>
  <r>
    <x v="271"/>
    <s v="Modern Travel Agency"/>
    <x v="1"/>
    <x v="7"/>
    <x v="19"/>
    <s v="Male"/>
    <n v="82"/>
    <n v="955"/>
    <n v="1337"/>
    <n v="78310"/>
    <n v="109634"/>
    <n v="31324"/>
  </r>
  <r>
    <x v="272"/>
    <s v="Crystal Path Consulting"/>
    <x v="1"/>
    <x v="7"/>
    <x v="2"/>
    <s v="Male"/>
    <n v="72"/>
    <n v="829"/>
    <n v="1266"/>
    <n v="59688"/>
    <n v="91152"/>
    <n v="31464"/>
  </r>
  <r>
    <x v="273"/>
    <s v="Zenith Educational Services"/>
    <x v="1"/>
    <x v="7"/>
    <x v="2"/>
    <s v="Male"/>
    <n v="62"/>
    <n v="680"/>
    <n v="1047"/>
    <n v="42160"/>
    <n v="64914"/>
    <n v="22754"/>
  </r>
  <r>
    <x v="274"/>
    <s v="Apex Innovations Co."/>
    <x v="1"/>
    <x v="7"/>
    <x v="9"/>
    <s v="Male"/>
    <n v="67"/>
    <n v="600"/>
    <n v="1110"/>
    <n v="40200"/>
    <n v="74370"/>
    <n v="34170"/>
  </r>
  <r>
    <x v="275"/>
    <s v="Pure Harmony Health"/>
    <x v="1"/>
    <x v="7"/>
    <x v="13"/>
    <s v="Female"/>
    <n v="97"/>
    <n v="946"/>
    <n v="1187"/>
    <n v="91762"/>
    <n v="115139"/>
    <n v="23377"/>
  </r>
  <r>
    <x v="276"/>
    <s v="Legacy Travel Ventures"/>
    <x v="2"/>
    <x v="8"/>
    <x v="2"/>
    <s v="Female"/>
    <n v="14"/>
    <n v="521"/>
    <n v="1399"/>
    <n v="7294"/>
    <n v="19586"/>
    <n v="12292"/>
  </r>
  <r>
    <x v="277"/>
    <s v="Pinnacle Media Solutions"/>
    <x v="2"/>
    <x v="8"/>
    <x v="4"/>
    <s v="Female"/>
    <n v="11"/>
    <n v="562"/>
    <n v="1164"/>
    <n v="6182"/>
    <n v="12804"/>
    <n v="6622"/>
  </r>
  <r>
    <x v="278"/>
    <s v="Stellar Design Group"/>
    <x v="2"/>
    <x v="8"/>
    <x v="0"/>
    <s v="Female"/>
    <n v="14"/>
    <n v="734"/>
    <n v="1398"/>
    <n v="10276"/>
    <n v="19572"/>
    <n v="9296"/>
  </r>
  <r>
    <x v="279"/>
    <s v="Radiant Tech Solutions"/>
    <x v="2"/>
    <x v="8"/>
    <x v="1"/>
    <s v="Female"/>
    <n v="15"/>
    <n v="992"/>
    <n v="1009"/>
    <n v="14880"/>
    <n v="15135"/>
    <n v="255"/>
  </r>
  <r>
    <x v="280"/>
    <s v="Horizon Ventures Co."/>
    <x v="2"/>
    <x v="8"/>
    <x v="18"/>
    <s v="Female"/>
    <n v="20"/>
    <n v="837"/>
    <n v="921"/>
    <n v="16740"/>
    <n v="18420"/>
    <n v="1680"/>
  </r>
  <r>
    <x v="281"/>
    <s v="Elite Creative Solutions"/>
    <x v="2"/>
    <x v="8"/>
    <x v="19"/>
    <s v="Female"/>
    <n v="11"/>
    <n v="668"/>
    <n v="1206"/>
    <n v="7348"/>
    <n v="13266"/>
    <n v="5918"/>
  </r>
  <r>
    <x v="282"/>
    <s v="Zenith Wellness Services"/>
    <x v="2"/>
    <x v="8"/>
    <x v="2"/>
    <s v="Male"/>
    <n v="11"/>
    <n v="617"/>
    <n v="1122"/>
    <n v="6787"/>
    <n v="12342"/>
    <n v="5555"/>
  </r>
  <r>
    <x v="283"/>
    <s v="Apex Travel Innovations"/>
    <x v="1"/>
    <x v="6"/>
    <x v="6"/>
    <s v="Male"/>
    <n v="62"/>
    <n v="800"/>
    <n v="1018"/>
    <n v="49600"/>
    <n v="63116"/>
    <n v="13516"/>
  </r>
  <r>
    <x v="284"/>
    <s v="Modern Health Products"/>
    <x v="1"/>
    <x v="6"/>
    <x v="8"/>
    <s v="Male"/>
    <n v="65"/>
    <n v="875"/>
    <n v="1202"/>
    <n v="56875"/>
    <n v="78130"/>
    <n v="21255"/>
  </r>
  <r>
    <x v="285"/>
    <s v="Harmony Finance Group"/>
    <x v="1"/>
    <x v="6"/>
    <x v="8"/>
    <s v="Male"/>
    <n v="88"/>
    <n v="823"/>
    <n v="1207"/>
    <n v="72424"/>
    <n v="106216"/>
    <n v="33792"/>
  </r>
  <r>
    <x v="286"/>
    <s v="Pure Vision Consulting"/>
    <x v="1"/>
    <x v="6"/>
    <x v="3"/>
    <s v="Female"/>
    <n v="54"/>
    <n v="664"/>
    <n v="1283"/>
    <n v="35856"/>
    <n v="69282"/>
    <n v="33426"/>
  </r>
  <r>
    <x v="287"/>
    <s v="Legacy Spectrum Co."/>
    <x v="1"/>
    <x v="6"/>
    <x v="3"/>
    <s v="Male"/>
    <n v="52"/>
    <n v="538"/>
    <n v="1277"/>
    <n v="27976"/>
    <n v="66404"/>
    <n v="38428"/>
  </r>
  <r>
    <x v="288"/>
    <s v="Pinnacle Design Solutions"/>
    <x v="1"/>
    <x v="7"/>
    <x v="7"/>
    <s v="Male"/>
    <n v="56"/>
    <n v="685"/>
    <n v="1163"/>
    <n v="38360"/>
    <n v="65128"/>
    <n v="26768"/>
  </r>
  <r>
    <x v="289"/>
    <s v="Stellar Media Services"/>
    <x v="1"/>
    <x v="7"/>
    <x v="8"/>
    <s v="Male"/>
    <n v="81"/>
    <n v="556"/>
    <n v="932"/>
    <n v="45036"/>
    <n v="75492"/>
    <n v="30456"/>
  </r>
  <r>
    <x v="290"/>
    <s v="Radiant Innovations Group"/>
    <x v="1"/>
    <x v="7"/>
    <x v="13"/>
    <s v="Male"/>
    <n v="72"/>
    <n v="608"/>
    <n v="944"/>
    <n v="43776"/>
    <n v="67968"/>
    <n v="24192"/>
  </r>
  <r>
    <x v="291"/>
    <s v="Horizon Path Ventures"/>
    <x v="1"/>
    <x v="7"/>
    <x v="14"/>
    <s v="Female"/>
    <n v="61"/>
    <n v="994"/>
    <n v="1476"/>
    <n v="60634"/>
    <n v="90036"/>
    <n v="29402"/>
  </r>
  <r>
    <x v="292"/>
    <s v="Zenith Tech Co."/>
    <x v="1"/>
    <x v="7"/>
    <x v="1"/>
    <s v="Female"/>
    <n v="57"/>
    <n v="566"/>
    <n v="1490"/>
    <n v="32262"/>
    <n v="84930"/>
    <n v="52668"/>
  </r>
  <r>
    <x v="293"/>
    <s v="Apex Finance Ventures"/>
    <x v="1"/>
    <x v="7"/>
    <x v="15"/>
    <s v="Female"/>
    <n v="50"/>
    <n v="714"/>
    <n v="1386"/>
    <n v="35700"/>
    <n v="69300"/>
    <n v="33600"/>
  </r>
  <r>
    <x v="294"/>
    <s v="Pure Harmony Solutions"/>
    <x v="2"/>
    <x v="9"/>
    <x v="16"/>
    <s v="Female"/>
    <n v="20"/>
    <n v="803"/>
    <n v="1060"/>
    <n v="16060"/>
    <n v="21200"/>
    <n v="5140"/>
  </r>
  <r>
    <x v="295"/>
    <s v="Legacy Travel Co."/>
    <x v="2"/>
    <x v="9"/>
    <x v="17"/>
    <s v="Female"/>
    <n v="20"/>
    <n v="749"/>
    <n v="1499"/>
    <n v="14980"/>
    <n v="29980"/>
    <n v="15000"/>
  </r>
  <r>
    <x v="296"/>
    <s v="Pinnacle Innovations Group"/>
    <x v="2"/>
    <x v="9"/>
    <x v="18"/>
    <s v="Female"/>
    <n v="15"/>
    <n v="924"/>
    <n v="1216"/>
    <n v="13860"/>
    <n v="18240"/>
    <n v="4380"/>
  </r>
  <r>
    <x v="297"/>
    <s v="Stellar Health Services"/>
    <x v="2"/>
    <x v="9"/>
    <x v="19"/>
    <s v="Female"/>
    <n v="18"/>
    <n v="601"/>
    <n v="1325"/>
    <n v="10818"/>
    <n v="23850"/>
    <n v="13032"/>
  </r>
  <r>
    <x v="298"/>
    <s v="Radiance Design Co."/>
    <x v="2"/>
    <x v="9"/>
    <x v="2"/>
    <s v="Female"/>
    <n v="17"/>
    <n v="626"/>
    <n v="1487"/>
    <n v="10642"/>
    <n v="25279"/>
    <n v="14637"/>
  </r>
  <r>
    <x v="299"/>
    <s v="Harmony Consulting Group"/>
    <x v="2"/>
    <x v="9"/>
    <x v="2"/>
    <s v="Female"/>
    <n v="13"/>
    <n v="542"/>
    <n v="1110"/>
    <n v="7046"/>
    <n v="14430"/>
    <n v="7384"/>
  </r>
  <r>
    <x v="300"/>
    <s v="Zenith Path Solutions"/>
    <x v="2"/>
    <x v="9"/>
    <x v="9"/>
    <s v="Female"/>
    <n v="19"/>
    <n v="911"/>
    <n v="1052"/>
    <n v="17309"/>
    <n v="19988"/>
    <n v="2679"/>
  </r>
  <r>
    <x v="301"/>
    <s v="Apex Educational Group"/>
    <x v="2"/>
    <x v="9"/>
    <x v="13"/>
    <s v="Male"/>
    <n v="19"/>
    <n v="595"/>
    <n v="892"/>
    <n v="11305"/>
    <n v="16948"/>
    <n v="5643"/>
  </r>
  <r>
    <x v="302"/>
    <s v="Modern Wellness Co."/>
    <x v="2"/>
    <x v="9"/>
    <x v="2"/>
    <s v="Male"/>
    <n v="17"/>
    <n v="593"/>
    <n v="1359"/>
    <n v="10081"/>
    <n v="23103"/>
    <n v="13022"/>
  </r>
  <r>
    <x v="303"/>
    <s v="Pure Spectrum Innovations"/>
    <x v="2"/>
    <x v="9"/>
    <x v="8"/>
    <s v="Male"/>
    <n v="20"/>
    <n v="735"/>
    <n v="1265"/>
    <n v="14700"/>
    <n v="25300"/>
    <n v="10600"/>
  </r>
  <r>
    <x v="304"/>
    <s v="Legacy Media Solutions"/>
    <x v="2"/>
    <x v="9"/>
    <x v="13"/>
    <s v="Male"/>
    <n v="10"/>
    <n v="911"/>
    <n v="1214"/>
    <n v="9110"/>
    <n v="12140"/>
    <n v="3030"/>
  </r>
  <r>
    <x v="305"/>
    <s v="Pinnacle Travel Co."/>
    <x v="2"/>
    <x v="9"/>
    <x v="14"/>
    <s v="Male"/>
    <n v="17"/>
    <n v="750"/>
    <n v="885"/>
    <n v="12750"/>
    <n v="15045"/>
    <n v="2295"/>
  </r>
  <r>
    <x v="306"/>
    <s v="Stellar Consulting Services"/>
    <x v="0"/>
    <x v="5"/>
    <x v="1"/>
    <s v="Female"/>
    <n v="22"/>
    <n v="810"/>
    <n v="1261"/>
    <n v="17820"/>
    <n v="27742"/>
    <n v="9922"/>
  </r>
  <r>
    <x v="307"/>
    <s v="Radiant Ventures"/>
    <x v="0"/>
    <x v="5"/>
    <x v="15"/>
    <s v="Female"/>
    <n v="23"/>
    <n v="827"/>
    <n v="968"/>
    <n v="19021"/>
    <n v="22264"/>
    <n v="3243"/>
  </r>
  <r>
    <x v="308"/>
    <s v="Harmony Tech Co."/>
    <x v="0"/>
    <x v="5"/>
    <x v="16"/>
    <s v="Female"/>
    <n v="23"/>
    <n v="570"/>
    <n v="1174"/>
    <n v="13110"/>
    <n v="27002"/>
    <n v="13892"/>
  </r>
  <r>
    <x v="309"/>
    <s v="Zenith Creative Ventures"/>
    <x v="0"/>
    <x v="5"/>
    <x v="17"/>
    <s v="Male"/>
    <n v="21"/>
    <n v="938"/>
    <n v="1008"/>
    <n v="19698"/>
    <n v="21168"/>
    <n v="1470"/>
  </r>
  <r>
    <x v="310"/>
    <s v="Apex Health Services"/>
    <x v="0"/>
    <x v="5"/>
    <x v="18"/>
    <s v="Male"/>
    <n v="24"/>
    <n v="993"/>
    <n v="1319"/>
    <n v="23832"/>
    <n v="31656"/>
    <n v="7824"/>
  </r>
  <r>
    <x v="311"/>
    <s v="Pure Vision Media"/>
    <x v="0"/>
    <x v="5"/>
    <x v="19"/>
    <s v="Male"/>
    <n v="20"/>
    <n v="534"/>
    <n v="1436"/>
    <n v="10680"/>
    <n v="28720"/>
    <n v="18040"/>
  </r>
  <r>
    <x v="312"/>
    <s v="Legacy Innovations Group"/>
    <x v="0"/>
    <x v="5"/>
    <x v="2"/>
    <s v="Male"/>
    <n v="23"/>
    <n v="761"/>
    <n v="1027"/>
    <n v="17503"/>
    <n v="23621"/>
    <n v="6118"/>
  </r>
  <r>
    <x v="313"/>
    <s v="Pinnacle Consulting Co."/>
    <x v="0"/>
    <x v="5"/>
    <x v="2"/>
    <s v="Male"/>
    <n v="23"/>
    <n v="701"/>
    <n v="1006"/>
    <n v="16123"/>
    <n v="23138"/>
    <n v="7015"/>
  </r>
  <r>
    <x v="314"/>
    <s v="Stellar Finance Group"/>
    <x v="0"/>
    <x v="5"/>
    <x v="9"/>
    <s v="Female"/>
    <n v="25"/>
    <n v="541"/>
    <n v="1277"/>
    <n v="13525"/>
    <n v="31925"/>
    <n v="18400"/>
  </r>
  <r>
    <x v="315"/>
    <s v="Radiant Solutions Co."/>
    <x v="0"/>
    <x v="5"/>
    <x v="13"/>
    <s v="Female"/>
    <n v="26"/>
    <n v="751"/>
    <n v="1271"/>
    <n v="19526"/>
    <n v="33046"/>
    <n v="13520"/>
  </r>
  <r>
    <x v="316"/>
    <s v="Harmony Ventures Group"/>
    <x v="0"/>
    <x v="5"/>
    <x v="6"/>
    <s v="Female"/>
    <n v="28"/>
    <n v="708"/>
    <n v="1037"/>
    <n v="19824"/>
    <n v="29036"/>
    <n v="9212"/>
  </r>
  <r>
    <x v="317"/>
    <s v="Zenith Wellness Co."/>
    <x v="1"/>
    <x v="6"/>
    <x v="8"/>
    <s v="Female"/>
    <n v="80"/>
    <n v="636"/>
    <n v="1120"/>
    <n v="50880"/>
    <n v="89600"/>
    <n v="38720"/>
  </r>
  <r>
    <x v="318"/>
    <s v="Apex Design Services"/>
    <x v="1"/>
    <x v="6"/>
    <x v="8"/>
    <s v="Female"/>
    <n v="50"/>
    <n v="581"/>
    <n v="1107"/>
    <n v="29050"/>
    <n v="55350"/>
    <n v="26300"/>
  </r>
  <r>
    <x v="319"/>
    <s v="Modern Travel Solutions"/>
    <x v="1"/>
    <x v="6"/>
    <x v="3"/>
    <s v="Female"/>
    <n v="55"/>
    <n v="856"/>
    <n v="1202"/>
    <n v="47080"/>
    <n v="66110"/>
    <n v="19030"/>
  </r>
  <r>
    <x v="320"/>
    <s v="Pure Health Ventures"/>
    <x v="1"/>
    <x v="6"/>
    <x v="3"/>
    <s v="Female"/>
    <n v="78"/>
    <n v="964"/>
    <n v="1202"/>
    <n v="75192"/>
    <n v="93756"/>
    <n v="18564"/>
  </r>
  <r>
    <x v="321"/>
    <s v="Legacy Spectrum Group"/>
    <x v="1"/>
    <x v="6"/>
    <x v="7"/>
    <s v="Male"/>
    <n v="97"/>
    <n v="982"/>
    <n v="1080"/>
    <n v="95254"/>
    <n v="104760"/>
    <n v="9506"/>
  </r>
  <r>
    <x v="322"/>
    <s v="Pinnacle Media Ventures"/>
    <x v="1"/>
    <x v="6"/>
    <x v="8"/>
    <s v="Male"/>
    <n v="93"/>
    <n v="736"/>
    <n v="1300"/>
    <n v="68448"/>
    <n v="120900"/>
    <n v="52452"/>
  </r>
  <r>
    <x v="323"/>
    <s v="Stellar Innovations Group"/>
    <x v="1"/>
    <x v="6"/>
    <x v="13"/>
    <s v="Male"/>
    <n v="51"/>
    <n v="608"/>
    <n v="1035"/>
    <n v="31008"/>
    <n v="52785"/>
    <n v="21777"/>
  </r>
  <r>
    <x v="324"/>
    <s v="Radiant Educational Co."/>
    <x v="1"/>
    <x v="6"/>
    <x v="14"/>
    <s v="Male"/>
    <n v="95"/>
    <n v="642"/>
    <n v="991"/>
    <n v="60990"/>
    <n v="94145"/>
    <n v="33155"/>
  </r>
  <r>
    <x v="325"/>
    <s v="Harmony Edge Ventures"/>
    <x v="1"/>
    <x v="6"/>
    <x v="1"/>
    <s v="Female"/>
    <n v="90"/>
    <n v="713"/>
    <n v="1017"/>
    <n v="64170"/>
    <n v="91530"/>
    <n v="27360"/>
  </r>
  <r>
    <x v="326"/>
    <s v="Zenith Tech Solutions"/>
    <x v="1"/>
    <x v="6"/>
    <x v="15"/>
    <s v="Male"/>
    <n v="88"/>
    <n v="635"/>
    <n v="1275"/>
    <n v="55880"/>
    <n v="112200"/>
    <n v="56320"/>
  </r>
  <r>
    <x v="327"/>
    <s v="Apex Finance Group"/>
    <x v="1"/>
    <x v="6"/>
    <x v="16"/>
    <s v="Male"/>
    <n v="81"/>
    <n v="813"/>
    <n v="946"/>
    <n v="65853"/>
    <n v="76626"/>
    <n v="10773"/>
  </r>
  <r>
    <x v="328"/>
    <s v="Pure Harmony Media"/>
    <x v="1"/>
    <x v="6"/>
    <x v="17"/>
    <s v="Male"/>
    <n v="57"/>
    <n v="912"/>
    <n v="1076"/>
    <n v="51984"/>
    <n v="61332"/>
    <n v="9348"/>
  </r>
  <r>
    <x v="329"/>
    <s v="Legacy Health Co."/>
    <x v="1"/>
    <x v="7"/>
    <x v="18"/>
    <s v="Male"/>
    <n v="61"/>
    <n v="565"/>
    <n v="1330"/>
    <n v="34465"/>
    <n v="81130"/>
    <n v="46665"/>
  </r>
  <r>
    <x v="330"/>
    <s v="ACCOUNTS EXPERT"/>
    <x v="1"/>
    <x v="10"/>
    <x v="18"/>
    <s v="Male"/>
    <n v="62"/>
    <n v="805"/>
    <n v="1411"/>
    <n v="49910"/>
    <n v="87482"/>
    <n v="37572"/>
  </r>
  <r>
    <x v="0"/>
    <s v="Bharat Innovations"/>
    <x v="0"/>
    <x v="0"/>
    <x v="0"/>
    <s v="Male"/>
    <n v="28"/>
    <n v="826"/>
    <n v="1135"/>
    <n v="23128"/>
    <n v="31780"/>
    <n v="8652"/>
  </r>
  <r>
    <x v="1"/>
    <s v="Green Leaf Enterprises"/>
    <x v="0"/>
    <x v="1"/>
    <x v="1"/>
    <s v="Male"/>
    <n v="25"/>
    <n v="952"/>
    <n v="1314"/>
    <n v="23800"/>
    <n v="32850"/>
    <n v="9050"/>
  </r>
  <r>
    <x v="2"/>
    <s v="Urban Pulse Technologies"/>
    <x v="0"/>
    <x v="1"/>
    <x v="2"/>
    <s v="Male"/>
    <n v="20"/>
    <n v="940"/>
    <n v="1488"/>
    <n v="18800"/>
    <n v="29760"/>
    <n v="10960"/>
  </r>
  <r>
    <x v="3"/>
    <s v="Mystic India Exports"/>
    <x v="0"/>
    <x v="1"/>
    <x v="3"/>
    <s v="Male"/>
    <n v="22"/>
    <n v="785"/>
    <n v="885"/>
    <n v="17270"/>
    <n v="19470"/>
    <n v="2200"/>
  </r>
  <r>
    <x v="4"/>
    <s v="Golden Horizon Ventures"/>
    <x v="1"/>
    <x v="2"/>
    <x v="4"/>
    <s v="Male"/>
    <n v="74"/>
    <n v="743"/>
    <n v="1284"/>
    <n v="54982"/>
    <n v="95016"/>
    <n v="40034"/>
  </r>
  <r>
    <x v="5"/>
    <s v="Eternal Traditions"/>
    <x v="1"/>
    <x v="2"/>
    <x v="5"/>
    <s v="Male"/>
    <n v="83"/>
    <n v="594"/>
    <n v="1302"/>
    <n v="49302"/>
    <n v="108066"/>
    <n v="58764"/>
  </r>
  <r>
    <x v="6"/>
    <s v="Apex Solutions"/>
    <x v="1"/>
    <x v="2"/>
    <x v="6"/>
    <s v="Male"/>
    <n v="55"/>
    <n v="906"/>
    <n v="1316"/>
    <n v="49830"/>
    <n v="72380"/>
    <n v="22550"/>
  </r>
  <r>
    <x v="7"/>
    <s v="Harmony Foods"/>
    <x v="1"/>
    <x v="2"/>
    <x v="1"/>
    <s v="Male"/>
    <n v="70"/>
    <n v="878"/>
    <n v="1198"/>
    <n v="61460"/>
    <n v="83860"/>
    <n v="22400"/>
  </r>
  <r>
    <x v="8"/>
    <s v="Pure Essence Skincare"/>
    <x v="0"/>
    <x v="0"/>
    <x v="7"/>
    <s v="Female"/>
    <n v="21"/>
    <n v="879"/>
    <n v="1072"/>
    <n v="18459"/>
    <n v="22512"/>
    <n v="4053"/>
  </r>
  <r>
    <x v="9"/>
    <s v="Zenith Construction Co."/>
    <x v="0"/>
    <x v="0"/>
    <x v="6"/>
    <s v="Female"/>
    <n v="28"/>
    <n v="937"/>
    <n v="962"/>
    <n v="26236"/>
    <n v="26936"/>
    <n v="700"/>
  </r>
  <r>
    <x v="10"/>
    <s v="Radiant Health Systems"/>
    <x v="0"/>
    <x v="0"/>
    <x v="8"/>
    <s v="Female"/>
    <n v="22"/>
    <n v="832"/>
    <n v="1160"/>
    <n v="18304"/>
    <n v="25520"/>
    <n v="7216"/>
  </r>
  <r>
    <x v="11"/>
    <s v="Divine Creations"/>
    <x v="0"/>
    <x v="0"/>
    <x v="8"/>
    <s v="Female"/>
    <n v="28"/>
    <n v="832"/>
    <n v="1013"/>
    <n v="23296"/>
    <n v="28364"/>
    <n v="5068"/>
  </r>
  <r>
    <x v="12"/>
    <s v="Metro Tech Solutions"/>
    <x v="0"/>
    <x v="0"/>
    <x v="1"/>
    <s v="Female"/>
    <n v="22"/>
    <n v="692"/>
    <n v="1407"/>
    <n v="15224"/>
    <n v="30954"/>
    <n v="15730"/>
  </r>
  <r>
    <x v="13"/>
    <s v="True Path Logistics"/>
    <x v="0"/>
    <x v="0"/>
    <x v="9"/>
    <s v="Female"/>
    <n v="22"/>
    <n v="622"/>
    <n v="1031"/>
    <n v="13684"/>
    <n v="22682"/>
    <n v="8998"/>
  </r>
  <r>
    <x v="14"/>
    <s v="Sacred Roots Apparel"/>
    <x v="1"/>
    <x v="3"/>
    <x v="1"/>
    <s v="Female"/>
    <n v="57"/>
    <n v="724"/>
    <n v="1094"/>
    <n v="41268"/>
    <n v="62358"/>
    <n v="21090"/>
  </r>
  <r>
    <x v="15"/>
    <s v="Quantum Finance Services"/>
    <x v="1"/>
    <x v="3"/>
    <x v="10"/>
    <s v="Female"/>
    <n v="50"/>
    <n v="537"/>
    <n v="999"/>
    <n v="26850"/>
    <n v="49950"/>
    <n v="23100"/>
  </r>
  <r>
    <x v="16"/>
    <s v="Brilliant Minds Academy"/>
    <x v="1"/>
    <x v="3"/>
    <x v="9"/>
    <s v="Female"/>
    <n v="67"/>
    <n v="989"/>
    <n v="1052"/>
    <n v="66263"/>
    <n v="70484"/>
    <n v="4221"/>
  </r>
  <r>
    <x v="17"/>
    <s v="Visionary Holdings"/>
    <x v="1"/>
    <x v="3"/>
    <x v="11"/>
    <s v="Female"/>
    <n v="83"/>
    <n v="917"/>
    <n v="1125"/>
    <n v="76111"/>
    <n v="93375"/>
    <n v="17264"/>
  </r>
  <r>
    <x v="18"/>
    <s v="Stellar Design Studio"/>
    <x v="1"/>
    <x v="3"/>
    <x v="12"/>
    <s v="Female"/>
    <n v="74"/>
    <n v="645"/>
    <n v="1026"/>
    <n v="47730"/>
    <n v="75924"/>
    <n v="28194"/>
  </r>
  <r>
    <x v="19"/>
    <s v="Classic Cuisines"/>
    <x v="1"/>
    <x v="3"/>
    <x v="6"/>
    <s v="Male"/>
    <n v="76"/>
    <n v="943"/>
    <n v="1205"/>
    <n v="71668"/>
    <n v="91580"/>
    <n v="19912"/>
  </r>
  <r>
    <x v="20"/>
    <s v="Bold Ventures"/>
    <x v="1"/>
    <x v="3"/>
    <x v="8"/>
    <s v="Male"/>
    <n v="85"/>
    <n v="505"/>
    <n v="1323"/>
    <n v="42925"/>
    <n v="112455"/>
    <n v="69530"/>
  </r>
  <r>
    <x v="21"/>
    <s v="Prestige Automobiles"/>
    <x v="0"/>
    <x v="4"/>
    <x v="8"/>
    <s v="Male"/>
    <n v="23"/>
    <n v="663"/>
    <n v="926"/>
    <n v="15249"/>
    <n v="21298"/>
    <n v="6049"/>
  </r>
  <r>
    <x v="22"/>
    <s v="Elite Marketing Solutions"/>
    <x v="0"/>
    <x v="4"/>
    <x v="3"/>
    <s v="Male"/>
    <n v="29"/>
    <n v="893"/>
    <n v="1003"/>
    <n v="25897"/>
    <n v="29087"/>
    <n v="3190"/>
  </r>
  <r>
    <x v="23"/>
    <s v="Natural Bliss Beverages"/>
    <x v="0"/>
    <x v="4"/>
    <x v="3"/>
    <s v="Male"/>
    <n v="23"/>
    <n v="779"/>
    <n v="1428"/>
    <n v="17917"/>
    <n v="32844"/>
    <n v="14927"/>
  </r>
  <r>
    <x v="24"/>
    <s v="Crystal Clear Solutions"/>
    <x v="0"/>
    <x v="4"/>
    <x v="7"/>
    <s v="Female"/>
    <n v="24"/>
    <n v="859"/>
    <n v="939"/>
    <n v="20616"/>
    <n v="22536"/>
    <n v="1920"/>
  </r>
  <r>
    <x v="25"/>
    <s v="Modern Trends Fashion"/>
    <x v="0"/>
    <x v="4"/>
    <x v="8"/>
    <s v="Female"/>
    <n v="29"/>
    <n v="952"/>
    <n v="1483"/>
    <n v="27608"/>
    <n v="43007"/>
    <n v="15399"/>
  </r>
  <r>
    <x v="26"/>
    <s v="Heritage Crafts"/>
    <x v="0"/>
    <x v="4"/>
    <x v="13"/>
    <s v="Female"/>
    <n v="26"/>
    <n v="983"/>
    <n v="1457"/>
    <n v="25558"/>
    <n v="37882"/>
    <n v="12324"/>
  </r>
  <r>
    <x v="27"/>
    <s v="Future Insights Analytics"/>
    <x v="0"/>
    <x v="4"/>
    <x v="14"/>
    <s v="Female"/>
    <n v="28"/>
    <n v="814"/>
    <n v="1044"/>
    <n v="22792"/>
    <n v="29232"/>
    <n v="6440"/>
  </r>
  <r>
    <x v="28"/>
    <s v="Emerald Estate Developers"/>
    <x v="0"/>
    <x v="4"/>
    <x v="1"/>
    <s v="Female"/>
    <n v="26"/>
    <n v="835"/>
    <n v="1145"/>
    <n v="21710"/>
    <n v="29770"/>
    <n v="8060"/>
  </r>
  <r>
    <x v="29"/>
    <s v="Starlight Media Group"/>
    <x v="0"/>
    <x v="4"/>
    <x v="15"/>
    <s v="Female"/>
    <n v="24"/>
    <n v="631"/>
    <n v="1299"/>
    <n v="15144"/>
    <n v="31176"/>
    <n v="16032"/>
  </r>
  <r>
    <x v="30"/>
    <s v="Supreme Electronics"/>
    <x v="0"/>
    <x v="4"/>
    <x v="16"/>
    <s v="Female"/>
    <n v="24"/>
    <n v="833"/>
    <n v="974"/>
    <n v="19992"/>
    <n v="23376"/>
    <n v="3384"/>
  </r>
  <r>
    <x v="31"/>
    <s v="Optimum Wellness"/>
    <x v="0"/>
    <x v="4"/>
    <x v="17"/>
    <s v="Male"/>
    <n v="21"/>
    <n v="680"/>
    <n v="1232"/>
    <n v="14280"/>
    <n v="25872"/>
    <n v="11592"/>
  </r>
  <r>
    <x v="32"/>
    <s v="Zenith Books Publishing"/>
    <x v="0"/>
    <x v="4"/>
    <x v="18"/>
    <s v="Male"/>
    <n v="23"/>
    <n v="667"/>
    <n v="1242"/>
    <n v="15341"/>
    <n v="28566"/>
    <n v="13225"/>
  </r>
  <r>
    <x v="33"/>
    <s v="Pinnacle Innovations"/>
    <x v="0"/>
    <x v="4"/>
    <x v="19"/>
    <s v="Male"/>
    <n v="24"/>
    <n v="504"/>
    <n v="1107"/>
    <n v="12096"/>
    <n v="26568"/>
    <n v="14472"/>
  </r>
  <r>
    <x v="34"/>
    <s v="Apex Travel Services"/>
    <x v="0"/>
    <x v="4"/>
    <x v="2"/>
    <s v="Male"/>
    <n v="26"/>
    <n v="985"/>
    <n v="1158"/>
    <n v="25610"/>
    <n v="30108"/>
    <n v="4498"/>
  </r>
  <r>
    <x v="35"/>
    <s v="Golden Era Realty"/>
    <x v="0"/>
    <x v="4"/>
    <x v="2"/>
    <s v="Female"/>
    <n v="27"/>
    <n v="890"/>
    <n v="1033"/>
    <n v="24030"/>
    <n v="27891"/>
    <n v="3861"/>
  </r>
  <r>
    <x v="36"/>
    <s v="Radiant Jewelry"/>
    <x v="0"/>
    <x v="5"/>
    <x v="9"/>
    <s v="Female"/>
    <n v="21"/>
    <n v="722"/>
    <n v="1486"/>
    <n v="15162"/>
    <n v="31206"/>
    <n v="16044"/>
  </r>
  <r>
    <x v="37"/>
    <s v="Infinity Ventures"/>
    <x v="0"/>
    <x v="5"/>
    <x v="13"/>
    <s v="Female"/>
    <n v="22"/>
    <n v="725"/>
    <n v="1362"/>
    <n v="15950"/>
    <n v="29964"/>
    <n v="14014"/>
  </r>
  <r>
    <x v="38"/>
    <s v="Royal Taste Foods"/>
    <x v="0"/>
    <x v="5"/>
    <x v="2"/>
    <s v="Female"/>
    <n v="26"/>
    <n v="509"/>
    <n v="1413"/>
    <n v="13234"/>
    <n v="36738"/>
    <n v="23504"/>
  </r>
  <r>
    <x v="39"/>
    <s v="Harmony Homes"/>
    <x v="0"/>
    <x v="5"/>
    <x v="4"/>
    <s v="Female"/>
    <n v="28"/>
    <n v="905"/>
    <n v="1110"/>
    <n v="25340"/>
    <n v="31080"/>
    <n v="5740"/>
  </r>
  <r>
    <x v="40"/>
    <s v="Urban Edge Consulting"/>
    <x v="0"/>
    <x v="5"/>
    <x v="0"/>
    <s v="Female"/>
    <n v="22"/>
    <n v="866"/>
    <n v="1020"/>
    <n v="19052"/>
    <n v="22440"/>
    <n v="3388"/>
  </r>
  <r>
    <x v="41"/>
    <s v="Prime Tech Innovations"/>
    <x v="0"/>
    <x v="5"/>
    <x v="1"/>
    <s v="Female"/>
    <n v="23"/>
    <n v="816"/>
    <n v="1429"/>
    <n v="18768"/>
    <n v="32867"/>
    <n v="14099"/>
  </r>
  <r>
    <x v="42"/>
    <s v="Legacy Designs"/>
    <x v="0"/>
    <x v="5"/>
    <x v="2"/>
    <s v="Female"/>
    <n v="30"/>
    <n v="738"/>
    <n v="1400"/>
    <n v="22140"/>
    <n v="42000"/>
    <n v="19860"/>
  </r>
  <r>
    <x v="43"/>
    <s v="Virtue Enterprises"/>
    <x v="0"/>
    <x v="5"/>
    <x v="3"/>
    <s v="Female"/>
    <n v="24"/>
    <n v="653"/>
    <n v="962"/>
    <n v="15672"/>
    <n v="23088"/>
    <n v="7416"/>
  </r>
  <r>
    <x v="44"/>
    <s v="Radiant Health Club"/>
    <x v="0"/>
    <x v="5"/>
    <x v="4"/>
    <s v="Female"/>
    <n v="30"/>
    <n v="583"/>
    <n v="1093"/>
    <n v="17490"/>
    <n v="32790"/>
    <n v="15300"/>
  </r>
  <r>
    <x v="45"/>
    <s v="Bright Horizon Ventures"/>
    <x v="0"/>
    <x v="5"/>
    <x v="5"/>
    <s v="Male"/>
    <n v="26"/>
    <n v="1000"/>
    <n v="1236"/>
    <n v="26000"/>
    <n v="32136"/>
    <n v="6136"/>
  </r>
  <r>
    <x v="46"/>
    <s v="Modern Lifestyle Products"/>
    <x v="0"/>
    <x v="5"/>
    <x v="6"/>
    <s v="Male"/>
    <n v="27"/>
    <n v="913"/>
    <n v="1041"/>
    <n v="24651"/>
    <n v="28107"/>
    <n v="3456"/>
  </r>
  <r>
    <x v="47"/>
    <s v="Nexus Trading Co."/>
    <x v="0"/>
    <x v="5"/>
    <x v="1"/>
    <s v="Male"/>
    <n v="29"/>
    <n v="735"/>
    <n v="1098"/>
    <n v="21315"/>
    <n v="31842"/>
    <n v="10527"/>
  </r>
  <r>
    <x v="48"/>
    <s v="Radiance Spa"/>
    <x v="1"/>
    <x v="6"/>
    <x v="7"/>
    <s v="Male"/>
    <n v="82"/>
    <n v="928"/>
    <n v="1106"/>
    <n v="76096"/>
    <n v="90692"/>
    <n v="14596"/>
  </r>
  <r>
    <x v="49"/>
    <s v="Absolute Solutions"/>
    <x v="1"/>
    <x v="6"/>
    <x v="6"/>
    <s v="Male"/>
    <n v="63"/>
    <n v="929"/>
    <n v="1054"/>
    <n v="58527"/>
    <n v="66402"/>
    <n v="7875"/>
  </r>
  <r>
    <x v="50"/>
    <s v="Verve Fitness Studio"/>
    <x v="1"/>
    <x v="6"/>
    <x v="8"/>
    <s v="Female"/>
    <n v="72"/>
    <n v="605"/>
    <n v="1174"/>
    <n v="43560"/>
    <n v="84528"/>
    <n v="40968"/>
  </r>
  <r>
    <x v="51"/>
    <s v="Sparkle Cleaners"/>
    <x v="1"/>
    <x v="6"/>
    <x v="8"/>
    <s v="Female"/>
    <n v="82"/>
    <n v="993"/>
    <n v="1475"/>
    <n v="81426"/>
    <n v="120950"/>
    <n v="39524"/>
  </r>
  <r>
    <x v="52"/>
    <s v="Global Reach Logistics"/>
    <x v="1"/>
    <x v="6"/>
    <x v="1"/>
    <s v="Female"/>
    <n v="53"/>
    <n v="803"/>
    <n v="1141"/>
    <n v="42559"/>
    <n v="60473"/>
    <n v="17914"/>
  </r>
  <r>
    <x v="53"/>
    <s v="Noble Path Finance"/>
    <x v="1"/>
    <x v="6"/>
    <x v="9"/>
    <s v="Female"/>
    <n v="87"/>
    <n v="742"/>
    <n v="1221"/>
    <n v="64554"/>
    <n v="106227"/>
    <n v="41673"/>
  </r>
  <r>
    <x v="54"/>
    <s v="Dynamic Events Management"/>
    <x v="1"/>
    <x v="6"/>
    <x v="1"/>
    <s v="Female"/>
    <n v="70"/>
    <n v="605"/>
    <n v="1228"/>
    <n v="42350"/>
    <n v="85960"/>
    <n v="43610"/>
  </r>
  <r>
    <x v="55"/>
    <s v="Crystal Waters Resort"/>
    <x v="1"/>
    <x v="6"/>
    <x v="10"/>
    <s v="Female"/>
    <n v="94"/>
    <n v="754"/>
    <n v="1347"/>
    <n v="70876"/>
    <n v="126618"/>
    <n v="55742"/>
  </r>
  <r>
    <x v="56"/>
    <s v="Excellence Tutors"/>
    <x v="1"/>
    <x v="6"/>
    <x v="9"/>
    <s v="Female"/>
    <n v="80"/>
    <n v="622"/>
    <n v="1239"/>
    <n v="49760"/>
    <n v="99120"/>
    <n v="49360"/>
  </r>
  <r>
    <x v="57"/>
    <s v="Horizon Builders"/>
    <x v="1"/>
    <x v="6"/>
    <x v="11"/>
    <s v="Male"/>
    <n v="88"/>
    <n v="625"/>
    <n v="1027"/>
    <n v="55000"/>
    <n v="90376"/>
    <n v="35376"/>
  </r>
  <r>
    <x v="58"/>
    <s v="Synergy Tech Solutions"/>
    <x v="1"/>
    <x v="6"/>
    <x v="12"/>
    <s v="Male"/>
    <n v="67"/>
    <n v="796"/>
    <n v="1414"/>
    <n v="53332"/>
    <n v="94738"/>
    <n v="41406"/>
  </r>
  <r>
    <x v="59"/>
    <s v="Classic Heritage Crafts"/>
    <x v="1"/>
    <x v="6"/>
    <x v="6"/>
    <s v="Male"/>
    <n v="67"/>
    <n v="760"/>
    <n v="1290"/>
    <n v="50920"/>
    <n v="86430"/>
    <n v="35510"/>
  </r>
  <r>
    <x v="60"/>
    <s v="Prime Focus Media"/>
    <x v="1"/>
    <x v="7"/>
    <x v="8"/>
    <s v="Male"/>
    <n v="75"/>
    <n v="966"/>
    <n v="1098"/>
    <n v="72450"/>
    <n v="82350"/>
    <n v="9900"/>
  </r>
  <r>
    <x v="61"/>
    <s v="Noble Nutraceuticals"/>
    <x v="1"/>
    <x v="7"/>
    <x v="8"/>
    <s v="Female"/>
    <n v="51"/>
    <n v="749"/>
    <n v="1290"/>
    <n v="38199"/>
    <n v="65790"/>
    <n v="27591"/>
  </r>
  <r>
    <x v="62"/>
    <s v="Supreme Travel Agency"/>
    <x v="1"/>
    <x v="7"/>
    <x v="3"/>
    <s v="Male"/>
    <n v="94"/>
    <n v="721"/>
    <n v="1066"/>
    <n v="67774"/>
    <n v="100204"/>
    <n v="32430"/>
  </r>
  <r>
    <x v="63"/>
    <s v="Future Vision Tech"/>
    <x v="1"/>
    <x v="7"/>
    <x v="3"/>
    <s v="Male"/>
    <n v="71"/>
    <n v="869"/>
    <n v="902"/>
    <n v="61699"/>
    <n v="64042"/>
    <n v="2343"/>
  </r>
  <r>
    <x v="64"/>
    <s v="Urban Groove Apparel"/>
    <x v="1"/>
    <x v="7"/>
    <x v="7"/>
    <s v="Male"/>
    <n v="52"/>
    <n v="550"/>
    <n v="1057"/>
    <n v="28600"/>
    <n v="54964"/>
    <n v="26364"/>
  </r>
  <r>
    <x v="65"/>
    <s v="Echo Real Estate"/>
    <x v="1"/>
    <x v="7"/>
    <x v="8"/>
    <s v="Male"/>
    <n v="77"/>
    <n v="513"/>
    <n v="962"/>
    <n v="39501"/>
    <n v="74074"/>
    <n v="34573"/>
  </r>
  <r>
    <x v="66"/>
    <s v="Pinnacle Health Products"/>
    <x v="1"/>
    <x v="7"/>
    <x v="13"/>
    <s v="Female"/>
    <n v="84"/>
    <n v="739"/>
    <n v="1077"/>
    <n v="62076"/>
    <n v="90468"/>
    <n v="28392"/>
  </r>
  <r>
    <x v="67"/>
    <s v="Apex Auto Care"/>
    <x v="1"/>
    <x v="7"/>
    <x v="14"/>
    <s v="Female"/>
    <n v="71"/>
    <n v="923"/>
    <n v="1199"/>
    <n v="65533"/>
    <n v="85129"/>
    <n v="19596"/>
  </r>
  <r>
    <x v="68"/>
    <s v="Royal Glow Cosmetics"/>
    <x v="1"/>
    <x v="7"/>
    <x v="1"/>
    <s v="Female"/>
    <n v="59"/>
    <n v="862"/>
    <n v="1030"/>
    <n v="50858"/>
    <n v="60770"/>
    <n v="9912"/>
  </r>
  <r>
    <x v="69"/>
    <s v="Zenith Culinary Arts"/>
    <x v="1"/>
    <x v="7"/>
    <x v="15"/>
    <s v="Female"/>
    <n v="77"/>
    <n v="882"/>
    <n v="1346"/>
    <n v="67914"/>
    <n v="103642"/>
    <n v="35728"/>
  </r>
  <r>
    <x v="70"/>
    <s v="Visionary Tours"/>
    <x v="1"/>
    <x v="7"/>
    <x v="16"/>
    <s v="Female"/>
    <n v="90"/>
    <n v="862"/>
    <n v="920"/>
    <n v="77580"/>
    <n v="82800"/>
    <n v="5220"/>
  </r>
  <r>
    <x v="71"/>
    <s v="Horizon Wellness"/>
    <x v="2"/>
    <x v="8"/>
    <x v="17"/>
    <s v="Female"/>
    <n v="11"/>
    <n v="601"/>
    <n v="986"/>
    <n v="6611"/>
    <n v="10846"/>
    <n v="4235"/>
  </r>
  <r>
    <x v="72"/>
    <s v="True Value Electronics"/>
    <x v="2"/>
    <x v="8"/>
    <x v="18"/>
    <s v="Female"/>
    <n v="20"/>
    <n v="857"/>
    <n v="911"/>
    <n v="17140"/>
    <n v="18220"/>
    <n v="1080"/>
  </r>
  <r>
    <x v="73"/>
    <s v="Harmony Homes Realty"/>
    <x v="2"/>
    <x v="8"/>
    <x v="19"/>
    <s v="Female"/>
    <n v="11"/>
    <n v="774"/>
    <n v="1193"/>
    <n v="8514"/>
    <n v="13123"/>
    <n v="4609"/>
  </r>
  <r>
    <x v="74"/>
    <s v="Stellar Advertising"/>
    <x v="2"/>
    <x v="8"/>
    <x v="2"/>
    <s v="Female"/>
    <n v="13"/>
    <n v="986"/>
    <n v="1318"/>
    <n v="12818"/>
    <n v="17134"/>
    <n v="4316"/>
  </r>
  <r>
    <x v="75"/>
    <s v="Radiant Enterprise Solutions"/>
    <x v="2"/>
    <x v="8"/>
    <x v="2"/>
    <s v="Female"/>
    <n v="14"/>
    <n v="603"/>
    <n v="1313"/>
    <n v="8442"/>
    <n v="18382"/>
    <n v="9940"/>
  </r>
  <r>
    <x v="76"/>
    <s v="Modern Trends Retail"/>
    <x v="2"/>
    <x v="8"/>
    <x v="9"/>
    <s v="Male"/>
    <n v="12"/>
    <n v="997"/>
    <n v="1282"/>
    <n v="11964"/>
    <n v="15384"/>
    <n v="3420"/>
  </r>
  <r>
    <x v="77"/>
    <s v="Global Spectrum Consulting"/>
    <x v="2"/>
    <x v="8"/>
    <x v="13"/>
    <s v="Male"/>
    <n v="20"/>
    <n v="941"/>
    <n v="1038"/>
    <n v="18820"/>
    <n v="20760"/>
    <n v="1940"/>
  </r>
  <r>
    <x v="78"/>
    <s v="Elite Essence Products"/>
    <x v="1"/>
    <x v="6"/>
    <x v="2"/>
    <s v="Male"/>
    <n v="73"/>
    <n v="541"/>
    <n v="1126"/>
    <n v="39493"/>
    <n v="82198"/>
    <n v="42705"/>
  </r>
  <r>
    <x v="79"/>
    <s v="Dynamic Creations"/>
    <x v="1"/>
    <x v="6"/>
    <x v="4"/>
    <s v="Male"/>
    <n v="94"/>
    <n v="772"/>
    <n v="1078"/>
    <n v="72568"/>
    <n v="101332"/>
    <n v="28764"/>
  </r>
  <r>
    <x v="80"/>
    <s v="Quantum Design Studio"/>
    <x v="1"/>
    <x v="6"/>
    <x v="0"/>
    <s v="Male"/>
    <n v="66"/>
    <n v="771"/>
    <n v="1200"/>
    <n v="50886"/>
    <n v="79200"/>
    <n v="28314"/>
  </r>
  <r>
    <x v="81"/>
    <s v="Infinite Solutions"/>
    <x v="1"/>
    <x v="6"/>
    <x v="1"/>
    <s v="Female"/>
    <n v="77"/>
    <n v="923"/>
    <n v="1363"/>
    <n v="71071"/>
    <n v="104951"/>
    <n v="33880"/>
  </r>
  <r>
    <x v="82"/>
    <s v="Apex Construction"/>
    <x v="1"/>
    <x v="6"/>
    <x v="2"/>
    <s v="Female"/>
    <n v="65"/>
    <n v="762"/>
    <n v="1365"/>
    <n v="49530"/>
    <n v="88725"/>
    <n v="39195"/>
  </r>
  <r>
    <x v="83"/>
    <s v="Legacy Innovations"/>
    <x v="1"/>
    <x v="7"/>
    <x v="3"/>
    <s v="Female"/>
    <n v="78"/>
    <n v="918"/>
    <n v="1277"/>
    <n v="71604"/>
    <n v="99606"/>
    <n v="28002"/>
  </r>
  <r>
    <x v="84"/>
    <s v="Pure Harmony Foods"/>
    <x v="1"/>
    <x v="7"/>
    <x v="4"/>
    <s v="Male"/>
    <n v="76"/>
    <n v="624"/>
    <n v="1300"/>
    <n v="47424"/>
    <n v="98800"/>
    <n v="51376"/>
  </r>
  <r>
    <x v="85"/>
    <s v="Zenith Security Systems"/>
    <x v="1"/>
    <x v="7"/>
    <x v="5"/>
    <s v="Male"/>
    <n v="99"/>
    <n v="598"/>
    <n v="1134"/>
    <n v="59202"/>
    <n v="112266"/>
    <n v="53064"/>
  </r>
  <r>
    <x v="86"/>
    <s v="Crystal Clear Beverages"/>
    <x v="1"/>
    <x v="7"/>
    <x v="6"/>
    <s v="Male"/>
    <n v="78"/>
    <n v="761"/>
    <n v="1351"/>
    <n v="59358"/>
    <n v="105378"/>
    <n v="46020"/>
  </r>
  <r>
    <x v="87"/>
    <s v="Metro Line Tech"/>
    <x v="1"/>
    <x v="7"/>
    <x v="1"/>
    <s v="Male"/>
    <n v="96"/>
    <n v="512"/>
    <n v="1418"/>
    <n v="49152"/>
    <n v="136128"/>
    <n v="86976"/>
  </r>
  <r>
    <x v="88"/>
    <s v="Urban Pulse Consulting"/>
    <x v="1"/>
    <x v="7"/>
    <x v="7"/>
    <s v="Male"/>
    <n v="85"/>
    <n v="765"/>
    <n v="1320"/>
    <n v="65025"/>
    <n v="112200"/>
    <n v="47175"/>
  </r>
  <r>
    <x v="89"/>
    <s v="Radiant Vision Studios"/>
    <x v="2"/>
    <x v="9"/>
    <x v="6"/>
    <s v="Female"/>
    <n v="19"/>
    <n v="952"/>
    <n v="946"/>
    <n v="18088"/>
    <n v="17974"/>
    <n v="-114"/>
  </r>
  <r>
    <x v="90"/>
    <s v="Noble Travel Services"/>
    <x v="2"/>
    <x v="9"/>
    <x v="8"/>
    <s v="Female"/>
    <n v="11"/>
    <n v="503"/>
    <n v="1337"/>
    <n v="5533"/>
    <n v="14707"/>
    <n v="9174"/>
  </r>
  <r>
    <x v="91"/>
    <s v="Bright Future Academy"/>
    <x v="2"/>
    <x v="9"/>
    <x v="8"/>
    <s v="Female"/>
    <n v="10"/>
    <n v="719"/>
    <n v="1050"/>
    <n v="7190"/>
    <n v="10500"/>
    <n v="3310"/>
  </r>
  <r>
    <x v="92"/>
    <s v="Synergy Solutions Group"/>
    <x v="2"/>
    <x v="9"/>
    <x v="1"/>
    <s v="Female"/>
    <n v="19"/>
    <n v="860"/>
    <n v="1430"/>
    <n v="16340"/>
    <n v="27170"/>
    <n v="10830"/>
  </r>
  <r>
    <x v="93"/>
    <s v="Visionary Health Systems"/>
    <x v="2"/>
    <x v="9"/>
    <x v="9"/>
    <s v="Female"/>
    <n v="15"/>
    <n v="941"/>
    <n v="1098"/>
    <n v="14115"/>
    <n v="16470"/>
    <n v="2355"/>
  </r>
  <r>
    <x v="94"/>
    <s v="Apex Retailers"/>
    <x v="2"/>
    <x v="9"/>
    <x v="1"/>
    <s v="Female"/>
    <n v="15"/>
    <n v="937"/>
    <n v="1356"/>
    <n v="14055"/>
    <n v="20340"/>
    <n v="6285"/>
  </r>
  <r>
    <x v="95"/>
    <s v="Prestige Property Developers"/>
    <x v="2"/>
    <x v="9"/>
    <x v="10"/>
    <s v="Female"/>
    <n v="11"/>
    <n v="674"/>
    <n v="1005"/>
    <n v="7414"/>
    <n v="11055"/>
    <n v="3641"/>
  </r>
  <r>
    <x v="96"/>
    <s v="Classic Trends Fashion"/>
    <x v="2"/>
    <x v="9"/>
    <x v="9"/>
    <s v="Male"/>
    <n v="20"/>
    <n v="596"/>
    <n v="1317"/>
    <n v="11920"/>
    <n v="26340"/>
    <n v="14420"/>
  </r>
  <r>
    <x v="97"/>
    <s v="Harmony Ventures"/>
    <x v="2"/>
    <x v="9"/>
    <x v="11"/>
    <s v="Male"/>
    <n v="20"/>
    <n v="689"/>
    <n v="1240"/>
    <n v="13780"/>
    <n v="24800"/>
    <n v="11020"/>
  </r>
  <r>
    <x v="98"/>
    <s v="Stellar Realty"/>
    <x v="2"/>
    <x v="9"/>
    <x v="12"/>
    <s v="Male"/>
    <n v="17"/>
    <n v="990"/>
    <n v="1141"/>
    <n v="16830"/>
    <n v="19397"/>
    <n v="2567"/>
  </r>
  <r>
    <x v="99"/>
    <s v="Future Path Technologies"/>
    <x v="2"/>
    <x v="9"/>
    <x v="6"/>
    <s v="Male"/>
    <n v="20"/>
    <n v="589"/>
    <n v="1329"/>
    <n v="11780"/>
    <n v="26580"/>
    <n v="14800"/>
  </r>
  <r>
    <x v="100"/>
    <s v="Elite Edge Services"/>
    <x v="2"/>
    <x v="9"/>
    <x v="8"/>
    <s v="Female"/>
    <n v="17"/>
    <n v="773"/>
    <n v="1470"/>
    <n v="13141"/>
    <n v="24990"/>
    <n v="11849"/>
  </r>
  <r>
    <x v="101"/>
    <s v="Radiance Health and Wellness"/>
    <x v="0"/>
    <x v="5"/>
    <x v="8"/>
    <s v="Male"/>
    <n v="29"/>
    <n v="965"/>
    <n v="1015"/>
    <n v="27985"/>
    <n v="29435"/>
    <n v="1450"/>
  </r>
  <r>
    <x v="102"/>
    <s v="Legacy Auto Works"/>
    <x v="0"/>
    <x v="5"/>
    <x v="3"/>
    <s v="Male"/>
    <n v="24"/>
    <n v="970"/>
    <n v="1470"/>
    <n v="23280"/>
    <n v="35280"/>
    <n v="12000"/>
  </r>
  <r>
    <x v="103"/>
    <s v="Prime Essence Creations"/>
    <x v="0"/>
    <x v="5"/>
    <x v="3"/>
    <s v="Male"/>
    <n v="22"/>
    <n v="974"/>
    <n v="1398"/>
    <n v="21428"/>
    <n v="30756"/>
    <n v="9328"/>
  </r>
  <r>
    <x v="104"/>
    <s v="Quantum Ventures"/>
    <x v="0"/>
    <x v="5"/>
    <x v="7"/>
    <s v="Male"/>
    <n v="21"/>
    <n v="915"/>
    <n v="961"/>
    <n v="19215"/>
    <n v="20181"/>
    <n v="966"/>
  </r>
  <r>
    <x v="105"/>
    <s v="Horizon Tech Solutions"/>
    <x v="0"/>
    <x v="5"/>
    <x v="8"/>
    <s v="Female"/>
    <n v="29"/>
    <n v="929"/>
    <n v="1066"/>
    <n v="26941"/>
    <n v="30914"/>
    <n v="3973"/>
  </r>
  <r>
    <x v="106"/>
    <s v="Urban Legends Apparel"/>
    <x v="0"/>
    <x v="5"/>
    <x v="13"/>
    <s v="Female"/>
    <n v="27"/>
    <n v="605"/>
    <n v="1361"/>
    <n v="16335"/>
    <n v="36747"/>
    <n v="20412"/>
  </r>
  <r>
    <x v="107"/>
    <s v="Pure Bliss Beverages"/>
    <x v="0"/>
    <x v="5"/>
    <x v="14"/>
    <s v="Female"/>
    <n v="29"/>
    <n v="689"/>
    <n v="1158"/>
    <n v="19981"/>
    <n v="33582"/>
    <n v="13601"/>
  </r>
  <r>
    <x v="108"/>
    <s v="Noble Heights Builders"/>
    <x v="0"/>
    <x v="5"/>
    <x v="1"/>
    <s v="Female"/>
    <n v="25"/>
    <n v="861"/>
    <n v="1436"/>
    <n v="21525"/>
    <n v="35900"/>
    <n v="14375"/>
  </r>
  <r>
    <x v="109"/>
    <s v="Radiant Foods"/>
    <x v="0"/>
    <x v="5"/>
    <x v="15"/>
    <s v="Female"/>
    <n v="22"/>
    <n v="629"/>
    <n v="1085"/>
    <n v="13838"/>
    <n v="23870"/>
    <n v="10032"/>
  </r>
  <r>
    <x v="110"/>
    <s v="Zenith Financial Services"/>
    <x v="0"/>
    <x v="5"/>
    <x v="16"/>
    <s v="Female"/>
    <n v="22"/>
    <n v="779"/>
    <n v="1072"/>
    <n v="17138"/>
    <n v="23584"/>
    <n v="6446"/>
  </r>
  <r>
    <x v="111"/>
    <s v="Apex Travel Ventures"/>
    <x v="0"/>
    <x v="5"/>
    <x v="17"/>
    <s v="Female"/>
    <n v="23"/>
    <n v="730"/>
    <n v="1337"/>
    <n v="16790"/>
    <n v="30751"/>
    <n v="13961"/>
  </r>
  <r>
    <x v="112"/>
    <s v="Legacy Design Group"/>
    <x v="1"/>
    <x v="6"/>
    <x v="18"/>
    <s v="Female"/>
    <n v="59"/>
    <n v="663"/>
    <n v="992"/>
    <n v="39117"/>
    <n v="58528"/>
    <n v="19411"/>
  </r>
  <r>
    <x v="113"/>
    <s v="Supreme Wellness"/>
    <x v="1"/>
    <x v="6"/>
    <x v="19"/>
    <s v="Female"/>
    <n v="75"/>
    <n v="871"/>
    <n v="990"/>
    <n v="65325"/>
    <n v="74250"/>
    <n v="8925"/>
  </r>
  <r>
    <x v="114"/>
    <s v="Harmony Tech Innovations"/>
    <x v="1"/>
    <x v="6"/>
    <x v="2"/>
    <s v="Female"/>
    <n v="87"/>
    <n v="869"/>
    <n v="1207"/>
    <n v="75603"/>
    <n v="105009"/>
    <n v="29406"/>
  </r>
  <r>
    <x v="115"/>
    <s v="Stellar Education Services"/>
    <x v="1"/>
    <x v="6"/>
    <x v="2"/>
    <s v="Female"/>
    <n v="100"/>
    <n v="605"/>
    <n v="1313"/>
    <n v="60500"/>
    <n v="131300"/>
    <n v="70800"/>
  </r>
  <r>
    <x v="116"/>
    <s v="Visionary Health Products"/>
    <x v="1"/>
    <x v="6"/>
    <x v="9"/>
    <s v="Female"/>
    <n v="51"/>
    <n v="798"/>
    <n v="1421"/>
    <n v="40698"/>
    <n v="72471"/>
    <n v="31773"/>
  </r>
  <r>
    <x v="117"/>
    <s v="Crystal Innovations"/>
    <x v="1"/>
    <x v="6"/>
    <x v="13"/>
    <s v="Female"/>
    <n v="52"/>
    <n v="984"/>
    <n v="1429"/>
    <n v="51168"/>
    <n v="74308"/>
    <n v="23140"/>
  </r>
  <r>
    <x v="118"/>
    <s v="Future Trends Retail"/>
    <x v="1"/>
    <x v="6"/>
    <x v="2"/>
    <s v="Female"/>
    <n v="97"/>
    <n v="565"/>
    <n v="1239"/>
    <n v="54805"/>
    <n v="120183"/>
    <n v="65378"/>
  </r>
  <r>
    <x v="119"/>
    <s v="Radiant Horizon Ventures"/>
    <x v="1"/>
    <x v="6"/>
    <x v="4"/>
    <s v="Female"/>
    <n v="58"/>
    <n v="799"/>
    <n v="1182"/>
    <n v="46342"/>
    <n v="68556"/>
    <n v="22214"/>
  </r>
  <r>
    <x v="120"/>
    <s v="Urban Edge Realty"/>
    <x v="1"/>
    <x v="6"/>
    <x v="0"/>
    <s v="Male"/>
    <n v="69"/>
    <n v="524"/>
    <n v="1198"/>
    <n v="36156"/>
    <n v="82662"/>
    <n v="46506"/>
  </r>
  <r>
    <x v="121"/>
    <s v="Prime Focus Innovations"/>
    <x v="1"/>
    <x v="6"/>
    <x v="1"/>
    <s v="Male"/>
    <n v="81"/>
    <n v="903"/>
    <n v="1471"/>
    <n v="73143"/>
    <n v="119151"/>
    <n v="46008"/>
  </r>
  <r>
    <x v="122"/>
    <s v="Elite Spectrum Consulting"/>
    <x v="1"/>
    <x v="6"/>
    <x v="2"/>
    <s v="Male"/>
    <n v="89"/>
    <n v="584"/>
    <n v="1367"/>
    <n v="51976"/>
    <n v="121663"/>
    <n v="69687"/>
  </r>
  <r>
    <x v="123"/>
    <s v="Dynamic Design Studio"/>
    <x v="1"/>
    <x v="6"/>
    <x v="3"/>
    <s v="Male"/>
    <n v="75"/>
    <n v="906"/>
    <n v="1377"/>
    <n v="67950"/>
    <n v="103275"/>
    <n v="35325"/>
  </r>
  <r>
    <x v="124"/>
    <s v="Apex Wellness Solutions"/>
    <x v="1"/>
    <x v="7"/>
    <x v="4"/>
    <s v="Male"/>
    <n v="60"/>
    <n v="642"/>
    <n v="1346"/>
    <n v="38520"/>
    <n v="80760"/>
    <n v="42240"/>
  </r>
  <r>
    <x v="125"/>
    <s v="Royal Crest Foods"/>
    <x v="1"/>
    <x v="7"/>
    <x v="5"/>
    <s v="Female"/>
    <n v="98"/>
    <n v="925"/>
    <n v="1230"/>
    <n v="90650"/>
    <n v="120540"/>
    <n v="29890"/>
  </r>
  <r>
    <x v="126"/>
    <s v="Zenith Travels"/>
    <x v="1"/>
    <x v="7"/>
    <x v="6"/>
    <s v="Female"/>
    <n v="73"/>
    <n v="508"/>
    <n v="982"/>
    <n v="37084"/>
    <n v="71686"/>
    <n v="34602"/>
  </r>
  <r>
    <x v="127"/>
    <s v="Modern Harmony Products"/>
    <x v="2"/>
    <x v="9"/>
    <x v="1"/>
    <s v="Female"/>
    <n v="11"/>
    <n v="830"/>
    <n v="1377"/>
    <n v="9130"/>
    <n v="15147"/>
    <n v="6017"/>
  </r>
  <r>
    <x v="128"/>
    <s v="Horizon Builders &amp; Developers"/>
    <x v="2"/>
    <x v="9"/>
    <x v="7"/>
    <s v="Female"/>
    <n v="11"/>
    <n v="930"/>
    <n v="1185"/>
    <n v="10230"/>
    <n v="13035"/>
    <n v="2805"/>
  </r>
  <r>
    <x v="129"/>
    <s v="Radiance Tech Solutions"/>
    <x v="2"/>
    <x v="9"/>
    <x v="6"/>
    <s v="Female"/>
    <n v="20"/>
    <n v="525"/>
    <n v="1143"/>
    <n v="10500"/>
    <n v="22860"/>
    <n v="12360"/>
  </r>
  <r>
    <x v="130"/>
    <s v="Legacy Apparel"/>
    <x v="2"/>
    <x v="9"/>
    <x v="8"/>
    <s v="Female"/>
    <n v="19"/>
    <n v="654"/>
    <n v="997"/>
    <n v="12426"/>
    <n v="18943"/>
    <n v="6517"/>
  </r>
  <r>
    <x v="131"/>
    <s v="Pinnacle Education Group"/>
    <x v="2"/>
    <x v="9"/>
    <x v="8"/>
    <s v="Female"/>
    <n v="18"/>
    <n v="767"/>
    <n v="962"/>
    <n v="13806"/>
    <n v="17316"/>
    <n v="3510"/>
  </r>
  <r>
    <x v="132"/>
    <s v="Noble Innovations"/>
    <x v="2"/>
    <x v="9"/>
    <x v="1"/>
    <s v="Male"/>
    <n v="12"/>
    <n v="654"/>
    <n v="1398"/>
    <n v="7848"/>
    <n v="16776"/>
    <n v="8928"/>
  </r>
  <r>
    <x v="133"/>
    <s v="Crystal Clear Realty"/>
    <x v="2"/>
    <x v="9"/>
    <x v="9"/>
    <s v="Male"/>
    <n v="11"/>
    <n v="827"/>
    <n v="991"/>
    <n v="9097"/>
    <n v="10901"/>
    <n v="1804"/>
  </r>
  <r>
    <x v="134"/>
    <s v="Future Vision Realty"/>
    <x v="0"/>
    <x v="5"/>
    <x v="1"/>
    <s v="Male"/>
    <n v="26"/>
    <n v="847"/>
    <n v="936"/>
    <n v="22022"/>
    <n v="24336"/>
    <n v="2314"/>
  </r>
  <r>
    <x v="135"/>
    <s v="Urban Pulse Media"/>
    <x v="0"/>
    <x v="5"/>
    <x v="10"/>
    <s v="Male"/>
    <n v="24"/>
    <n v="942"/>
    <n v="1492"/>
    <n v="22608"/>
    <n v="35808"/>
    <n v="13200"/>
  </r>
  <r>
    <x v="136"/>
    <s v="True Essence Health"/>
    <x v="0"/>
    <x v="5"/>
    <x v="9"/>
    <s v="Female"/>
    <n v="20"/>
    <n v="751"/>
    <n v="1420"/>
    <n v="15020"/>
    <n v="28400"/>
    <n v="13380"/>
  </r>
  <r>
    <x v="137"/>
    <s v="Apex Enterprise Solutions"/>
    <x v="0"/>
    <x v="5"/>
    <x v="11"/>
    <s v="Male"/>
    <n v="23"/>
    <n v="884"/>
    <n v="1183"/>
    <n v="20332"/>
    <n v="27209"/>
    <n v="6877"/>
  </r>
  <r>
    <x v="138"/>
    <s v="Radiant Vision Realty"/>
    <x v="0"/>
    <x v="5"/>
    <x v="12"/>
    <s v="Male"/>
    <n v="28"/>
    <n v="855"/>
    <n v="994"/>
    <n v="23940"/>
    <n v="27832"/>
    <n v="3892"/>
  </r>
  <r>
    <x v="139"/>
    <s v="Harmony Consulting Group"/>
    <x v="0"/>
    <x v="5"/>
    <x v="6"/>
    <s v="Male"/>
    <n v="22"/>
    <n v="806"/>
    <n v="907"/>
    <n v="17732"/>
    <n v="19954"/>
    <n v="2222"/>
  </r>
  <r>
    <x v="140"/>
    <s v="Zenith Tech Ventures"/>
    <x v="0"/>
    <x v="5"/>
    <x v="8"/>
    <s v="Male"/>
    <n v="30"/>
    <n v="624"/>
    <n v="1243"/>
    <n v="18720"/>
    <n v="37290"/>
    <n v="18570"/>
  </r>
  <r>
    <x v="141"/>
    <s v="Stellar Health Services"/>
    <x v="0"/>
    <x v="5"/>
    <x v="8"/>
    <s v="Female"/>
    <n v="25"/>
    <n v="533"/>
    <n v="1248"/>
    <n v="13325"/>
    <n v="31200"/>
    <n v="17875"/>
  </r>
  <r>
    <x v="142"/>
    <s v="Pure Path Foods"/>
    <x v="0"/>
    <x v="5"/>
    <x v="3"/>
    <s v="Female"/>
    <n v="20"/>
    <n v="681"/>
    <n v="1461"/>
    <n v="13620"/>
    <n v="29220"/>
    <n v="15600"/>
  </r>
  <r>
    <x v="143"/>
    <s v="Prestige Solutions"/>
    <x v="0"/>
    <x v="5"/>
    <x v="3"/>
    <s v="Female"/>
    <n v="20"/>
    <n v="997"/>
    <n v="1093"/>
    <n v="19940"/>
    <n v="21860"/>
    <n v="1920"/>
  </r>
  <r>
    <x v="144"/>
    <s v="Bright Horizon Realty"/>
    <x v="0"/>
    <x v="5"/>
    <x v="7"/>
    <s v="Female"/>
    <n v="23"/>
    <n v="577"/>
    <n v="1377"/>
    <n v="13271"/>
    <n v="31671"/>
    <n v="18400"/>
  </r>
  <r>
    <x v="145"/>
    <s v="Quantum Media Group"/>
    <x v="1"/>
    <x v="6"/>
    <x v="8"/>
    <s v="Female"/>
    <n v="87"/>
    <n v="876"/>
    <n v="1293"/>
    <n v="76212"/>
    <n v="112491"/>
    <n v="36279"/>
  </r>
  <r>
    <x v="146"/>
    <s v="Legacy Builders"/>
    <x v="1"/>
    <x v="6"/>
    <x v="13"/>
    <s v="Female"/>
    <n v="69"/>
    <n v="993"/>
    <n v="971"/>
    <n v="68517"/>
    <n v="66999"/>
    <n v="-1518"/>
  </r>
  <r>
    <x v="147"/>
    <s v="Apex Spa &amp; Wellness"/>
    <x v="1"/>
    <x v="6"/>
    <x v="14"/>
    <s v="Female"/>
    <n v="62"/>
    <n v="781"/>
    <n v="1270"/>
    <n v="48422"/>
    <n v="78740"/>
    <n v="30318"/>
  </r>
  <r>
    <x v="148"/>
    <s v="Radiant Travel Services"/>
    <x v="1"/>
    <x v="6"/>
    <x v="1"/>
    <s v="Female"/>
    <n v="63"/>
    <n v="718"/>
    <n v="987"/>
    <n v="45234"/>
    <n v="62181"/>
    <n v="16947"/>
  </r>
  <r>
    <x v="149"/>
    <s v="Modern Trends Consulting"/>
    <x v="1"/>
    <x v="6"/>
    <x v="15"/>
    <s v="Female"/>
    <n v="72"/>
    <n v="673"/>
    <n v="1459"/>
    <n v="48456"/>
    <n v="105048"/>
    <n v="56592"/>
  </r>
  <r>
    <x v="150"/>
    <s v="Global Horizon Ventures"/>
    <x v="1"/>
    <x v="6"/>
    <x v="16"/>
    <s v="Female"/>
    <n v="76"/>
    <n v="567"/>
    <n v="1425"/>
    <n v="43092"/>
    <n v="108300"/>
    <n v="65208"/>
  </r>
  <r>
    <x v="151"/>
    <s v="Elite Enterprises"/>
    <x v="1"/>
    <x v="6"/>
    <x v="17"/>
    <s v="Male"/>
    <n v="70"/>
    <n v="751"/>
    <n v="908"/>
    <n v="52570"/>
    <n v="63560"/>
    <n v="10990"/>
  </r>
  <r>
    <x v="152"/>
    <s v="Urban Wave Solutions"/>
    <x v="1"/>
    <x v="6"/>
    <x v="18"/>
    <s v="Male"/>
    <n v="64"/>
    <n v="580"/>
    <n v="958"/>
    <n v="37120"/>
    <n v="61312"/>
    <n v="24192"/>
  </r>
  <r>
    <x v="153"/>
    <s v="Pinnacle Health Innovations"/>
    <x v="1"/>
    <x v="6"/>
    <x v="19"/>
    <s v="Male"/>
    <n v="56"/>
    <n v="559"/>
    <n v="1412"/>
    <n v="31304"/>
    <n v="79072"/>
    <n v="47768"/>
  </r>
  <r>
    <x v="154"/>
    <s v="Horizon Fashion"/>
    <x v="1"/>
    <x v="7"/>
    <x v="2"/>
    <s v="Male"/>
    <n v="72"/>
    <n v="719"/>
    <n v="1249"/>
    <n v="51768"/>
    <n v="89928"/>
    <n v="38160"/>
  </r>
  <r>
    <x v="155"/>
    <s v="Crystal Essence Beverages"/>
    <x v="1"/>
    <x v="7"/>
    <x v="2"/>
    <s v="Male"/>
    <n v="89"/>
    <n v="703"/>
    <n v="914"/>
    <n v="62567"/>
    <n v="81346"/>
    <n v="18779"/>
  </r>
  <r>
    <x v="156"/>
    <s v="Dynamic Pathways"/>
    <x v="1"/>
    <x v="7"/>
    <x v="9"/>
    <s v="Female"/>
    <n v="77"/>
    <n v="780"/>
    <n v="1346"/>
    <n v="60060"/>
    <n v="103642"/>
    <n v="43582"/>
  </r>
  <r>
    <x v="157"/>
    <s v="Visionary Realty Solutions"/>
    <x v="1"/>
    <x v="7"/>
    <x v="13"/>
    <s v="Female"/>
    <n v="52"/>
    <n v="893"/>
    <n v="1391"/>
    <n v="46436"/>
    <n v="72332"/>
    <n v="25896"/>
  </r>
  <r>
    <x v="158"/>
    <s v="Radiance Apparel"/>
    <x v="1"/>
    <x v="7"/>
    <x v="2"/>
    <s v="Female"/>
    <n v="54"/>
    <n v="762"/>
    <n v="1076"/>
    <n v="41148"/>
    <n v="58104"/>
    <n v="16956"/>
  </r>
  <r>
    <x v="159"/>
    <s v="Zenith Design Group"/>
    <x v="1"/>
    <x v="7"/>
    <x v="4"/>
    <s v="Male"/>
    <n v="91"/>
    <n v="647"/>
    <n v="983"/>
    <n v="58877"/>
    <n v="89453"/>
    <n v="30576"/>
  </r>
  <r>
    <x v="160"/>
    <s v="Apex Publishing House"/>
    <x v="2"/>
    <x v="9"/>
    <x v="0"/>
    <s v="Male"/>
    <n v="12"/>
    <n v="561"/>
    <n v="905"/>
    <n v="6732"/>
    <n v="10860"/>
    <n v="4128"/>
  </r>
  <r>
    <x v="161"/>
    <s v="True Value Consulting"/>
    <x v="2"/>
    <x v="9"/>
    <x v="1"/>
    <s v="Male"/>
    <n v="12"/>
    <n v="879"/>
    <n v="1042"/>
    <n v="10548"/>
    <n v="12504"/>
    <n v="1956"/>
  </r>
  <r>
    <x v="162"/>
    <s v="Future Path Ventures"/>
    <x v="2"/>
    <x v="9"/>
    <x v="2"/>
    <s v="Male"/>
    <n v="13"/>
    <n v="523"/>
    <n v="1076"/>
    <n v="6799"/>
    <n v="13988"/>
    <n v="7189"/>
  </r>
  <r>
    <x v="163"/>
    <s v="Stellar Tech Services"/>
    <x v="2"/>
    <x v="9"/>
    <x v="3"/>
    <s v="Male"/>
    <n v="10"/>
    <n v="990"/>
    <n v="1296"/>
    <n v="9900"/>
    <n v="12960"/>
    <n v="3060"/>
  </r>
  <r>
    <x v="164"/>
    <s v="Legacy Travel Agency"/>
    <x v="2"/>
    <x v="9"/>
    <x v="4"/>
    <s v="Female"/>
    <n v="12"/>
    <n v="707"/>
    <n v="915"/>
    <n v="8484"/>
    <n v="10980"/>
    <n v="2496"/>
  </r>
  <r>
    <x v="165"/>
    <s v="Harmony Innovations"/>
    <x v="2"/>
    <x v="9"/>
    <x v="5"/>
    <s v="Female"/>
    <n v="13"/>
    <n v="515"/>
    <n v="1191"/>
    <n v="6695"/>
    <n v="15483"/>
    <n v="8788"/>
  </r>
  <r>
    <x v="166"/>
    <s v="Pure Essence Solutions"/>
    <x v="2"/>
    <x v="9"/>
    <x v="6"/>
    <s v="Female"/>
    <n v="19"/>
    <n v="938"/>
    <n v="1119"/>
    <n v="17822"/>
    <n v="21261"/>
    <n v="3439"/>
  </r>
  <r>
    <x v="167"/>
    <s v="Elite Media Group"/>
    <x v="2"/>
    <x v="9"/>
    <x v="1"/>
    <s v="Female"/>
    <n v="12"/>
    <n v="671"/>
    <n v="1402"/>
    <n v="8052"/>
    <n v="16824"/>
    <n v="8772"/>
  </r>
  <r>
    <x v="168"/>
    <s v="Radiant Construction"/>
    <x v="2"/>
    <x v="9"/>
    <x v="7"/>
    <s v="Female"/>
    <n v="12"/>
    <n v="500"/>
    <n v="1328"/>
    <n v="6000"/>
    <n v="15936"/>
    <n v="9936"/>
  </r>
  <r>
    <x v="169"/>
    <s v="Pinnacle Finance"/>
    <x v="2"/>
    <x v="9"/>
    <x v="6"/>
    <s v="Female"/>
    <n v="18"/>
    <n v="602"/>
    <n v="986"/>
    <n v="10836"/>
    <n v="17748"/>
    <n v="6912"/>
  </r>
  <r>
    <x v="170"/>
    <s v="Horizon Tech Ventures"/>
    <x v="2"/>
    <x v="9"/>
    <x v="8"/>
    <s v="Female"/>
    <n v="18"/>
    <n v="629"/>
    <n v="1081"/>
    <n v="11322"/>
    <n v="19458"/>
    <n v="8136"/>
  </r>
  <r>
    <x v="171"/>
    <s v="Crystal Health Solutions"/>
    <x v="2"/>
    <x v="9"/>
    <x v="8"/>
    <s v="Male"/>
    <n v="17"/>
    <n v="614"/>
    <n v="913"/>
    <n v="10438"/>
    <n v="15521"/>
    <n v="5083"/>
  </r>
  <r>
    <x v="172"/>
    <s v="Modern Horizons Consulting"/>
    <x v="1"/>
    <x v="7"/>
    <x v="1"/>
    <s v="Male"/>
    <n v="63"/>
    <n v="720"/>
    <n v="1191"/>
    <n v="45360"/>
    <n v="75033"/>
    <n v="29673"/>
  </r>
  <r>
    <x v="173"/>
    <s v="Apex Realty Services"/>
    <x v="1"/>
    <x v="7"/>
    <x v="9"/>
    <s v="Male"/>
    <n v="66"/>
    <n v="958"/>
    <n v="985"/>
    <n v="63228"/>
    <n v="65010"/>
    <n v="1782"/>
  </r>
  <r>
    <x v="174"/>
    <s v="Zenith Educational Group"/>
    <x v="1"/>
    <x v="7"/>
    <x v="1"/>
    <s v="Male"/>
    <n v="54"/>
    <n v="663"/>
    <n v="1422"/>
    <n v="35802"/>
    <n v="76788"/>
    <n v="40986"/>
  </r>
  <r>
    <x v="175"/>
    <s v="True Path Ventures"/>
    <x v="1"/>
    <x v="7"/>
    <x v="10"/>
    <s v="Female"/>
    <n v="73"/>
    <n v="540"/>
    <n v="1424"/>
    <n v="39420"/>
    <n v="103952"/>
    <n v="64532"/>
  </r>
  <r>
    <x v="176"/>
    <s v="Radiance Media"/>
    <x v="1"/>
    <x v="7"/>
    <x v="9"/>
    <s v="Male"/>
    <n v="76"/>
    <n v="744"/>
    <n v="1255"/>
    <n v="56544"/>
    <n v="95380"/>
    <n v="38836"/>
  </r>
  <r>
    <x v="177"/>
    <s v="Legacy Health Systems"/>
    <x v="1"/>
    <x v="7"/>
    <x v="11"/>
    <s v="Male"/>
    <n v="94"/>
    <n v="874"/>
    <n v="970"/>
    <n v="82156"/>
    <n v="91180"/>
    <n v="9024"/>
  </r>
  <r>
    <x v="178"/>
    <s v="Urban Focus Products"/>
    <x v="1"/>
    <x v="7"/>
    <x v="12"/>
    <s v="Male"/>
    <n v="97"/>
    <n v="752"/>
    <n v="1058"/>
    <n v="72944"/>
    <n v="102626"/>
    <n v="29682"/>
  </r>
  <r>
    <x v="179"/>
    <s v="Elite Edge Consulting"/>
    <x v="2"/>
    <x v="8"/>
    <x v="6"/>
    <s v="Male"/>
    <n v="17"/>
    <n v="565"/>
    <n v="1105"/>
    <n v="9605"/>
    <n v="18785"/>
    <n v="9180"/>
  </r>
  <r>
    <x v="180"/>
    <s v="Stellar Travel Solutions"/>
    <x v="2"/>
    <x v="8"/>
    <x v="8"/>
    <s v="Female"/>
    <n v="10"/>
    <n v="572"/>
    <n v="1364"/>
    <n v="5720"/>
    <n v="13640"/>
    <n v="7920"/>
  </r>
  <r>
    <x v="181"/>
    <s v="Harmony Tech Ventures"/>
    <x v="2"/>
    <x v="8"/>
    <x v="8"/>
    <s v="Female"/>
    <n v="10"/>
    <n v="917"/>
    <n v="1031"/>
    <n v="9170"/>
    <n v="10310"/>
    <n v="1140"/>
  </r>
  <r>
    <x v="182"/>
    <s v="Pure Harmony Solutions"/>
    <x v="2"/>
    <x v="8"/>
    <x v="3"/>
    <s v="Female"/>
    <n v="12"/>
    <n v="674"/>
    <n v="1176"/>
    <n v="8088"/>
    <n v="14112"/>
    <n v="6024"/>
  </r>
  <r>
    <x v="183"/>
    <s v="Radiant Fitness Studio"/>
    <x v="2"/>
    <x v="8"/>
    <x v="3"/>
    <s v="Female"/>
    <n v="18"/>
    <n v="867"/>
    <n v="1384"/>
    <n v="15606"/>
    <n v="24912"/>
    <n v="9306"/>
  </r>
  <r>
    <x v="184"/>
    <s v="Zenith Finance Co."/>
    <x v="2"/>
    <x v="8"/>
    <x v="7"/>
    <s v="Female"/>
    <n v="10"/>
    <n v="757"/>
    <n v="968"/>
    <n v="7570"/>
    <n v="9680"/>
    <n v="2110"/>
  </r>
  <r>
    <x v="185"/>
    <s v="Apex Events Management"/>
    <x v="2"/>
    <x v="8"/>
    <x v="8"/>
    <s v="Female"/>
    <n v="18"/>
    <n v="668"/>
    <n v="1427"/>
    <n v="12024"/>
    <n v="25686"/>
    <n v="13662"/>
  </r>
  <r>
    <x v="186"/>
    <s v="Visionary Innovations"/>
    <x v="1"/>
    <x v="6"/>
    <x v="13"/>
    <s v="Female"/>
    <n v="77"/>
    <n v="951"/>
    <n v="1460"/>
    <n v="73227"/>
    <n v="112420"/>
    <n v="39193"/>
  </r>
  <r>
    <x v="187"/>
    <s v="Horizon Design Studio"/>
    <x v="1"/>
    <x v="6"/>
    <x v="14"/>
    <s v="Female"/>
    <n v="52"/>
    <n v="633"/>
    <n v="1467"/>
    <n v="32916"/>
    <n v="76284"/>
    <n v="43368"/>
  </r>
  <r>
    <x v="188"/>
    <s v="Modern Spectrum Solutions"/>
    <x v="1"/>
    <x v="6"/>
    <x v="1"/>
    <s v="Female"/>
    <n v="52"/>
    <n v="546"/>
    <n v="1485"/>
    <n v="28392"/>
    <n v="77220"/>
    <n v="48828"/>
  </r>
  <r>
    <x v="189"/>
    <s v="Legacy Tech Products"/>
    <x v="1"/>
    <x v="6"/>
    <x v="15"/>
    <s v="Female"/>
    <n v="80"/>
    <n v="982"/>
    <n v="1124"/>
    <n v="78560"/>
    <n v="89920"/>
    <n v="11360"/>
  </r>
  <r>
    <x v="190"/>
    <s v="Pinnacle Wellness Services"/>
    <x v="1"/>
    <x v="6"/>
    <x v="16"/>
    <s v="Female"/>
    <n v="81"/>
    <n v="917"/>
    <n v="1128"/>
    <n v="74277"/>
    <n v="91368"/>
    <n v="17091"/>
  </r>
  <r>
    <x v="191"/>
    <s v="Urban Insight Consulting"/>
    <x v="1"/>
    <x v="7"/>
    <x v="17"/>
    <s v="Female"/>
    <n v="63"/>
    <n v="747"/>
    <n v="1329"/>
    <n v="47061"/>
    <n v="83727"/>
    <n v="36666"/>
  </r>
  <r>
    <x v="192"/>
    <s v="Crystal Horizons"/>
    <x v="1"/>
    <x v="7"/>
    <x v="18"/>
    <s v="Female"/>
    <n v="88"/>
    <n v="978"/>
    <n v="1292"/>
    <n v="86064"/>
    <n v="113696"/>
    <n v="27632"/>
  </r>
  <r>
    <x v="193"/>
    <s v="Radiant Apparel"/>
    <x v="1"/>
    <x v="7"/>
    <x v="19"/>
    <s v="Female"/>
    <n v="82"/>
    <n v="652"/>
    <n v="1305"/>
    <n v="53464"/>
    <n v="107010"/>
    <n v="53546"/>
  </r>
  <r>
    <x v="194"/>
    <s v="True Value Products"/>
    <x v="1"/>
    <x v="7"/>
    <x v="2"/>
    <s v="Female"/>
    <n v="80"/>
    <n v="841"/>
    <n v="1094"/>
    <n v="67280"/>
    <n v="87520"/>
    <n v="20240"/>
  </r>
  <r>
    <x v="195"/>
    <s v="Apex Creative Solutions"/>
    <x v="1"/>
    <x v="7"/>
    <x v="2"/>
    <s v="Male"/>
    <n v="86"/>
    <n v="717"/>
    <n v="1056"/>
    <n v="61662"/>
    <n v="90816"/>
    <n v="29154"/>
  </r>
  <r>
    <x v="196"/>
    <s v="Zenith Health Products"/>
    <x v="1"/>
    <x v="7"/>
    <x v="9"/>
    <s v="Male"/>
    <n v="70"/>
    <n v="798"/>
    <n v="1258"/>
    <n v="55860"/>
    <n v="88060"/>
    <n v="32200"/>
  </r>
  <r>
    <x v="197"/>
    <s v="Stellar Media Group"/>
    <x v="2"/>
    <x v="9"/>
    <x v="13"/>
    <s v="Male"/>
    <n v="20"/>
    <n v="882"/>
    <n v="996"/>
    <n v="17640"/>
    <n v="19920"/>
    <n v="2280"/>
  </r>
  <r>
    <x v="198"/>
    <s v="Harmony Finance Co."/>
    <x v="2"/>
    <x v="9"/>
    <x v="2"/>
    <s v="Male"/>
    <n v="17"/>
    <n v="739"/>
    <n v="1028"/>
    <n v="12563"/>
    <n v="17476"/>
    <n v="4913"/>
  </r>
  <r>
    <x v="199"/>
    <s v="Pure Vision Ventures"/>
    <x v="2"/>
    <x v="9"/>
    <x v="4"/>
    <s v="Male"/>
    <n v="15"/>
    <n v="563"/>
    <n v="1415"/>
    <n v="8445"/>
    <n v="21225"/>
    <n v="12780"/>
  </r>
  <r>
    <x v="200"/>
    <s v="Radiance Solutions Group"/>
    <x v="2"/>
    <x v="9"/>
    <x v="12"/>
    <s v="Female"/>
    <n v="20"/>
    <n v="784"/>
    <n v="1481"/>
    <n v="15680"/>
    <n v="29620"/>
    <n v="13940"/>
  </r>
  <r>
    <x v="201"/>
    <s v="Legacy Travel Services"/>
    <x v="2"/>
    <x v="9"/>
    <x v="6"/>
    <s v="Female"/>
    <n v="15"/>
    <n v="662"/>
    <n v="1190"/>
    <n v="9930"/>
    <n v="17850"/>
    <n v="7920"/>
  </r>
  <r>
    <x v="202"/>
    <s v="Elite Spectrum Media"/>
    <x v="2"/>
    <x v="9"/>
    <x v="8"/>
    <s v="Female"/>
    <n v="16"/>
    <n v="846"/>
    <n v="1314"/>
    <n v="13536"/>
    <n v="21024"/>
    <n v="7488"/>
  </r>
  <r>
    <x v="203"/>
    <s v="Modern Edge Solutions"/>
    <x v="2"/>
    <x v="9"/>
    <x v="8"/>
    <s v="Female"/>
    <n v="19"/>
    <n v="664"/>
    <n v="1285"/>
    <n v="12616"/>
    <n v="24415"/>
    <n v="11799"/>
  </r>
  <r>
    <x v="204"/>
    <s v="Pinnacle Design Studio"/>
    <x v="2"/>
    <x v="9"/>
    <x v="3"/>
    <s v="Female"/>
    <n v="14"/>
    <n v="777"/>
    <n v="1420"/>
    <n v="10878"/>
    <n v="19880"/>
    <n v="9002"/>
  </r>
  <r>
    <x v="205"/>
    <s v="Horizon Health Solutions"/>
    <x v="0"/>
    <x v="0"/>
    <x v="3"/>
    <s v="Female"/>
    <n v="26"/>
    <n v="674"/>
    <n v="953"/>
    <n v="17524"/>
    <n v="24778"/>
    <n v="7254"/>
  </r>
  <r>
    <x v="206"/>
    <s v="Crystal Clear Consulting"/>
    <x v="0"/>
    <x v="1"/>
    <x v="7"/>
    <s v="Female"/>
    <n v="28"/>
    <n v="537"/>
    <n v="1056"/>
    <n v="15036"/>
    <n v="29568"/>
    <n v="14532"/>
  </r>
  <r>
    <x v="207"/>
    <s v="Apex Marketing Solutions"/>
    <x v="0"/>
    <x v="1"/>
    <x v="8"/>
    <s v="Male"/>
    <n v="29"/>
    <n v="774"/>
    <n v="1418"/>
    <n v="22446"/>
    <n v="41122"/>
    <n v="18676"/>
  </r>
  <r>
    <x v="208"/>
    <s v="Zenith Innovations"/>
    <x v="0"/>
    <x v="1"/>
    <x v="13"/>
    <s v="Male"/>
    <n v="23"/>
    <n v="746"/>
    <n v="1354"/>
    <n v="17158"/>
    <n v="31142"/>
    <n v="13984"/>
  </r>
  <r>
    <x v="209"/>
    <s v="Stellar Wellness Products"/>
    <x v="1"/>
    <x v="2"/>
    <x v="14"/>
    <s v="Male"/>
    <n v="69"/>
    <n v="921"/>
    <n v="1045"/>
    <n v="63549"/>
    <n v="72105"/>
    <n v="8556"/>
  </r>
  <r>
    <x v="210"/>
    <s v="Radiant Consulting Group"/>
    <x v="1"/>
    <x v="2"/>
    <x v="1"/>
    <s v="Male"/>
    <n v="60"/>
    <n v="729"/>
    <n v="996"/>
    <n v="43740"/>
    <n v="59760"/>
    <n v="16020"/>
  </r>
  <r>
    <x v="211"/>
    <s v="Harmony Ventures Co."/>
    <x v="1"/>
    <x v="2"/>
    <x v="15"/>
    <s v="Female"/>
    <n v="99"/>
    <n v="880"/>
    <n v="1451"/>
    <n v="87120"/>
    <n v="143649"/>
    <n v="56529"/>
  </r>
  <r>
    <x v="212"/>
    <s v="Urban Path Technologies"/>
    <x v="1"/>
    <x v="2"/>
    <x v="16"/>
    <s v="Male"/>
    <n v="88"/>
    <n v="552"/>
    <n v="899"/>
    <n v="48576"/>
    <n v="79112"/>
    <n v="30536"/>
  </r>
  <r>
    <x v="213"/>
    <s v="True Essence Innovations"/>
    <x v="0"/>
    <x v="0"/>
    <x v="17"/>
    <s v="Male"/>
    <n v="29"/>
    <n v="895"/>
    <n v="1107"/>
    <n v="25955"/>
    <n v="32103"/>
    <n v="6148"/>
  </r>
  <r>
    <x v="214"/>
    <s v="Pinnacle Media Group"/>
    <x v="0"/>
    <x v="0"/>
    <x v="18"/>
    <s v="Male"/>
    <n v="26"/>
    <n v="728"/>
    <n v="1242"/>
    <n v="18928"/>
    <n v="32292"/>
    <n v="13364"/>
  </r>
  <r>
    <x v="215"/>
    <s v="Legacy Design Co."/>
    <x v="0"/>
    <x v="0"/>
    <x v="19"/>
    <s v="Male"/>
    <n v="22"/>
    <n v="586"/>
    <n v="1093"/>
    <n v="12892"/>
    <n v="24046"/>
    <n v="11154"/>
  </r>
  <r>
    <x v="216"/>
    <s v="Apex Health Products"/>
    <x v="0"/>
    <x v="0"/>
    <x v="2"/>
    <s v="Female"/>
    <n v="29"/>
    <n v="724"/>
    <n v="1458"/>
    <n v="20996"/>
    <n v="42282"/>
    <n v="21286"/>
  </r>
  <r>
    <x v="217"/>
    <s v="Zenith Travel Ventures"/>
    <x v="0"/>
    <x v="0"/>
    <x v="2"/>
    <s v="Female"/>
    <n v="20"/>
    <n v="941"/>
    <n v="922"/>
    <n v="18820"/>
    <n v="18440"/>
    <n v="-380"/>
  </r>
  <r>
    <x v="218"/>
    <s v="Pure Path Consulting"/>
    <x v="0"/>
    <x v="0"/>
    <x v="9"/>
    <s v="Female"/>
    <n v="22"/>
    <n v="618"/>
    <n v="1113"/>
    <n v="13596"/>
    <n v="24486"/>
    <n v="10890"/>
  </r>
  <r>
    <x v="219"/>
    <s v="Radiance Solutions Co."/>
    <x v="1"/>
    <x v="3"/>
    <x v="13"/>
    <s v="Female"/>
    <n v="74"/>
    <n v="714"/>
    <n v="1221"/>
    <n v="52836"/>
    <n v="90354"/>
    <n v="37518"/>
  </r>
  <r>
    <x v="220"/>
    <s v="Modern Vision Ventures"/>
    <x v="1"/>
    <x v="3"/>
    <x v="2"/>
    <s v="Female"/>
    <n v="60"/>
    <n v="827"/>
    <n v="1113"/>
    <n v="49620"/>
    <n v="66780"/>
    <n v="17160"/>
  </r>
  <r>
    <x v="221"/>
    <s v="Elite Travel Services"/>
    <x v="1"/>
    <x v="3"/>
    <x v="4"/>
    <s v="Female"/>
    <n v="64"/>
    <n v="529"/>
    <n v="1398"/>
    <n v="33856"/>
    <n v="89472"/>
    <n v="55616"/>
  </r>
  <r>
    <x v="222"/>
    <s v="Horizon Creative Solutions"/>
    <x v="1"/>
    <x v="3"/>
    <x v="0"/>
    <s v="Female"/>
    <n v="73"/>
    <n v="957"/>
    <n v="1256"/>
    <n v="69861"/>
    <n v="91688"/>
    <n v="21827"/>
  </r>
  <r>
    <x v="223"/>
    <s v="Crystal Innovations Group"/>
    <x v="1"/>
    <x v="3"/>
    <x v="1"/>
    <s v="Female"/>
    <n v="51"/>
    <n v="859"/>
    <n v="1278"/>
    <n v="43809"/>
    <n v="65178"/>
    <n v="21369"/>
  </r>
  <r>
    <x v="224"/>
    <s v="Pinnacle Fitness Studio"/>
    <x v="1"/>
    <x v="3"/>
    <x v="2"/>
    <s v="Female"/>
    <n v="68"/>
    <n v="756"/>
    <n v="1231"/>
    <n v="51408"/>
    <n v="83708"/>
    <n v="32300"/>
  </r>
  <r>
    <x v="225"/>
    <s v="Stellar Travel Agency"/>
    <x v="1"/>
    <x v="3"/>
    <x v="3"/>
    <s v="Female"/>
    <n v="87"/>
    <n v="882"/>
    <n v="1333"/>
    <n v="76734"/>
    <n v="115971"/>
    <n v="39237"/>
  </r>
  <r>
    <x v="226"/>
    <s v="Harmony Educational Group"/>
    <x v="0"/>
    <x v="4"/>
    <x v="4"/>
    <s v="Male"/>
    <n v="28"/>
    <n v="896"/>
    <n v="1132"/>
    <n v="25088"/>
    <n v="31696"/>
    <n v="6608"/>
  </r>
  <r>
    <x v="227"/>
    <s v="Urban Spectrum Solutions"/>
    <x v="0"/>
    <x v="4"/>
    <x v="5"/>
    <s v="Male"/>
    <n v="24"/>
    <n v="553"/>
    <n v="1357"/>
    <n v="13272"/>
    <n v="32568"/>
    <n v="19296"/>
  </r>
  <r>
    <x v="228"/>
    <s v="Radiant Design Studio"/>
    <x v="0"/>
    <x v="4"/>
    <x v="6"/>
    <s v="Male"/>
    <n v="28"/>
    <n v="986"/>
    <n v="1472"/>
    <n v="27608"/>
    <n v="41216"/>
    <n v="13608"/>
  </r>
  <r>
    <x v="229"/>
    <s v="Zenith Health Innovations"/>
    <x v="0"/>
    <x v="4"/>
    <x v="1"/>
    <s v="Male"/>
    <n v="27"/>
    <n v="951"/>
    <n v="1137"/>
    <n v="25677"/>
    <n v="30699"/>
    <n v="5022"/>
  </r>
  <r>
    <x v="230"/>
    <s v="Apex Realty Ventures"/>
    <x v="0"/>
    <x v="4"/>
    <x v="7"/>
    <s v="Male"/>
    <n v="22"/>
    <n v="783"/>
    <n v="1399"/>
    <n v="17226"/>
    <n v="30778"/>
    <n v="13552"/>
  </r>
  <r>
    <x v="231"/>
    <s v="Legacy Wellness Solutions"/>
    <x v="0"/>
    <x v="4"/>
    <x v="6"/>
    <s v="Female"/>
    <n v="22"/>
    <n v="688"/>
    <n v="1094"/>
    <n v="15136"/>
    <n v="24068"/>
    <n v="8932"/>
  </r>
  <r>
    <x v="232"/>
    <s v="True Value Ventures"/>
    <x v="0"/>
    <x v="4"/>
    <x v="8"/>
    <s v="Female"/>
    <n v="21"/>
    <n v="547"/>
    <n v="1063"/>
    <n v="11487"/>
    <n v="22323"/>
    <n v="10836"/>
  </r>
  <r>
    <x v="233"/>
    <s v="Horizon Media Solutions"/>
    <x v="0"/>
    <x v="4"/>
    <x v="8"/>
    <s v="Female"/>
    <n v="27"/>
    <n v="933"/>
    <n v="1301"/>
    <n v="25191"/>
    <n v="35127"/>
    <n v="9936"/>
  </r>
  <r>
    <x v="234"/>
    <s v="Crystal Clear Designs"/>
    <x v="0"/>
    <x v="4"/>
    <x v="1"/>
    <s v="Male"/>
    <n v="20"/>
    <n v="737"/>
    <n v="1286"/>
    <n v="14740"/>
    <n v="25720"/>
    <n v="10980"/>
  </r>
  <r>
    <x v="235"/>
    <s v="Pinnacle Innovations Co."/>
    <x v="0"/>
    <x v="4"/>
    <x v="9"/>
    <s v="Male"/>
    <n v="25"/>
    <n v="924"/>
    <n v="1347"/>
    <n v="23100"/>
    <n v="33675"/>
    <n v="10575"/>
  </r>
  <r>
    <x v="236"/>
    <s v="Modern Pathways"/>
    <x v="0"/>
    <x v="4"/>
    <x v="1"/>
    <s v="Male"/>
    <n v="28"/>
    <n v="665"/>
    <n v="1049"/>
    <n v="18620"/>
    <n v="29372"/>
    <n v="10752"/>
  </r>
  <r>
    <x v="237"/>
    <s v="Stellar Finance Co."/>
    <x v="0"/>
    <x v="4"/>
    <x v="10"/>
    <s v="Male"/>
    <n v="24"/>
    <n v="839"/>
    <n v="1170"/>
    <n v="20136"/>
    <n v="28080"/>
    <n v="7944"/>
  </r>
  <r>
    <x v="238"/>
    <s v="Radiant Spectrum Group"/>
    <x v="0"/>
    <x v="4"/>
    <x v="9"/>
    <s v="Male"/>
    <n v="30"/>
    <n v="790"/>
    <n v="1163"/>
    <n v="23700"/>
    <n v="34890"/>
    <n v="11190"/>
  </r>
  <r>
    <x v="239"/>
    <s v="Harmony Design Ventures"/>
    <x v="0"/>
    <x v="4"/>
    <x v="11"/>
    <s v="Female"/>
    <n v="30"/>
    <n v="651"/>
    <n v="1430"/>
    <n v="19530"/>
    <n v="42900"/>
    <n v="23370"/>
  </r>
  <r>
    <x v="240"/>
    <s v="Elite Edge Products"/>
    <x v="0"/>
    <x v="4"/>
    <x v="12"/>
    <s v="Female"/>
    <n v="23"/>
    <n v="531"/>
    <n v="921"/>
    <n v="12213"/>
    <n v="21183"/>
    <n v="8970"/>
  </r>
  <r>
    <x v="241"/>
    <s v="Zenith Consulting Co."/>
    <x v="0"/>
    <x v="5"/>
    <x v="6"/>
    <s v="Female"/>
    <n v="30"/>
    <n v="591"/>
    <n v="1277"/>
    <n v="17730"/>
    <n v="38310"/>
    <n v="20580"/>
  </r>
  <r>
    <x v="242"/>
    <s v="Apex Wellness Products"/>
    <x v="0"/>
    <x v="5"/>
    <x v="8"/>
    <s v="Female"/>
    <n v="29"/>
    <n v="621"/>
    <n v="948"/>
    <n v="18009"/>
    <n v="27492"/>
    <n v="9483"/>
  </r>
  <r>
    <x v="243"/>
    <s v="Urban Vision Solutions"/>
    <x v="0"/>
    <x v="5"/>
    <x v="8"/>
    <s v="Female"/>
    <n v="20"/>
    <n v="989"/>
    <n v="1069"/>
    <n v="19780"/>
    <n v="21380"/>
    <n v="1600"/>
  </r>
  <r>
    <x v="244"/>
    <s v="Pure Harmony Innovations"/>
    <x v="0"/>
    <x v="5"/>
    <x v="3"/>
    <s v="Female"/>
    <n v="30"/>
    <n v="857"/>
    <n v="1013"/>
    <n v="25710"/>
    <n v="30390"/>
    <n v="4680"/>
  </r>
  <r>
    <x v="245"/>
    <s v="Legacy Media Group"/>
    <x v="0"/>
    <x v="5"/>
    <x v="3"/>
    <s v="Female"/>
    <n v="20"/>
    <n v="897"/>
    <n v="1430"/>
    <n v="17940"/>
    <n v="28600"/>
    <n v="10660"/>
  </r>
  <r>
    <x v="246"/>
    <s v="Pinnacle Travel Solutions"/>
    <x v="0"/>
    <x v="5"/>
    <x v="7"/>
    <s v="Male"/>
    <n v="26"/>
    <n v="870"/>
    <n v="977"/>
    <n v="22620"/>
    <n v="25402"/>
    <n v="2782"/>
  </r>
  <r>
    <x v="247"/>
    <s v="Horizon Tech Innovations"/>
    <x v="0"/>
    <x v="5"/>
    <x v="8"/>
    <s v="Male"/>
    <n v="22"/>
    <n v="781"/>
    <n v="1065"/>
    <n v="17182"/>
    <n v="23430"/>
    <n v="6248"/>
  </r>
  <r>
    <x v="248"/>
    <s v="Crystal Spectrum Consulting"/>
    <x v="0"/>
    <x v="5"/>
    <x v="13"/>
    <s v="Male"/>
    <n v="20"/>
    <n v="854"/>
    <n v="1261"/>
    <n v="17080"/>
    <n v="25220"/>
    <n v="8140"/>
  </r>
  <r>
    <x v="249"/>
    <s v="Stellar Creative Co."/>
    <x v="0"/>
    <x v="5"/>
    <x v="14"/>
    <s v="Male"/>
    <n v="26"/>
    <n v="909"/>
    <n v="1114"/>
    <n v="23634"/>
    <n v="28964"/>
    <n v="5330"/>
  </r>
  <r>
    <x v="250"/>
    <s v="Radiance Media Ventures"/>
    <x v="0"/>
    <x v="5"/>
    <x v="1"/>
    <s v="Female"/>
    <n v="20"/>
    <n v="976"/>
    <n v="1195"/>
    <n v="19520"/>
    <n v="23900"/>
    <n v="4380"/>
  </r>
  <r>
    <x v="251"/>
    <s v="Harmony Health Solutions"/>
    <x v="0"/>
    <x v="5"/>
    <x v="15"/>
    <s v="Male"/>
    <n v="23"/>
    <n v="945"/>
    <n v="951"/>
    <n v="21735"/>
    <n v="21873"/>
    <n v="138"/>
  </r>
  <r>
    <x v="252"/>
    <s v="Zenith Edge Services"/>
    <x v="0"/>
    <x v="5"/>
    <x v="16"/>
    <s v="Male"/>
    <n v="24"/>
    <n v="787"/>
    <n v="1412"/>
    <n v="18888"/>
    <n v="33888"/>
    <n v="15000"/>
  </r>
  <r>
    <x v="253"/>
    <s v="Apex Travel Ventures"/>
    <x v="1"/>
    <x v="6"/>
    <x v="17"/>
    <s v="Male"/>
    <n v="51"/>
    <n v="685"/>
    <n v="956"/>
    <n v="34935"/>
    <n v="48756"/>
    <n v="13821"/>
  </r>
  <r>
    <x v="254"/>
    <s v="Modern Vision Solutions"/>
    <x v="1"/>
    <x v="6"/>
    <x v="18"/>
    <s v="Male"/>
    <n v="78"/>
    <n v="522"/>
    <n v="1156"/>
    <n v="40716"/>
    <n v="90168"/>
    <n v="49452"/>
  </r>
  <r>
    <x v="255"/>
    <s v="True Path Consulting"/>
    <x v="1"/>
    <x v="6"/>
    <x v="19"/>
    <s v="Female"/>
    <n v="72"/>
    <n v="765"/>
    <n v="937"/>
    <n v="55080"/>
    <n v="67464"/>
    <n v="12384"/>
  </r>
  <r>
    <x v="256"/>
    <s v="Legacy Finance Group"/>
    <x v="1"/>
    <x v="6"/>
    <x v="2"/>
    <s v="Female"/>
    <n v="54"/>
    <n v="702"/>
    <n v="1153"/>
    <n v="37908"/>
    <n v="62262"/>
    <n v="24354"/>
  </r>
  <r>
    <x v="257"/>
    <s v="Pinnacle Design Ventures"/>
    <x v="1"/>
    <x v="6"/>
    <x v="6"/>
    <s v="Female"/>
    <n v="97"/>
    <n v="917"/>
    <n v="1339"/>
    <n v="88949"/>
    <n v="129883"/>
    <n v="40934"/>
  </r>
  <r>
    <x v="258"/>
    <s v="Stellar Innovations Co."/>
    <x v="1"/>
    <x v="6"/>
    <x v="8"/>
    <s v="Female"/>
    <n v="84"/>
    <n v="516"/>
    <n v="1412"/>
    <n v="43344"/>
    <n v="118608"/>
    <n v="75264"/>
  </r>
  <r>
    <x v="259"/>
    <s v="Radiant Educational Solutions"/>
    <x v="1"/>
    <x v="6"/>
    <x v="8"/>
    <s v="Female"/>
    <n v="60"/>
    <n v="642"/>
    <n v="1309"/>
    <n v="38520"/>
    <n v="78540"/>
    <n v="40020"/>
  </r>
  <r>
    <x v="260"/>
    <s v="Harmony Marketing Co."/>
    <x v="1"/>
    <x v="6"/>
    <x v="3"/>
    <s v="Female"/>
    <n v="92"/>
    <n v="789"/>
    <n v="1356"/>
    <n v="72588"/>
    <n v="124752"/>
    <n v="52164"/>
  </r>
  <r>
    <x v="261"/>
    <s v="Urban Tech Innovations"/>
    <x v="1"/>
    <x v="6"/>
    <x v="3"/>
    <s v="Female"/>
    <n v="53"/>
    <n v="962"/>
    <n v="1361"/>
    <n v="50986"/>
    <n v="72133"/>
    <n v="21147"/>
  </r>
  <r>
    <x v="262"/>
    <s v="Crystal Wellness Group"/>
    <x v="1"/>
    <x v="6"/>
    <x v="7"/>
    <s v="Female"/>
    <n v="81"/>
    <n v="565"/>
    <n v="1108"/>
    <n v="45765"/>
    <n v="89748"/>
    <n v="43983"/>
  </r>
  <r>
    <x v="263"/>
    <s v="Zenith Creative Solutions"/>
    <x v="1"/>
    <x v="6"/>
    <x v="8"/>
    <s v="Female"/>
    <n v="86"/>
    <n v="668"/>
    <n v="1140"/>
    <n v="57448"/>
    <n v="98040"/>
    <n v="40592"/>
  </r>
  <r>
    <x v="264"/>
    <s v="Apex Media Co."/>
    <x v="1"/>
    <x v="6"/>
    <x v="13"/>
    <s v="Female"/>
    <n v="96"/>
    <n v="715"/>
    <n v="1103"/>
    <n v="68640"/>
    <n v="105888"/>
    <n v="37248"/>
  </r>
  <r>
    <x v="265"/>
    <s v="Pure Vision Solutions"/>
    <x v="1"/>
    <x v="7"/>
    <x v="14"/>
    <s v="Female"/>
    <n v="57"/>
    <n v="995"/>
    <n v="984"/>
    <n v="56715"/>
    <n v="56088"/>
    <n v="-627"/>
  </r>
  <r>
    <x v="266"/>
    <s v="Legacy Health Ventures"/>
    <x v="1"/>
    <x v="7"/>
    <x v="1"/>
    <s v="Female"/>
    <n v="69"/>
    <n v="699"/>
    <n v="1284"/>
    <n v="48231"/>
    <n v="88596"/>
    <n v="40365"/>
  </r>
  <r>
    <x v="267"/>
    <s v="Pinnacle Spectrum Co."/>
    <x v="1"/>
    <x v="7"/>
    <x v="15"/>
    <s v="Female"/>
    <n v="58"/>
    <n v="924"/>
    <n v="1206"/>
    <n v="53592"/>
    <n v="69948"/>
    <n v="16356"/>
  </r>
  <r>
    <x v="268"/>
    <s v="Stellar Travel Products"/>
    <x v="1"/>
    <x v="7"/>
    <x v="16"/>
    <s v="Female"/>
    <n v="83"/>
    <n v="790"/>
    <n v="1150"/>
    <n v="65570"/>
    <n v="95450"/>
    <n v="29880"/>
  </r>
  <r>
    <x v="269"/>
    <s v="Radiance Finance Services"/>
    <x v="1"/>
    <x v="7"/>
    <x v="17"/>
    <s v="Female"/>
    <n v="60"/>
    <n v="867"/>
    <n v="1453"/>
    <n v="52020"/>
    <n v="87180"/>
    <n v="35160"/>
  </r>
  <r>
    <x v="270"/>
    <s v="Harmony Edge Solutions"/>
    <x v="1"/>
    <x v="7"/>
    <x v="18"/>
    <s v="Male"/>
    <n v="93"/>
    <n v="886"/>
    <n v="1258"/>
    <n v="82398"/>
    <n v="116994"/>
    <n v="34596"/>
  </r>
  <r>
    <x v="271"/>
    <s v="Modern Travel Agency"/>
    <x v="1"/>
    <x v="7"/>
    <x v="19"/>
    <s v="Male"/>
    <n v="89"/>
    <n v="702"/>
    <n v="1162"/>
    <n v="62478"/>
    <n v="103418"/>
    <n v="40940"/>
  </r>
  <r>
    <x v="272"/>
    <s v="Crystal Path Consulting"/>
    <x v="1"/>
    <x v="7"/>
    <x v="2"/>
    <s v="Male"/>
    <n v="91"/>
    <n v="805"/>
    <n v="1403"/>
    <n v="73255"/>
    <n v="127673"/>
    <n v="54418"/>
  </r>
  <r>
    <x v="273"/>
    <s v="Zenith Educational Services"/>
    <x v="1"/>
    <x v="7"/>
    <x v="2"/>
    <s v="Male"/>
    <n v="78"/>
    <n v="682"/>
    <n v="1422"/>
    <n v="53196"/>
    <n v="110916"/>
    <n v="57720"/>
  </r>
  <r>
    <x v="274"/>
    <s v="Apex Innovations Co."/>
    <x v="1"/>
    <x v="7"/>
    <x v="9"/>
    <s v="Male"/>
    <n v="54"/>
    <n v="990"/>
    <n v="895"/>
    <n v="53460"/>
    <n v="48330"/>
    <n v="-5130"/>
  </r>
  <r>
    <x v="275"/>
    <s v="Pure Harmony Health"/>
    <x v="1"/>
    <x v="7"/>
    <x v="13"/>
    <s v="Female"/>
    <n v="72"/>
    <n v="749"/>
    <n v="1018"/>
    <n v="53928"/>
    <n v="73296"/>
    <n v="19368"/>
  </r>
  <r>
    <x v="276"/>
    <s v="Legacy Travel Ventures"/>
    <x v="2"/>
    <x v="8"/>
    <x v="2"/>
    <s v="Female"/>
    <n v="16"/>
    <n v="632"/>
    <n v="1204"/>
    <n v="10112"/>
    <n v="19264"/>
    <n v="9152"/>
  </r>
  <r>
    <x v="277"/>
    <s v="Pinnacle Media Solutions"/>
    <x v="2"/>
    <x v="8"/>
    <x v="4"/>
    <s v="Female"/>
    <n v="11"/>
    <n v="676"/>
    <n v="1211"/>
    <n v="7436"/>
    <n v="13321"/>
    <n v="5885"/>
  </r>
  <r>
    <x v="278"/>
    <s v="Stellar Design Group"/>
    <x v="2"/>
    <x v="8"/>
    <x v="0"/>
    <s v="Female"/>
    <n v="11"/>
    <n v="731"/>
    <n v="895"/>
    <n v="8041"/>
    <n v="9845"/>
    <n v="1804"/>
  </r>
  <r>
    <x v="279"/>
    <s v="Radiant Tech Solutions"/>
    <x v="2"/>
    <x v="8"/>
    <x v="1"/>
    <s v="Female"/>
    <n v="13"/>
    <n v="521"/>
    <n v="1325"/>
    <n v="6773"/>
    <n v="17225"/>
    <n v="10452"/>
  </r>
  <r>
    <x v="280"/>
    <s v="Horizon Ventures Co."/>
    <x v="2"/>
    <x v="8"/>
    <x v="18"/>
    <s v="Female"/>
    <n v="10"/>
    <n v="774"/>
    <n v="1371"/>
    <n v="7740"/>
    <n v="13710"/>
    <n v="5970"/>
  </r>
  <r>
    <x v="281"/>
    <s v="Elite Creative Solutions"/>
    <x v="2"/>
    <x v="8"/>
    <x v="19"/>
    <s v="Female"/>
    <n v="16"/>
    <n v="887"/>
    <n v="1371"/>
    <n v="14192"/>
    <n v="21936"/>
    <n v="7744"/>
  </r>
  <r>
    <x v="282"/>
    <s v="Zenith Wellness Services"/>
    <x v="2"/>
    <x v="8"/>
    <x v="2"/>
    <s v="Male"/>
    <n v="11"/>
    <n v="986"/>
    <n v="1434"/>
    <n v="10846"/>
    <n v="15774"/>
    <n v="4928"/>
  </r>
  <r>
    <x v="283"/>
    <s v="Apex Travel Innovations"/>
    <x v="1"/>
    <x v="6"/>
    <x v="6"/>
    <s v="Male"/>
    <n v="51"/>
    <n v="925"/>
    <n v="1410"/>
    <n v="47175"/>
    <n v="71910"/>
    <n v="24735"/>
  </r>
  <r>
    <x v="284"/>
    <s v="Modern Health Products"/>
    <x v="1"/>
    <x v="6"/>
    <x v="8"/>
    <s v="Male"/>
    <n v="56"/>
    <n v="782"/>
    <n v="1182"/>
    <n v="43792"/>
    <n v="66192"/>
    <n v="22400"/>
  </r>
  <r>
    <x v="285"/>
    <s v="Harmony Finance Group"/>
    <x v="1"/>
    <x v="6"/>
    <x v="8"/>
    <s v="Male"/>
    <n v="92"/>
    <n v="978"/>
    <n v="1480"/>
    <n v="89976"/>
    <n v="136160"/>
    <n v="46184"/>
  </r>
  <r>
    <x v="286"/>
    <s v="Pure Vision Consulting"/>
    <x v="1"/>
    <x v="6"/>
    <x v="3"/>
    <s v="Female"/>
    <n v="75"/>
    <n v="539"/>
    <n v="960"/>
    <n v="40425"/>
    <n v="72000"/>
    <n v="31575"/>
  </r>
  <r>
    <x v="287"/>
    <s v="Legacy Spectrum Co."/>
    <x v="1"/>
    <x v="6"/>
    <x v="3"/>
    <s v="Male"/>
    <n v="78"/>
    <n v="608"/>
    <n v="1296"/>
    <n v="47424"/>
    <n v="101088"/>
    <n v="53664"/>
  </r>
  <r>
    <x v="288"/>
    <s v="Pinnacle Design Solutions"/>
    <x v="1"/>
    <x v="7"/>
    <x v="7"/>
    <s v="Male"/>
    <n v="90"/>
    <n v="554"/>
    <n v="1231"/>
    <n v="49860"/>
    <n v="110790"/>
    <n v="60930"/>
  </r>
  <r>
    <x v="289"/>
    <s v="Stellar Media Services"/>
    <x v="1"/>
    <x v="7"/>
    <x v="8"/>
    <s v="Male"/>
    <n v="66"/>
    <n v="831"/>
    <n v="1478"/>
    <n v="54846"/>
    <n v="97548"/>
    <n v="42702"/>
  </r>
  <r>
    <x v="290"/>
    <s v="Radiant Innovations Group"/>
    <x v="1"/>
    <x v="7"/>
    <x v="13"/>
    <s v="Male"/>
    <n v="86"/>
    <n v="855"/>
    <n v="1111"/>
    <n v="73530"/>
    <n v="95546"/>
    <n v="22016"/>
  </r>
  <r>
    <x v="291"/>
    <s v="Horizon Path Ventures"/>
    <x v="1"/>
    <x v="7"/>
    <x v="14"/>
    <s v="Female"/>
    <n v="84"/>
    <n v="948"/>
    <n v="923"/>
    <n v="79632"/>
    <n v="77532"/>
    <n v="-2100"/>
  </r>
  <r>
    <x v="292"/>
    <s v="Zenith Tech Co."/>
    <x v="1"/>
    <x v="7"/>
    <x v="1"/>
    <s v="Female"/>
    <n v="90"/>
    <n v="962"/>
    <n v="1124"/>
    <n v="86580"/>
    <n v="101160"/>
    <n v="14580"/>
  </r>
  <r>
    <x v="293"/>
    <s v="Apex Finance Ventures"/>
    <x v="1"/>
    <x v="7"/>
    <x v="15"/>
    <s v="Female"/>
    <n v="84"/>
    <n v="521"/>
    <n v="928"/>
    <n v="43764"/>
    <n v="77952"/>
    <n v="34188"/>
  </r>
  <r>
    <x v="294"/>
    <s v="Pure Harmony Solutions"/>
    <x v="2"/>
    <x v="9"/>
    <x v="16"/>
    <s v="Female"/>
    <n v="11"/>
    <n v="587"/>
    <n v="1453"/>
    <n v="6457"/>
    <n v="15983"/>
    <n v="9526"/>
  </r>
  <r>
    <x v="295"/>
    <s v="Legacy Travel Co."/>
    <x v="2"/>
    <x v="9"/>
    <x v="17"/>
    <s v="Female"/>
    <n v="11"/>
    <n v="519"/>
    <n v="1458"/>
    <n v="5709"/>
    <n v="16038"/>
    <n v="10329"/>
  </r>
  <r>
    <x v="296"/>
    <s v="Pinnacle Innovations Group"/>
    <x v="2"/>
    <x v="9"/>
    <x v="18"/>
    <s v="Female"/>
    <n v="20"/>
    <n v="597"/>
    <n v="1166"/>
    <n v="11940"/>
    <n v="23320"/>
    <n v="11380"/>
  </r>
  <r>
    <x v="297"/>
    <s v="Stellar Health Services"/>
    <x v="2"/>
    <x v="9"/>
    <x v="19"/>
    <s v="Female"/>
    <n v="18"/>
    <n v="632"/>
    <n v="1302"/>
    <n v="11376"/>
    <n v="23436"/>
    <n v="12060"/>
  </r>
  <r>
    <x v="298"/>
    <s v="Radiance Design Co."/>
    <x v="2"/>
    <x v="9"/>
    <x v="2"/>
    <s v="Female"/>
    <n v="17"/>
    <n v="649"/>
    <n v="1255"/>
    <n v="11033"/>
    <n v="21335"/>
    <n v="10302"/>
  </r>
  <r>
    <x v="299"/>
    <s v="Harmony Consulting Group"/>
    <x v="2"/>
    <x v="9"/>
    <x v="2"/>
    <s v="Female"/>
    <n v="18"/>
    <n v="587"/>
    <n v="972"/>
    <n v="10566"/>
    <n v="17496"/>
    <n v="6930"/>
  </r>
  <r>
    <x v="300"/>
    <s v="Zenith Path Solutions"/>
    <x v="2"/>
    <x v="9"/>
    <x v="9"/>
    <s v="Female"/>
    <n v="18"/>
    <n v="910"/>
    <n v="1105"/>
    <n v="16380"/>
    <n v="19890"/>
    <n v="3510"/>
  </r>
  <r>
    <x v="301"/>
    <s v="Apex Educational Group"/>
    <x v="2"/>
    <x v="9"/>
    <x v="13"/>
    <s v="Male"/>
    <n v="19"/>
    <n v="701"/>
    <n v="1464"/>
    <n v="13319"/>
    <n v="27816"/>
    <n v="14497"/>
  </r>
  <r>
    <x v="302"/>
    <s v="Modern Wellness Co."/>
    <x v="2"/>
    <x v="9"/>
    <x v="2"/>
    <s v="Male"/>
    <n v="19"/>
    <n v="972"/>
    <n v="1262"/>
    <n v="18468"/>
    <n v="23978"/>
    <n v="5510"/>
  </r>
  <r>
    <x v="303"/>
    <s v="Pure Spectrum Innovations"/>
    <x v="2"/>
    <x v="9"/>
    <x v="8"/>
    <s v="Male"/>
    <n v="13"/>
    <n v="615"/>
    <n v="1277"/>
    <n v="7995"/>
    <n v="16601"/>
    <n v="8606"/>
  </r>
  <r>
    <x v="304"/>
    <s v="Legacy Media Solutions"/>
    <x v="2"/>
    <x v="9"/>
    <x v="13"/>
    <s v="Male"/>
    <n v="11"/>
    <n v="543"/>
    <n v="1293"/>
    <n v="5973"/>
    <n v="14223"/>
    <n v="8250"/>
  </r>
  <r>
    <x v="305"/>
    <s v="Pinnacle Travel Co."/>
    <x v="2"/>
    <x v="9"/>
    <x v="14"/>
    <s v="Male"/>
    <n v="19"/>
    <n v="864"/>
    <n v="1451"/>
    <n v="16416"/>
    <n v="27569"/>
    <n v="11153"/>
  </r>
  <r>
    <x v="306"/>
    <s v="Stellar Consulting Services"/>
    <x v="0"/>
    <x v="5"/>
    <x v="1"/>
    <s v="Female"/>
    <n v="23"/>
    <n v="755"/>
    <n v="1184"/>
    <n v="17365"/>
    <n v="27232"/>
    <n v="9867"/>
  </r>
  <r>
    <x v="307"/>
    <s v="Radiant Ventures"/>
    <x v="0"/>
    <x v="5"/>
    <x v="15"/>
    <s v="Female"/>
    <n v="26"/>
    <n v="573"/>
    <n v="1442"/>
    <n v="14898"/>
    <n v="37492"/>
    <n v="22594"/>
  </r>
  <r>
    <x v="308"/>
    <s v="Harmony Tech Co."/>
    <x v="0"/>
    <x v="5"/>
    <x v="16"/>
    <s v="Female"/>
    <n v="30"/>
    <n v="946"/>
    <n v="1123"/>
    <n v="28380"/>
    <n v="33690"/>
    <n v="5310"/>
  </r>
  <r>
    <x v="309"/>
    <s v="Zenith Creative Ventures"/>
    <x v="0"/>
    <x v="5"/>
    <x v="17"/>
    <s v="Male"/>
    <n v="22"/>
    <n v="679"/>
    <n v="956"/>
    <n v="14938"/>
    <n v="21032"/>
    <n v="6094"/>
  </r>
  <r>
    <x v="310"/>
    <s v="Apex Health Services"/>
    <x v="0"/>
    <x v="5"/>
    <x v="18"/>
    <s v="Male"/>
    <n v="25"/>
    <n v="975"/>
    <n v="1335"/>
    <n v="24375"/>
    <n v="33375"/>
    <n v="9000"/>
  </r>
  <r>
    <x v="311"/>
    <s v="Pure Vision Media"/>
    <x v="0"/>
    <x v="5"/>
    <x v="19"/>
    <s v="Male"/>
    <n v="24"/>
    <n v="642"/>
    <n v="1307"/>
    <n v="15408"/>
    <n v="31368"/>
    <n v="15960"/>
  </r>
  <r>
    <x v="312"/>
    <s v="Legacy Innovations Group"/>
    <x v="0"/>
    <x v="5"/>
    <x v="2"/>
    <s v="Male"/>
    <n v="29"/>
    <n v="598"/>
    <n v="900"/>
    <n v="17342"/>
    <n v="26100"/>
    <n v="8758"/>
  </r>
  <r>
    <x v="313"/>
    <s v="Pinnacle Consulting Co."/>
    <x v="0"/>
    <x v="5"/>
    <x v="2"/>
    <s v="Male"/>
    <n v="22"/>
    <n v="719"/>
    <n v="1172"/>
    <n v="15818"/>
    <n v="25784"/>
    <n v="9966"/>
  </r>
  <r>
    <x v="314"/>
    <s v="Stellar Finance Group"/>
    <x v="0"/>
    <x v="5"/>
    <x v="9"/>
    <s v="Female"/>
    <n v="30"/>
    <n v="716"/>
    <n v="1219"/>
    <n v="21480"/>
    <n v="36570"/>
    <n v="15090"/>
  </r>
  <r>
    <x v="315"/>
    <s v="Radiant Solutions Co."/>
    <x v="0"/>
    <x v="5"/>
    <x v="13"/>
    <s v="Female"/>
    <n v="29"/>
    <n v="725"/>
    <n v="1096"/>
    <n v="21025"/>
    <n v="31784"/>
    <n v="10759"/>
  </r>
  <r>
    <x v="316"/>
    <s v="Harmony Ventures Group"/>
    <x v="0"/>
    <x v="5"/>
    <x v="6"/>
    <s v="Female"/>
    <n v="29"/>
    <n v="623"/>
    <n v="941"/>
    <n v="18067"/>
    <n v="27289"/>
    <n v="9222"/>
  </r>
  <r>
    <x v="317"/>
    <s v="Zenith Wellness Co."/>
    <x v="1"/>
    <x v="6"/>
    <x v="8"/>
    <s v="Female"/>
    <n v="85"/>
    <n v="938"/>
    <n v="893"/>
    <n v="79730"/>
    <n v="75905"/>
    <n v="-3825"/>
  </r>
  <r>
    <x v="318"/>
    <s v="Apex Design Services"/>
    <x v="1"/>
    <x v="6"/>
    <x v="8"/>
    <s v="Female"/>
    <n v="62"/>
    <n v="562"/>
    <n v="1412"/>
    <n v="34844"/>
    <n v="87544"/>
    <n v="52700"/>
  </r>
  <r>
    <x v="319"/>
    <s v="Modern Travel Solutions"/>
    <x v="1"/>
    <x v="6"/>
    <x v="3"/>
    <s v="Female"/>
    <n v="59"/>
    <n v="725"/>
    <n v="1407"/>
    <n v="42775"/>
    <n v="83013"/>
    <n v="40238"/>
  </r>
  <r>
    <x v="320"/>
    <s v="Pure Health Ventures"/>
    <x v="1"/>
    <x v="6"/>
    <x v="3"/>
    <s v="Female"/>
    <n v="50"/>
    <n v="887"/>
    <n v="1139"/>
    <n v="44350"/>
    <n v="56950"/>
    <n v="12600"/>
  </r>
  <r>
    <x v="321"/>
    <s v="Legacy Spectrum Group"/>
    <x v="1"/>
    <x v="6"/>
    <x v="7"/>
    <s v="Male"/>
    <n v="66"/>
    <n v="771"/>
    <n v="1347"/>
    <n v="50886"/>
    <n v="88902"/>
    <n v="38016"/>
  </r>
  <r>
    <x v="322"/>
    <s v="Pinnacle Media Ventures"/>
    <x v="1"/>
    <x v="6"/>
    <x v="8"/>
    <s v="Male"/>
    <n v="61"/>
    <n v="529"/>
    <n v="1136"/>
    <n v="32269"/>
    <n v="69296"/>
    <n v="37027"/>
  </r>
  <r>
    <x v="323"/>
    <s v="Stellar Innovations Group"/>
    <x v="1"/>
    <x v="6"/>
    <x v="13"/>
    <s v="Male"/>
    <n v="78"/>
    <n v="511"/>
    <n v="1010"/>
    <n v="39858"/>
    <n v="78780"/>
    <n v="38922"/>
  </r>
  <r>
    <x v="324"/>
    <s v="Radiant Educational Co."/>
    <x v="1"/>
    <x v="6"/>
    <x v="14"/>
    <s v="Male"/>
    <n v="96"/>
    <n v="790"/>
    <n v="1088"/>
    <n v="75840"/>
    <n v="104448"/>
    <n v="28608"/>
  </r>
  <r>
    <x v="325"/>
    <s v="Harmony Edge Ventures"/>
    <x v="1"/>
    <x v="6"/>
    <x v="1"/>
    <s v="Female"/>
    <n v="63"/>
    <n v="722"/>
    <n v="893"/>
    <n v="45486"/>
    <n v="56259"/>
    <n v="10773"/>
  </r>
  <r>
    <x v="326"/>
    <s v="Zenith Tech Solutions"/>
    <x v="1"/>
    <x v="6"/>
    <x v="15"/>
    <s v="Male"/>
    <n v="100"/>
    <n v="831"/>
    <n v="1370"/>
    <n v="83100"/>
    <n v="137000"/>
    <n v="53900"/>
  </r>
  <r>
    <x v="327"/>
    <s v="Apex Finance Group"/>
    <x v="1"/>
    <x v="6"/>
    <x v="16"/>
    <s v="Male"/>
    <n v="92"/>
    <n v="521"/>
    <n v="1373"/>
    <n v="47932"/>
    <n v="126316"/>
    <n v="78384"/>
  </r>
  <r>
    <x v="328"/>
    <s v="Pure Harmony Media"/>
    <x v="1"/>
    <x v="6"/>
    <x v="17"/>
    <s v="Male"/>
    <n v="65"/>
    <n v="661"/>
    <n v="1459"/>
    <n v="42965"/>
    <n v="94835"/>
    <n v="51870"/>
  </r>
  <r>
    <x v="329"/>
    <s v="Legacy Health Co."/>
    <x v="1"/>
    <x v="7"/>
    <x v="18"/>
    <s v="Male"/>
    <n v="77"/>
    <n v="595"/>
    <n v="1275"/>
    <n v="45815"/>
    <n v="98175"/>
    <n v="52360"/>
  </r>
  <r>
    <x v="330"/>
    <s v="ACCOUNTS EXPERT"/>
    <x v="1"/>
    <x v="10"/>
    <x v="18"/>
    <s v="Male"/>
    <n v="62"/>
    <n v="774"/>
    <n v="1463"/>
    <n v="47988"/>
    <n v="90706"/>
    <n v="42718"/>
  </r>
  <r>
    <x v="0"/>
    <s v="Bharat Innovations"/>
    <x v="0"/>
    <x v="0"/>
    <x v="0"/>
    <s v="Male"/>
    <n v="21"/>
    <n v="553"/>
    <n v="1146"/>
    <n v="11613"/>
    <n v="24066"/>
    <n v="12453"/>
  </r>
  <r>
    <x v="1"/>
    <s v="Green Leaf Enterprises"/>
    <x v="0"/>
    <x v="1"/>
    <x v="1"/>
    <s v="Male"/>
    <n v="30"/>
    <n v="719"/>
    <n v="1492"/>
    <n v="21570"/>
    <n v="44760"/>
    <n v="23190"/>
  </r>
  <r>
    <x v="2"/>
    <s v="Urban Pulse Technologies"/>
    <x v="0"/>
    <x v="1"/>
    <x v="2"/>
    <s v="Male"/>
    <n v="25"/>
    <n v="980"/>
    <n v="1303"/>
    <n v="24500"/>
    <n v="32575"/>
    <n v="8075"/>
  </r>
  <r>
    <x v="3"/>
    <s v="Mystic India Exports"/>
    <x v="0"/>
    <x v="1"/>
    <x v="3"/>
    <s v="Male"/>
    <n v="22"/>
    <n v="718"/>
    <n v="1188"/>
    <n v="15796"/>
    <n v="26136"/>
    <n v="10340"/>
  </r>
  <r>
    <x v="4"/>
    <s v="Golden Horizon Ventures"/>
    <x v="1"/>
    <x v="2"/>
    <x v="4"/>
    <s v="Male"/>
    <n v="65"/>
    <n v="816"/>
    <n v="1009"/>
    <n v="53040"/>
    <n v="65585"/>
    <n v="12545"/>
  </r>
  <r>
    <x v="5"/>
    <s v="Eternal Traditions"/>
    <x v="1"/>
    <x v="2"/>
    <x v="5"/>
    <s v="Male"/>
    <n v="100"/>
    <n v="893"/>
    <n v="1074"/>
    <n v="89300"/>
    <n v="107400"/>
    <n v="18100"/>
  </r>
  <r>
    <x v="6"/>
    <s v="Apex Solutions"/>
    <x v="1"/>
    <x v="2"/>
    <x v="6"/>
    <s v="Male"/>
    <n v="78"/>
    <n v="655"/>
    <n v="1045"/>
    <n v="51090"/>
    <n v="81510"/>
    <n v="30420"/>
  </r>
  <r>
    <x v="7"/>
    <s v="Harmony Foods"/>
    <x v="1"/>
    <x v="2"/>
    <x v="1"/>
    <s v="Male"/>
    <n v="79"/>
    <n v="632"/>
    <n v="1133"/>
    <n v="49928"/>
    <n v="89507"/>
    <n v="39579"/>
  </r>
  <r>
    <x v="8"/>
    <s v="Pure Essence Skincare"/>
    <x v="0"/>
    <x v="0"/>
    <x v="7"/>
    <s v="Female"/>
    <n v="30"/>
    <n v="520"/>
    <n v="1274"/>
    <n v="15600"/>
    <n v="38220"/>
    <n v="22620"/>
  </r>
  <r>
    <x v="9"/>
    <s v="Zenith Construction Co."/>
    <x v="0"/>
    <x v="0"/>
    <x v="6"/>
    <s v="Female"/>
    <n v="26"/>
    <n v="808"/>
    <n v="1142"/>
    <n v="21008"/>
    <n v="29692"/>
    <n v="8684"/>
  </r>
  <r>
    <x v="10"/>
    <s v="Radiant Health Systems"/>
    <x v="0"/>
    <x v="0"/>
    <x v="8"/>
    <s v="Female"/>
    <n v="23"/>
    <n v="504"/>
    <n v="929"/>
    <n v="11592"/>
    <n v="21367"/>
    <n v="9775"/>
  </r>
  <r>
    <x v="11"/>
    <s v="Divine Creations"/>
    <x v="0"/>
    <x v="0"/>
    <x v="8"/>
    <s v="Female"/>
    <n v="28"/>
    <n v="918"/>
    <n v="1469"/>
    <n v="25704"/>
    <n v="41132"/>
    <n v="15428"/>
  </r>
  <r>
    <x v="12"/>
    <s v="Metro Tech Solutions"/>
    <x v="0"/>
    <x v="0"/>
    <x v="1"/>
    <s v="Female"/>
    <n v="22"/>
    <n v="755"/>
    <n v="1291"/>
    <n v="16610"/>
    <n v="28402"/>
    <n v="11792"/>
  </r>
  <r>
    <x v="13"/>
    <s v="True Path Logistics"/>
    <x v="0"/>
    <x v="0"/>
    <x v="9"/>
    <s v="Female"/>
    <n v="27"/>
    <n v="966"/>
    <n v="1136"/>
    <n v="26082"/>
    <n v="30672"/>
    <n v="4590"/>
  </r>
  <r>
    <x v="14"/>
    <s v="Sacred Roots Apparel"/>
    <x v="1"/>
    <x v="3"/>
    <x v="1"/>
    <s v="Female"/>
    <n v="74"/>
    <n v="859"/>
    <n v="906"/>
    <n v="63566"/>
    <n v="67044"/>
    <n v="3478"/>
  </r>
  <r>
    <x v="15"/>
    <s v="Quantum Finance Services"/>
    <x v="1"/>
    <x v="3"/>
    <x v="10"/>
    <s v="Female"/>
    <n v="77"/>
    <n v="579"/>
    <n v="1326"/>
    <n v="44583"/>
    <n v="102102"/>
    <n v="57519"/>
  </r>
  <r>
    <x v="16"/>
    <s v="Brilliant Minds Academy"/>
    <x v="1"/>
    <x v="3"/>
    <x v="9"/>
    <s v="Female"/>
    <n v="61"/>
    <n v="865"/>
    <n v="1340"/>
    <n v="52765"/>
    <n v="81740"/>
    <n v="28975"/>
  </r>
  <r>
    <x v="17"/>
    <s v="Visionary Holdings"/>
    <x v="1"/>
    <x v="3"/>
    <x v="11"/>
    <s v="Female"/>
    <n v="57"/>
    <n v="881"/>
    <n v="1457"/>
    <n v="50217"/>
    <n v="83049"/>
    <n v="32832"/>
  </r>
  <r>
    <x v="18"/>
    <s v="Stellar Design Studio"/>
    <x v="1"/>
    <x v="3"/>
    <x v="12"/>
    <s v="Female"/>
    <n v="57"/>
    <n v="548"/>
    <n v="1451"/>
    <n v="31236"/>
    <n v="82707"/>
    <n v="51471"/>
  </r>
  <r>
    <x v="19"/>
    <s v="Classic Cuisines"/>
    <x v="1"/>
    <x v="3"/>
    <x v="6"/>
    <s v="Male"/>
    <n v="84"/>
    <n v="702"/>
    <n v="1319"/>
    <n v="58968"/>
    <n v="110796"/>
    <n v="51828"/>
  </r>
  <r>
    <x v="20"/>
    <s v="Bold Ventures"/>
    <x v="1"/>
    <x v="3"/>
    <x v="8"/>
    <s v="Male"/>
    <n v="76"/>
    <n v="875"/>
    <n v="1259"/>
    <n v="66500"/>
    <n v="95684"/>
    <n v="29184"/>
  </r>
  <r>
    <x v="21"/>
    <s v="Prestige Automobiles"/>
    <x v="0"/>
    <x v="4"/>
    <x v="8"/>
    <s v="Male"/>
    <n v="20"/>
    <n v="664"/>
    <n v="1236"/>
    <n v="13280"/>
    <n v="24720"/>
    <n v="11440"/>
  </r>
  <r>
    <x v="22"/>
    <s v="Elite Marketing Solutions"/>
    <x v="0"/>
    <x v="4"/>
    <x v="3"/>
    <s v="Male"/>
    <n v="23"/>
    <n v="627"/>
    <n v="1255"/>
    <n v="14421"/>
    <n v="28865"/>
    <n v="14444"/>
  </r>
  <r>
    <x v="23"/>
    <s v="Natural Bliss Beverages"/>
    <x v="0"/>
    <x v="4"/>
    <x v="3"/>
    <s v="Male"/>
    <n v="26"/>
    <n v="608"/>
    <n v="1221"/>
    <n v="15808"/>
    <n v="31746"/>
    <n v="15938"/>
  </r>
  <r>
    <x v="24"/>
    <s v="Crystal Clear Solutions"/>
    <x v="0"/>
    <x v="4"/>
    <x v="7"/>
    <s v="Female"/>
    <n v="23"/>
    <n v="938"/>
    <n v="1081"/>
    <n v="21574"/>
    <n v="24863"/>
    <n v="3289"/>
  </r>
  <r>
    <x v="25"/>
    <s v="Modern Trends Fashion"/>
    <x v="0"/>
    <x v="4"/>
    <x v="8"/>
    <s v="Female"/>
    <n v="24"/>
    <n v="826"/>
    <n v="1027"/>
    <n v="19824"/>
    <n v="24648"/>
    <n v="4824"/>
  </r>
  <r>
    <x v="26"/>
    <s v="Heritage Crafts"/>
    <x v="0"/>
    <x v="4"/>
    <x v="13"/>
    <s v="Female"/>
    <n v="24"/>
    <n v="877"/>
    <n v="1049"/>
    <n v="21048"/>
    <n v="25176"/>
    <n v="4128"/>
  </r>
  <r>
    <x v="27"/>
    <s v="Future Insights Analytics"/>
    <x v="0"/>
    <x v="4"/>
    <x v="14"/>
    <s v="Female"/>
    <n v="23"/>
    <n v="736"/>
    <n v="985"/>
    <n v="16928"/>
    <n v="22655"/>
    <n v="5727"/>
  </r>
  <r>
    <x v="28"/>
    <s v="Emerald Estate Developers"/>
    <x v="0"/>
    <x v="4"/>
    <x v="1"/>
    <s v="Female"/>
    <n v="27"/>
    <n v="828"/>
    <n v="1378"/>
    <n v="22356"/>
    <n v="37206"/>
    <n v="14850"/>
  </r>
  <r>
    <x v="29"/>
    <s v="Starlight Media Group"/>
    <x v="0"/>
    <x v="4"/>
    <x v="15"/>
    <s v="Female"/>
    <n v="28"/>
    <n v="901"/>
    <n v="963"/>
    <n v="25228"/>
    <n v="26964"/>
    <n v="1736"/>
  </r>
  <r>
    <x v="30"/>
    <s v="Supreme Electronics"/>
    <x v="0"/>
    <x v="4"/>
    <x v="16"/>
    <s v="Female"/>
    <n v="28"/>
    <n v="796"/>
    <n v="1230"/>
    <n v="22288"/>
    <n v="34440"/>
    <n v="12152"/>
  </r>
  <r>
    <x v="31"/>
    <s v="Optimum Wellness"/>
    <x v="0"/>
    <x v="4"/>
    <x v="17"/>
    <s v="Male"/>
    <n v="27"/>
    <n v="794"/>
    <n v="1184"/>
    <n v="21438"/>
    <n v="31968"/>
    <n v="10530"/>
  </r>
  <r>
    <x v="32"/>
    <s v="Zenith Books Publishing"/>
    <x v="0"/>
    <x v="4"/>
    <x v="18"/>
    <s v="Male"/>
    <n v="20"/>
    <n v="812"/>
    <n v="1108"/>
    <n v="16240"/>
    <n v="22160"/>
    <n v="5920"/>
  </r>
  <r>
    <x v="33"/>
    <s v="Pinnacle Innovations"/>
    <x v="0"/>
    <x v="4"/>
    <x v="19"/>
    <s v="Male"/>
    <n v="20"/>
    <n v="908"/>
    <n v="1335"/>
    <n v="18160"/>
    <n v="26700"/>
    <n v="8540"/>
  </r>
  <r>
    <x v="34"/>
    <s v="Apex Travel Services"/>
    <x v="0"/>
    <x v="4"/>
    <x v="2"/>
    <s v="Male"/>
    <n v="23"/>
    <n v="846"/>
    <n v="1460"/>
    <n v="19458"/>
    <n v="33580"/>
    <n v="14122"/>
  </r>
  <r>
    <x v="35"/>
    <s v="Golden Era Realty"/>
    <x v="0"/>
    <x v="4"/>
    <x v="2"/>
    <s v="Female"/>
    <n v="25"/>
    <n v="627"/>
    <n v="1315"/>
    <n v="15675"/>
    <n v="32875"/>
    <n v="17200"/>
  </r>
  <r>
    <x v="36"/>
    <s v="Radiant Jewelry"/>
    <x v="0"/>
    <x v="5"/>
    <x v="9"/>
    <s v="Female"/>
    <n v="27"/>
    <n v="817"/>
    <n v="1245"/>
    <n v="22059"/>
    <n v="33615"/>
    <n v="11556"/>
  </r>
  <r>
    <x v="37"/>
    <s v="Infinity Ventures"/>
    <x v="0"/>
    <x v="5"/>
    <x v="13"/>
    <s v="Female"/>
    <n v="27"/>
    <n v="675"/>
    <n v="1163"/>
    <n v="18225"/>
    <n v="31401"/>
    <n v="13176"/>
  </r>
  <r>
    <x v="38"/>
    <s v="Royal Taste Foods"/>
    <x v="0"/>
    <x v="5"/>
    <x v="2"/>
    <s v="Female"/>
    <n v="22"/>
    <n v="695"/>
    <n v="918"/>
    <n v="15290"/>
    <n v="20196"/>
    <n v="4906"/>
  </r>
  <r>
    <x v="39"/>
    <s v="Harmony Homes"/>
    <x v="0"/>
    <x v="5"/>
    <x v="4"/>
    <s v="Female"/>
    <n v="21"/>
    <n v="781"/>
    <n v="1061"/>
    <n v="16401"/>
    <n v="22281"/>
    <n v="5880"/>
  </r>
  <r>
    <x v="40"/>
    <s v="Urban Edge Consulting"/>
    <x v="0"/>
    <x v="5"/>
    <x v="0"/>
    <s v="Female"/>
    <n v="25"/>
    <n v="517"/>
    <n v="1180"/>
    <n v="12925"/>
    <n v="29500"/>
    <n v="16575"/>
  </r>
  <r>
    <x v="41"/>
    <s v="Prime Tech Innovations"/>
    <x v="0"/>
    <x v="5"/>
    <x v="1"/>
    <s v="Female"/>
    <n v="24"/>
    <n v="730"/>
    <n v="1234"/>
    <n v="17520"/>
    <n v="29616"/>
    <n v="12096"/>
  </r>
  <r>
    <x v="42"/>
    <s v="Legacy Designs"/>
    <x v="0"/>
    <x v="5"/>
    <x v="2"/>
    <s v="Female"/>
    <n v="23"/>
    <n v="811"/>
    <n v="1086"/>
    <n v="18653"/>
    <n v="24978"/>
    <n v="6325"/>
  </r>
  <r>
    <x v="43"/>
    <s v="Virtue Enterprises"/>
    <x v="0"/>
    <x v="5"/>
    <x v="3"/>
    <s v="Female"/>
    <n v="21"/>
    <n v="967"/>
    <n v="1423"/>
    <n v="20307"/>
    <n v="29883"/>
    <n v="9576"/>
  </r>
  <r>
    <x v="44"/>
    <s v="Radiant Health Club"/>
    <x v="0"/>
    <x v="5"/>
    <x v="4"/>
    <s v="Female"/>
    <n v="29"/>
    <n v="655"/>
    <n v="1132"/>
    <n v="18995"/>
    <n v="32828"/>
    <n v="13833"/>
  </r>
  <r>
    <x v="45"/>
    <s v="Bright Horizon Ventures"/>
    <x v="0"/>
    <x v="5"/>
    <x v="5"/>
    <s v="Male"/>
    <n v="30"/>
    <n v="616"/>
    <n v="1159"/>
    <n v="18480"/>
    <n v="34770"/>
    <n v="16290"/>
  </r>
  <r>
    <x v="46"/>
    <s v="Modern Lifestyle Products"/>
    <x v="0"/>
    <x v="5"/>
    <x v="6"/>
    <s v="Male"/>
    <n v="30"/>
    <n v="709"/>
    <n v="1305"/>
    <n v="21270"/>
    <n v="39150"/>
    <n v="17880"/>
  </r>
  <r>
    <x v="47"/>
    <s v="Nexus Trading Co."/>
    <x v="0"/>
    <x v="5"/>
    <x v="1"/>
    <s v="Male"/>
    <n v="23"/>
    <n v="875"/>
    <n v="1376"/>
    <n v="20125"/>
    <n v="31648"/>
    <n v="11523"/>
  </r>
  <r>
    <x v="48"/>
    <s v="Radiance Spa"/>
    <x v="1"/>
    <x v="6"/>
    <x v="7"/>
    <s v="Male"/>
    <n v="50"/>
    <n v="885"/>
    <n v="1238"/>
    <n v="44250"/>
    <n v="61900"/>
    <n v="17650"/>
  </r>
  <r>
    <x v="49"/>
    <s v="Absolute Solutions"/>
    <x v="1"/>
    <x v="6"/>
    <x v="6"/>
    <s v="Male"/>
    <n v="90"/>
    <n v="718"/>
    <n v="1346"/>
    <n v="64620"/>
    <n v="121140"/>
    <n v="56520"/>
  </r>
  <r>
    <x v="50"/>
    <s v="Verve Fitness Studio"/>
    <x v="1"/>
    <x v="6"/>
    <x v="8"/>
    <s v="Female"/>
    <n v="53"/>
    <n v="950"/>
    <n v="919"/>
    <n v="50350"/>
    <n v="48707"/>
    <n v="-1643"/>
  </r>
  <r>
    <x v="51"/>
    <s v="Sparkle Cleaners"/>
    <x v="1"/>
    <x v="6"/>
    <x v="8"/>
    <s v="Female"/>
    <n v="62"/>
    <n v="623"/>
    <n v="1463"/>
    <n v="38626"/>
    <n v="90706"/>
    <n v="52080"/>
  </r>
  <r>
    <x v="52"/>
    <s v="Global Reach Logistics"/>
    <x v="1"/>
    <x v="6"/>
    <x v="1"/>
    <s v="Female"/>
    <n v="72"/>
    <n v="920"/>
    <n v="1333"/>
    <n v="66240"/>
    <n v="95976"/>
    <n v="29736"/>
  </r>
  <r>
    <x v="53"/>
    <s v="Noble Path Finance"/>
    <x v="1"/>
    <x v="6"/>
    <x v="9"/>
    <s v="Female"/>
    <n v="69"/>
    <n v="860"/>
    <n v="1028"/>
    <n v="59340"/>
    <n v="70932"/>
    <n v="11592"/>
  </r>
  <r>
    <x v="54"/>
    <s v="Dynamic Events Management"/>
    <x v="1"/>
    <x v="6"/>
    <x v="1"/>
    <s v="Female"/>
    <n v="80"/>
    <n v="765"/>
    <n v="1025"/>
    <n v="61200"/>
    <n v="82000"/>
    <n v="20800"/>
  </r>
  <r>
    <x v="55"/>
    <s v="Crystal Waters Resort"/>
    <x v="1"/>
    <x v="6"/>
    <x v="10"/>
    <s v="Female"/>
    <n v="75"/>
    <n v="690"/>
    <n v="898"/>
    <n v="51750"/>
    <n v="67350"/>
    <n v="15600"/>
  </r>
  <r>
    <x v="56"/>
    <s v="Excellence Tutors"/>
    <x v="1"/>
    <x v="6"/>
    <x v="9"/>
    <s v="Female"/>
    <n v="100"/>
    <n v="795"/>
    <n v="1235"/>
    <n v="79500"/>
    <n v="123500"/>
    <n v="44000"/>
  </r>
  <r>
    <x v="57"/>
    <s v="Horizon Builders"/>
    <x v="1"/>
    <x v="6"/>
    <x v="11"/>
    <s v="Male"/>
    <n v="85"/>
    <n v="845"/>
    <n v="1374"/>
    <n v="71825"/>
    <n v="116790"/>
    <n v="44965"/>
  </r>
  <r>
    <x v="58"/>
    <s v="Synergy Tech Solutions"/>
    <x v="1"/>
    <x v="6"/>
    <x v="12"/>
    <s v="Male"/>
    <n v="59"/>
    <n v="716"/>
    <n v="1384"/>
    <n v="42244"/>
    <n v="81656"/>
    <n v="39412"/>
  </r>
  <r>
    <x v="59"/>
    <s v="Classic Heritage Crafts"/>
    <x v="1"/>
    <x v="6"/>
    <x v="6"/>
    <s v="Male"/>
    <n v="51"/>
    <n v="876"/>
    <n v="934"/>
    <n v="44676"/>
    <n v="47634"/>
    <n v="2958"/>
  </r>
  <r>
    <x v="60"/>
    <s v="Prime Focus Media"/>
    <x v="1"/>
    <x v="7"/>
    <x v="8"/>
    <s v="Male"/>
    <n v="55"/>
    <n v="793"/>
    <n v="1289"/>
    <n v="43615"/>
    <n v="70895"/>
    <n v="27280"/>
  </r>
  <r>
    <x v="61"/>
    <s v="Noble Nutraceuticals"/>
    <x v="1"/>
    <x v="7"/>
    <x v="8"/>
    <s v="Female"/>
    <n v="82"/>
    <n v="641"/>
    <n v="964"/>
    <n v="52562"/>
    <n v="79048"/>
    <n v="26486"/>
  </r>
  <r>
    <x v="62"/>
    <s v="Supreme Travel Agency"/>
    <x v="1"/>
    <x v="7"/>
    <x v="3"/>
    <s v="Male"/>
    <n v="80"/>
    <n v="678"/>
    <n v="1088"/>
    <n v="54240"/>
    <n v="87040"/>
    <n v="32800"/>
  </r>
  <r>
    <x v="63"/>
    <s v="Future Vision Tech"/>
    <x v="1"/>
    <x v="7"/>
    <x v="3"/>
    <s v="Male"/>
    <n v="76"/>
    <n v="585"/>
    <n v="1399"/>
    <n v="44460"/>
    <n v="106324"/>
    <n v="61864"/>
  </r>
  <r>
    <x v="64"/>
    <s v="Urban Groove Apparel"/>
    <x v="1"/>
    <x v="7"/>
    <x v="7"/>
    <s v="Male"/>
    <n v="93"/>
    <n v="662"/>
    <n v="1440"/>
    <n v="61566"/>
    <n v="133920"/>
    <n v="72354"/>
  </r>
  <r>
    <x v="65"/>
    <s v="Echo Real Estate"/>
    <x v="1"/>
    <x v="7"/>
    <x v="8"/>
    <s v="Male"/>
    <n v="51"/>
    <n v="744"/>
    <n v="1324"/>
    <n v="37944"/>
    <n v="67524"/>
    <n v="29580"/>
  </r>
  <r>
    <x v="66"/>
    <s v="Pinnacle Health Products"/>
    <x v="1"/>
    <x v="7"/>
    <x v="13"/>
    <s v="Female"/>
    <n v="88"/>
    <n v="820"/>
    <n v="1182"/>
    <n v="72160"/>
    <n v="104016"/>
    <n v="31856"/>
  </r>
  <r>
    <x v="67"/>
    <s v="Apex Auto Care"/>
    <x v="1"/>
    <x v="7"/>
    <x v="14"/>
    <s v="Female"/>
    <n v="72"/>
    <n v="937"/>
    <n v="1264"/>
    <n v="67464"/>
    <n v="91008"/>
    <n v="23544"/>
  </r>
  <r>
    <x v="68"/>
    <s v="Royal Glow Cosmetics"/>
    <x v="1"/>
    <x v="7"/>
    <x v="1"/>
    <s v="Female"/>
    <n v="55"/>
    <n v="685"/>
    <n v="1135"/>
    <n v="37675"/>
    <n v="62425"/>
    <n v="24750"/>
  </r>
  <r>
    <x v="69"/>
    <s v="Zenith Culinary Arts"/>
    <x v="1"/>
    <x v="7"/>
    <x v="15"/>
    <s v="Female"/>
    <n v="55"/>
    <n v="661"/>
    <n v="1210"/>
    <n v="36355"/>
    <n v="66550"/>
    <n v="30195"/>
  </r>
  <r>
    <x v="70"/>
    <s v="Visionary Tours"/>
    <x v="1"/>
    <x v="7"/>
    <x v="16"/>
    <s v="Female"/>
    <n v="72"/>
    <n v="804"/>
    <n v="1389"/>
    <n v="57888"/>
    <n v="100008"/>
    <n v="42120"/>
  </r>
  <r>
    <x v="71"/>
    <s v="Horizon Wellness"/>
    <x v="2"/>
    <x v="8"/>
    <x v="17"/>
    <s v="Female"/>
    <n v="13"/>
    <n v="643"/>
    <n v="1098"/>
    <n v="8359"/>
    <n v="14274"/>
    <n v="5915"/>
  </r>
  <r>
    <x v="72"/>
    <s v="True Value Electronics"/>
    <x v="2"/>
    <x v="8"/>
    <x v="18"/>
    <s v="Female"/>
    <n v="16"/>
    <n v="848"/>
    <n v="894"/>
    <n v="13568"/>
    <n v="14304"/>
    <n v="736"/>
  </r>
  <r>
    <x v="73"/>
    <s v="Harmony Homes Realty"/>
    <x v="2"/>
    <x v="8"/>
    <x v="19"/>
    <s v="Female"/>
    <n v="19"/>
    <n v="982"/>
    <n v="1253"/>
    <n v="18658"/>
    <n v="23807"/>
    <n v="5149"/>
  </r>
  <r>
    <x v="74"/>
    <s v="Stellar Advertising"/>
    <x v="2"/>
    <x v="8"/>
    <x v="2"/>
    <s v="Female"/>
    <n v="19"/>
    <n v="918"/>
    <n v="1364"/>
    <n v="17442"/>
    <n v="25916"/>
    <n v="8474"/>
  </r>
  <r>
    <x v="75"/>
    <s v="Radiant Enterprise Solutions"/>
    <x v="2"/>
    <x v="8"/>
    <x v="2"/>
    <s v="Female"/>
    <n v="17"/>
    <n v="901"/>
    <n v="1395"/>
    <n v="15317"/>
    <n v="23715"/>
    <n v="8398"/>
  </r>
  <r>
    <x v="76"/>
    <s v="Modern Trends Retail"/>
    <x v="2"/>
    <x v="8"/>
    <x v="9"/>
    <s v="Male"/>
    <n v="17"/>
    <n v="787"/>
    <n v="1165"/>
    <n v="13379"/>
    <n v="19805"/>
    <n v="6426"/>
  </r>
  <r>
    <x v="77"/>
    <s v="Global Spectrum Consulting"/>
    <x v="2"/>
    <x v="8"/>
    <x v="13"/>
    <s v="Male"/>
    <n v="15"/>
    <n v="545"/>
    <n v="1113"/>
    <n v="8175"/>
    <n v="16695"/>
    <n v="8520"/>
  </r>
  <r>
    <x v="78"/>
    <s v="Elite Essence Products"/>
    <x v="1"/>
    <x v="6"/>
    <x v="2"/>
    <s v="Male"/>
    <n v="87"/>
    <n v="616"/>
    <n v="916"/>
    <n v="53592"/>
    <n v="79692"/>
    <n v="26100"/>
  </r>
  <r>
    <x v="79"/>
    <s v="Dynamic Creations"/>
    <x v="1"/>
    <x v="6"/>
    <x v="4"/>
    <s v="Male"/>
    <n v="57"/>
    <n v="724"/>
    <n v="923"/>
    <n v="41268"/>
    <n v="52611"/>
    <n v="11343"/>
  </r>
  <r>
    <x v="80"/>
    <s v="Quantum Design Studio"/>
    <x v="1"/>
    <x v="6"/>
    <x v="0"/>
    <s v="Male"/>
    <n v="85"/>
    <n v="639"/>
    <n v="920"/>
    <n v="54315"/>
    <n v="78200"/>
    <n v="23885"/>
  </r>
  <r>
    <x v="81"/>
    <s v="Infinite Solutions"/>
    <x v="1"/>
    <x v="6"/>
    <x v="1"/>
    <s v="Female"/>
    <n v="83"/>
    <n v="889"/>
    <n v="1363"/>
    <n v="73787"/>
    <n v="113129"/>
    <n v="39342"/>
  </r>
  <r>
    <x v="82"/>
    <s v="Apex Construction"/>
    <x v="1"/>
    <x v="6"/>
    <x v="2"/>
    <s v="Female"/>
    <n v="81"/>
    <n v="776"/>
    <n v="1318"/>
    <n v="62856"/>
    <n v="106758"/>
    <n v="43902"/>
  </r>
  <r>
    <x v="83"/>
    <s v="Legacy Innovations"/>
    <x v="1"/>
    <x v="7"/>
    <x v="3"/>
    <s v="Female"/>
    <n v="86"/>
    <n v="705"/>
    <n v="1007"/>
    <n v="60630"/>
    <n v="86602"/>
    <n v="25972"/>
  </r>
  <r>
    <x v="84"/>
    <s v="Pure Harmony Foods"/>
    <x v="1"/>
    <x v="7"/>
    <x v="4"/>
    <s v="Male"/>
    <n v="80"/>
    <n v="901"/>
    <n v="1198"/>
    <n v="72080"/>
    <n v="95840"/>
    <n v="23760"/>
  </r>
  <r>
    <x v="85"/>
    <s v="Zenith Security Systems"/>
    <x v="1"/>
    <x v="7"/>
    <x v="5"/>
    <s v="Male"/>
    <n v="59"/>
    <n v="502"/>
    <n v="1430"/>
    <n v="29618"/>
    <n v="84370"/>
    <n v="54752"/>
  </r>
  <r>
    <x v="86"/>
    <s v="Crystal Clear Beverages"/>
    <x v="1"/>
    <x v="7"/>
    <x v="6"/>
    <s v="Male"/>
    <n v="52"/>
    <n v="556"/>
    <n v="1041"/>
    <n v="28912"/>
    <n v="54132"/>
    <n v="25220"/>
  </r>
  <r>
    <x v="87"/>
    <s v="Metro Line Tech"/>
    <x v="1"/>
    <x v="7"/>
    <x v="1"/>
    <s v="Male"/>
    <n v="92"/>
    <n v="953"/>
    <n v="888"/>
    <n v="87676"/>
    <n v="81696"/>
    <n v="-5980"/>
  </r>
  <r>
    <x v="88"/>
    <s v="Urban Pulse Consulting"/>
    <x v="1"/>
    <x v="7"/>
    <x v="7"/>
    <s v="Male"/>
    <n v="96"/>
    <n v="961"/>
    <n v="1234"/>
    <n v="92256"/>
    <n v="118464"/>
    <n v="26208"/>
  </r>
  <r>
    <x v="89"/>
    <s v="Radiant Vision Studios"/>
    <x v="2"/>
    <x v="9"/>
    <x v="6"/>
    <s v="Female"/>
    <n v="11"/>
    <n v="616"/>
    <n v="1429"/>
    <n v="6776"/>
    <n v="15719"/>
    <n v="8943"/>
  </r>
  <r>
    <x v="90"/>
    <s v="Noble Travel Services"/>
    <x v="2"/>
    <x v="9"/>
    <x v="8"/>
    <s v="Female"/>
    <n v="16"/>
    <n v="911"/>
    <n v="1482"/>
    <n v="14576"/>
    <n v="23712"/>
    <n v="9136"/>
  </r>
  <r>
    <x v="91"/>
    <s v="Bright Future Academy"/>
    <x v="2"/>
    <x v="9"/>
    <x v="8"/>
    <s v="Female"/>
    <n v="19"/>
    <n v="816"/>
    <n v="1069"/>
    <n v="15504"/>
    <n v="20311"/>
    <n v="4807"/>
  </r>
  <r>
    <x v="92"/>
    <s v="Synergy Solutions Group"/>
    <x v="2"/>
    <x v="9"/>
    <x v="1"/>
    <s v="Female"/>
    <n v="14"/>
    <n v="684"/>
    <n v="983"/>
    <n v="9576"/>
    <n v="13762"/>
    <n v="4186"/>
  </r>
  <r>
    <x v="93"/>
    <s v="Visionary Health Systems"/>
    <x v="2"/>
    <x v="9"/>
    <x v="9"/>
    <s v="Female"/>
    <n v="16"/>
    <n v="693"/>
    <n v="1417"/>
    <n v="11088"/>
    <n v="22672"/>
    <n v="11584"/>
  </r>
  <r>
    <x v="94"/>
    <s v="Apex Retailers"/>
    <x v="2"/>
    <x v="9"/>
    <x v="1"/>
    <s v="Female"/>
    <n v="14"/>
    <n v="965"/>
    <n v="1403"/>
    <n v="13510"/>
    <n v="19642"/>
    <n v="6132"/>
  </r>
  <r>
    <x v="95"/>
    <s v="Prestige Property Developers"/>
    <x v="2"/>
    <x v="9"/>
    <x v="10"/>
    <s v="Female"/>
    <n v="20"/>
    <n v="960"/>
    <n v="1498"/>
    <n v="19200"/>
    <n v="29960"/>
    <n v="10760"/>
  </r>
  <r>
    <x v="96"/>
    <s v="Classic Trends Fashion"/>
    <x v="2"/>
    <x v="9"/>
    <x v="9"/>
    <s v="Male"/>
    <n v="16"/>
    <n v="734"/>
    <n v="940"/>
    <n v="11744"/>
    <n v="15040"/>
    <n v="3296"/>
  </r>
  <r>
    <x v="97"/>
    <s v="Harmony Ventures"/>
    <x v="2"/>
    <x v="9"/>
    <x v="11"/>
    <s v="Male"/>
    <n v="16"/>
    <n v="673"/>
    <n v="1105"/>
    <n v="10768"/>
    <n v="17680"/>
    <n v="6912"/>
  </r>
  <r>
    <x v="98"/>
    <s v="Stellar Realty"/>
    <x v="2"/>
    <x v="9"/>
    <x v="12"/>
    <s v="Male"/>
    <n v="14"/>
    <n v="782"/>
    <n v="1372"/>
    <n v="10948"/>
    <n v="19208"/>
    <n v="8260"/>
  </r>
  <r>
    <x v="99"/>
    <s v="Future Path Technologies"/>
    <x v="2"/>
    <x v="9"/>
    <x v="6"/>
    <s v="Male"/>
    <n v="19"/>
    <n v="536"/>
    <n v="965"/>
    <n v="10184"/>
    <n v="18335"/>
    <n v="8151"/>
  </r>
  <r>
    <x v="100"/>
    <s v="Elite Edge Services"/>
    <x v="2"/>
    <x v="9"/>
    <x v="8"/>
    <s v="Female"/>
    <n v="11"/>
    <n v="991"/>
    <n v="1490"/>
    <n v="10901"/>
    <n v="16390"/>
    <n v="5489"/>
  </r>
  <r>
    <x v="101"/>
    <s v="Radiance Health and Wellness"/>
    <x v="0"/>
    <x v="5"/>
    <x v="8"/>
    <s v="Male"/>
    <n v="26"/>
    <n v="766"/>
    <n v="1224"/>
    <n v="19916"/>
    <n v="31824"/>
    <n v="11908"/>
  </r>
  <r>
    <x v="102"/>
    <s v="Legacy Auto Works"/>
    <x v="0"/>
    <x v="5"/>
    <x v="3"/>
    <s v="Male"/>
    <n v="23"/>
    <n v="589"/>
    <n v="1165"/>
    <n v="13547"/>
    <n v="26795"/>
    <n v="13248"/>
  </r>
  <r>
    <x v="103"/>
    <s v="Prime Essence Creations"/>
    <x v="0"/>
    <x v="5"/>
    <x v="3"/>
    <s v="Male"/>
    <n v="24"/>
    <n v="718"/>
    <n v="1150"/>
    <n v="17232"/>
    <n v="27600"/>
    <n v="10368"/>
  </r>
  <r>
    <x v="104"/>
    <s v="Quantum Ventures"/>
    <x v="0"/>
    <x v="5"/>
    <x v="7"/>
    <s v="Male"/>
    <n v="22"/>
    <n v="877"/>
    <n v="1452"/>
    <n v="19294"/>
    <n v="31944"/>
    <n v="12650"/>
  </r>
  <r>
    <x v="105"/>
    <s v="Horizon Tech Solutions"/>
    <x v="0"/>
    <x v="5"/>
    <x v="8"/>
    <s v="Female"/>
    <n v="23"/>
    <n v="559"/>
    <n v="952"/>
    <n v="12857"/>
    <n v="21896"/>
    <n v="9039"/>
  </r>
  <r>
    <x v="106"/>
    <s v="Urban Legends Apparel"/>
    <x v="0"/>
    <x v="5"/>
    <x v="13"/>
    <s v="Female"/>
    <n v="23"/>
    <n v="641"/>
    <n v="1117"/>
    <n v="14743"/>
    <n v="25691"/>
    <n v="10948"/>
  </r>
  <r>
    <x v="107"/>
    <s v="Pure Bliss Beverages"/>
    <x v="0"/>
    <x v="5"/>
    <x v="14"/>
    <s v="Female"/>
    <n v="30"/>
    <n v="916"/>
    <n v="1306"/>
    <n v="27480"/>
    <n v="39180"/>
    <n v="11700"/>
  </r>
  <r>
    <x v="108"/>
    <s v="Noble Heights Builders"/>
    <x v="0"/>
    <x v="5"/>
    <x v="1"/>
    <s v="Female"/>
    <n v="28"/>
    <n v="588"/>
    <n v="889"/>
    <n v="16464"/>
    <n v="24892"/>
    <n v="8428"/>
  </r>
  <r>
    <x v="109"/>
    <s v="Radiant Foods"/>
    <x v="0"/>
    <x v="5"/>
    <x v="15"/>
    <s v="Female"/>
    <n v="26"/>
    <n v="969"/>
    <n v="1343"/>
    <n v="25194"/>
    <n v="34918"/>
    <n v="9724"/>
  </r>
  <r>
    <x v="110"/>
    <s v="Zenith Financial Services"/>
    <x v="0"/>
    <x v="5"/>
    <x v="16"/>
    <s v="Female"/>
    <n v="25"/>
    <n v="839"/>
    <n v="1091"/>
    <n v="20975"/>
    <n v="27275"/>
    <n v="6300"/>
  </r>
  <r>
    <x v="111"/>
    <s v="Apex Travel Ventures"/>
    <x v="0"/>
    <x v="5"/>
    <x v="17"/>
    <s v="Female"/>
    <n v="25"/>
    <n v="536"/>
    <n v="935"/>
    <n v="13400"/>
    <n v="23375"/>
    <n v="9975"/>
  </r>
  <r>
    <x v="112"/>
    <s v="Legacy Design Group"/>
    <x v="1"/>
    <x v="6"/>
    <x v="18"/>
    <s v="Female"/>
    <n v="79"/>
    <n v="880"/>
    <n v="1006"/>
    <n v="69520"/>
    <n v="79474"/>
    <n v="9954"/>
  </r>
  <r>
    <x v="113"/>
    <s v="Supreme Wellness"/>
    <x v="1"/>
    <x v="6"/>
    <x v="19"/>
    <s v="Female"/>
    <n v="62"/>
    <n v="936"/>
    <n v="1020"/>
    <n v="58032"/>
    <n v="63240"/>
    <n v="5208"/>
  </r>
  <r>
    <x v="114"/>
    <s v="Harmony Tech Innovations"/>
    <x v="1"/>
    <x v="6"/>
    <x v="2"/>
    <s v="Female"/>
    <n v="53"/>
    <n v="791"/>
    <n v="1156"/>
    <n v="41923"/>
    <n v="61268"/>
    <n v="19345"/>
  </r>
  <r>
    <x v="115"/>
    <s v="Stellar Education Services"/>
    <x v="1"/>
    <x v="6"/>
    <x v="2"/>
    <s v="Female"/>
    <n v="56"/>
    <n v="740"/>
    <n v="1101"/>
    <n v="41440"/>
    <n v="61656"/>
    <n v="20216"/>
  </r>
  <r>
    <x v="116"/>
    <s v="Visionary Health Products"/>
    <x v="1"/>
    <x v="6"/>
    <x v="9"/>
    <s v="Female"/>
    <n v="63"/>
    <n v="519"/>
    <n v="1446"/>
    <n v="32697"/>
    <n v="91098"/>
    <n v="58401"/>
  </r>
  <r>
    <x v="117"/>
    <s v="Crystal Innovations"/>
    <x v="1"/>
    <x v="6"/>
    <x v="13"/>
    <s v="Female"/>
    <n v="73"/>
    <n v="857"/>
    <n v="1092"/>
    <n v="62561"/>
    <n v="79716"/>
    <n v="17155"/>
  </r>
  <r>
    <x v="118"/>
    <s v="Future Trends Retail"/>
    <x v="1"/>
    <x v="6"/>
    <x v="2"/>
    <s v="Female"/>
    <n v="67"/>
    <n v="725"/>
    <n v="1287"/>
    <n v="48575"/>
    <n v="86229"/>
    <n v="37654"/>
  </r>
  <r>
    <x v="119"/>
    <s v="Radiant Horizon Ventures"/>
    <x v="1"/>
    <x v="6"/>
    <x v="4"/>
    <s v="Female"/>
    <n v="74"/>
    <n v="691"/>
    <n v="998"/>
    <n v="51134"/>
    <n v="73852"/>
    <n v="22718"/>
  </r>
  <r>
    <x v="120"/>
    <s v="Urban Edge Realty"/>
    <x v="1"/>
    <x v="6"/>
    <x v="0"/>
    <s v="Male"/>
    <n v="92"/>
    <n v="981"/>
    <n v="1262"/>
    <n v="90252"/>
    <n v="116104"/>
    <n v="25852"/>
  </r>
  <r>
    <x v="121"/>
    <s v="Prime Focus Innovations"/>
    <x v="1"/>
    <x v="6"/>
    <x v="1"/>
    <s v="Male"/>
    <n v="63"/>
    <n v="547"/>
    <n v="1461"/>
    <n v="34461"/>
    <n v="92043"/>
    <n v="57582"/>
  </r>
  <r>
    <x v="122"/>
    <s v="Elite Spectrum Consulting"/>
    <x v="1"/>
    <x v="6"/>
    <x v="2"/>
    <s v="Male"/>
    <n v="69"/>
    <n v="531"/>
    <n v="1261"/>
    <n v="36639"/>
    <n v="87009"/>
    <n v="50370"/>
  </r>
  <r>
    <x v="123"/>
    <s v="Dynamic Design Studio"/>
    <x v="1"/>
    <x v="6"/>
    <x v="3"/>
    <s v="Male"/>
    <n v="84"/>
    <n v="806"/>
    <n v="1470"/>
    <n v="67704"/>
    <n v="123480"/>
    <n v="55776"/>
  </r>
  <r>
    <x v="124"/>
    <s v="Apex Wellness Solutions"/>
    <x v="1"/>
    <x v="7"/>
    <x v="4"/>
    <s v="Male"/>
    <n v="66"/>
    <n v="715"/>
    <n v="1129"/>
    <n v="47190"/>
    <n v="74514"/>
    <n v="27324"/>
  </r>
  <r>
    <x v="125"/>
    <s v="Royal Crest Foods"/>
    <x v="1"/>
    <x v="7"/>
    <x v="5"/>
    <s v="Female"/>
    <n v="71"/>
    <n v="565"/>
    <n v="1309"/>
    <n v="40115"/>
    <n v="92939"/>
    <n v="52824"/>
  </r>
  <r>
    <x v="126"/>
    <s v="Zenith Travels"/>
    <x v="1"/>
    <x v="7"/>
    <x v="6"/>
    <s v="Female"/>
    <n v="90"/>
    <n v="634"/>
    <n v="956"/>
    <n v="57060"/>
    <n v="86040"/>
    <n v="28980"/>
  </r>
  <r>
    <x v="127"/>
    <s v="Modern Harmony Products"/>
    <x v="2"/>
    <x v="9"/>
    <x v="1"/>
    <s v="Female"/>
    <n v="10"/>
    <n v="844"/>
    <n v="1370"/>
    <n v="8440"/>
    <n v="13700"/>
    <n v="5260"/>
  </r>
  <r>
    <x v="128"/>
    <s v="Horizon Builders &amp; Developers"/>
    <x v="2"/>
    <x v="9"/>
    <x v="7"/>
    <s v="Female"/>
    <n v="20"/>
    <n v="803"/>
    <n v="916"/>
    <n v="16060"/>
    <n v="18320"/>
    <n v="2260"/>
  </r>
  <r>
    <x v="129"/>
    <s v="Radiance Tech Solutions"/>
    <x v="2"/>
    <x v="9"/>
    <x v="6"/>
    <s v="Female"/>
    <n v="10"/>
    <n v="812"/>
    <n v="1189"/>
    <n v="8120"/>
    <n v="11890"/>
    <n v="3770"/>
  </r>
  <r>
    <x v="130"/>
    <s v="Legacy Apparel"/>
    <x v="2"/>
    <x v="9"/>
    <x v="8"/>
    <s v="Female"/>
    <n v="12"/>
    <n v="606"/>
    <n v="1378"/>
    <n v="7272"/>
    <n v="16536"/>
    <n v="9264"/>
  </r>
  <r>
    <x v="131"/>
    <s v="Pinnacle Education Group"/>
    <x v="2"/>
    <x v="9"/>
    <x v="8"/>
    <s v="Female"/>
    <n v="11"/>
    <n v="622"/>
    <n v="1267"/>
    <n v="6842"/>
    <n v="13937"/>
    <n v="7095"/>
  </r>
  <r>
    <x v="132"/>
    <s v="Noble Innovations"/>
    <x v="2"/>
    <x v="9"/>
    <x v="1"/>
    <s v="Male"/>
    <n v="17"/>
    <n v="671"/>
    <n v="1070"/>
    <n v="11407"/>
    <n v="18190"/>
    <n v="6783"/>
  </r>
  <r>
    <x v="133"/>
    <s v="Crystal Clear Realty"/>
    <x v="2"/>
    <x v="9"/>
    <x v="9"/>
    <s v="Male"/>
    <n v="12"/>
    <n v="814"/>
    <n v="1427"/>
    <n v="9768"/>
    <n v="17124"/>
    <n v="7356"/>
  </r>
  <r>
    <x v="134"/>
    <s v="Future Vision Realty"/>
    <x v="0"/>
    <x v="5"/>
    <x v="1"/>
    <s v="Male"/>
    <n v="27"/>
    <n v="966"/>
    <n v="1272"/>
    <n v="26082"/>
    <n v="34344"/>
    <n v="8262"/>
  </r>
  <r>
    <x v="135"/>
    <s v="Urban Pulse Media"/>
    <x v="0"/>
    <x v="5"/>
    <x v="10"/>
    <s v="Male"/>
    <n v="23"/>
    <n v="694"/>
    <n v="1075"/>
    <n v="15962"/>
    <n v="24725"/>
    <n v="8763"/>
  </r>
  <r>
    <x v="136"/>
    <s v="True Essence Health"/>
    <x v="0"/>
    <x v="5"/>
    <x v="9"/>
    <s v="Female"/>
    <n v="22"/>
    <n v="749"/>
    <n v="929"/>
    <n v="16478"/>
    <n v="20438"/>
    <n v="3960"/>
  </r>
  <r>
    <x v="137"/>
    <s v="Apex Enterprise Solutions"/>
    <x v="0"/>
    <x v="5"/>
    <x v="11"/>
    <s v="Male"/>
    <n v="22"/>
    <n v="888"/>
    <n v="1278"/>
    <n v="19536"/>
    <n v="28116"/>
    <n v="8580"/>
  </r>
  <r>
    <x v="138"/>
    <s v="Radiant Vision Realty"/>
    <x v="0"/>
    <x v="5"/>
    <x v="12"/>
    <s v="Male"/>
    <n v="24"/>
    <n v="845"/>
    <n v="1092"/>
    <n v="20280"/>
    <n v="26208"/>
    <n v="5928"/>
  </r>
  <r>
    <x v="139"/>
    <s v="Harmony Consulting Group"/>
    <x v="0"/>
    <x v="5"/>
    <x v="6"/>
    <s v="Male"/>
    <n v="29"/>
    <n v="872"/>
    <n v="1287"/>
    <n v="25288"/>
    <n v="37323"/>
    <n v="12035"/>
  </r>
  <r>
    <x v="140"/>
    <s v="Zenith Tech Ventures"/>
    <x v="0"/>
    <x v="5"/>
    <x v="8"/>
    <s v="Male"/>
    <n v="27"/>
    <n v="674"/>
    <n v="1316"/>
    <n v="18198"/>
    <n v="35532"/>
    <n v="17334"/>
  </r>
  <r>
    <x v="141"/>
    <s v="Stellar Health Services"/>
    <x v="0"/>
    <x v="5"/>
    <x v="8"/>
    <s v="Female"/>
    <n v="27"/>
    <n v="583"/>
    <n v="1332"/>
    <n v="15741"/>
    <n v="35964"/>
    <n v="20223"/>
  </r>
  <r>
    <x v="142"/>
    <s v="Pure Path Foods"/>
    <x v="0"/>
    <x v="5"/>
    <x v="3"/>
    <s v="Female"/>
    <n v="21"/>
    <n v="929"/>
    <n v="1207"/>
    <n v="19509"/>
    <n v="25347"/>
    <n v="5838"/>
  </r>
  <r>
    <x v="143"/>
    <s v="Prestige Solutions"/>
    <x v="0"/>
    <x v="5"/>
    <x v="3"/>
    <s v="Female"/>
    <n v="29"/>
    <n v="818"/>
    <n v="1256"/>
    <n v="23722"/>
    <n v="36424"/>
    <n v="12702"/>
  </r>
  <r>
    <x v="144"/>
    <s v="Bright Horizon Realty"/>
    <x v="0"/>
    <x v="5"/>
    <x v="7"/>
    <s v="Female"/>
    <n v="28"/>
    <n v="873"/>
    <n v="1472"/>
    <n v="24444"/>
    <n v="41216"/>
    <n v="16772"/>
  </r>
  <r>
    <x v="145"/>
    <s v="Quantum Media Group"/>
    <x v="1"/>
    <x v="6"/>
    <x v="8"/>
    <s v="Female"/>
    <n v="61"/>
    <n v="675"/>
    <n v="1355"/>
    <n v="41175"/>
    <n v="82655"/>
    <n v="41480"/>
  </r>
  <r>
    <x v="146"/>
    <s v="Legacy Builders"/>
    <x v="1"/>
    <x v="6"/>
    <x v="13"/>
    <s v="Female"/>
    <n v="58"/>
    <n v="720"/>
    <n v="1187"/>
    <n v="41760"/>
    <n v="68846"/>
    <n v="27086"/>
  </r>
  <r>
    <x v="147"/>
    <s v="Apex Spa &amp; Wellness"/>
    <x v="1"/>
    <x v="6"/>
    <x v="14"/>
    <s v="Female"/>
    <n v="60"/>
    <n v="676"/>
    <n v="1112"/>
    <n v="40560"/>
    <n v="66720"/>
    <n v="26160"/>
  </r>
  <r>
    <x v="148"/>
    <s v="Radiant Travel Services"/>
    <x v="1"/>
    <x v="6"/>
    <x v="1"/>
    <s v="Female"/>
    <n v="91"/>
    <n v="808"/>
    <n v="1008"/>
    <n v="73528"/>
    <n v="91728"/>
    <n v="18200"/>
  </r>
  <r>
    <x v="149"/>
    <s v="Modern Trends Consulting"/>
    <x v="1"/>
    <x v="6"/>
    <x v="15"/>
    <s v="Female"/>
    <n v="99"/>
    <n v="528"/>
    <n v="1208"/>
    <n v="52272"/>
    <n v="119592"/>
    <n v="67320"/>
  </r>
  <r>
    <x v="150"/>
    <s v="Global Horizon Ventures"/>
    <x v="1"/>
    <x v="6"/>
    <x v="16"/>
    <s v="Female"/>
    <n v="73"/>
    <n v="783"/>
    <n v="991"/>
    <n v="57159"/>
    <n v="72343"/>
    <n v="15184"/>
  </r>
  <r>
    <x v="151"/>
    <s v="Elite Enterprises"/>
    <x v="1"/>
    <x v="6"/>
    <x v="17"/>
    <s v="Male"/>
    <n v="59"/>
    <n v="638"/>
    <n v="1062"/>
    <n v="37642"/>
    <n v="62658"/>
    <n v="25016"/>
  </r>
  <r>
    <x v="152"/>
    <s v="Urban Wave Solutions"/>
    <x v="1"/>
    <x v="6"/>
    <x v="18"/>
    <s v="Male"/>
    <n v="60"/>
    <n v="645"/>
    <n v="1094"/>
    <n v="38700"/>
    <n v="65640"/>
    <n v="26940"/>
  </r>
  <r>
    <x v="153"/>
    <s v="Pinnacle Health Innovations"/>
    <x v="1"/>
    <x v="6"/>
    <x v="19"/>
    <s v="Male"/>
    <n v="68"/>
    <n v="881"/>
    <n v="1338"/>
    <n v="59908"/>
    <n v="90984"/>
    <n v="31076"/>
  </r>
  <r>
    <x v="154"/>
    <s v="Horizon Fashion"/>
    <x v="1"/>
    <x v="7"/>
    <x v="2"/>
    <s v="Male"/>
    <n v="55"/>
    <n v="639"/>
    <n v="1346"/>
    <n v="35145"/>
    <n v="74030"/>
    <n v="38885"/>
  </r>
  <r>
    <x v="155"/>
    <s v="Crystal Essence Beverages"/>
    <x v="1"/>
    <x v="7"/>
    <x v="2"/>
    <s v="Male"/>
    <n v="52"/>
    <n v="718"/>
    <n v="1051"/>
    <n v="37336"/>
    <n v="54652"/>
    <n v="17316"/>
  </r>
  <r>
    <x v="156"/>
    <s v="Dynamic Pathways"/>
    <x v="1"/>
    <x v="7"/>
    <x v="9"/>
    <s v="Female"/>
    <n v="95"/>
    <n v="944"/>
    <n v="1293"/>
    <n v="89680"/>
    <n v="122835"/>
    <n v="33155"/>
  </r>
  <r>
    <x v="157"/>
    <s v="Visionary Realty Solutions"/>
    <x v="1"/>
    <x v="7"/>
    <x v="13"/>
    <s v="Female"/>
    <n v="68"/>
    <n v="777"/>
    <n v="977"/>
    <n v="52836"/>
    <n v="66436"/>
    <n v="13600"/>
  </r>
  <r>
    <x v="158"/>
    <s v="Radiance Apparel"/>
    <x v="1"/>
    <x v="7"/>
    <x v="2"/>
    <s v="Female"/>
    <n v="99"/>
    <n v="523"/>
    <n v="1373"/>
    <n v="51777"/>
    <n v="135927"/>
    <n v="84150"/>
  </r>
  <r>
    <x v="159"/>
    <s v="Zenith Design Group"/>
    <x v="1"/>
    <x v="7"/>
    <x v="4"/>
    <s v="Male"/>
    <n v="92"/>
    <n v="814"/>
    <n v="1243"/>
    <n v="74888"/>
    <n v="114356"/>
    <n v="39468"/>
  </r>
  <r>
    <x v="160"/>
    <s v="Apex Publishing House"/>
    <x v="2"/>
    <x v="9"/>
    <x v="0"/>
    <s v="Male"/>
    <n v="11"/>
    <n v="960"/>
    <n v="891"/>
    <n v="10560"/>
    <n v="9801"/>
    <n v="-759"/>
  </r>
  <r>
    <x v="161"/>
    <s v="True Value Consulting"/>
    <x v="2"/>
    <x v="9"/>
    <x v="1"/>
    <s v="Male"/>
    <n v="10"/>
    <n v="654"/>
    <n v="908"/>
    <n v="6540"/>
    <n v="9080"/>
    <n v="2540"/>
  </r>
  <r>
    <x v="162"/>
    <s v="Future Path Ventures"/>
    <x v="2"/>
    <x v="9"/>
    <x v="2"/>
    <s v="Male"/>
    <n v="14"/>
    <n v="504"/>
    <n v="1480"/>
    <n v="7056"/>
    <n v="20720"/>
    <n v="13664"/>
  </r>
  <r>
    <x v="163"/>
    <s v="Stellar Tech Services"/>
    <x v="2"/>
    <x v="9"/>
    <x v="3"/>
    <s v="Male"/>
    <n v="12"/>
    <n v="886"/>
    <n v="1322"/>
    <n v="10632"/>
    <n v="15864"/>
    <n v="5232"/>
  </r>
  <r>
    <x v="164"/>
    <s v="Legacy Travel Agency"/>
    <x v="2"/>
    <x v="9"/>
    <x v="4"/>
    <s v="Female"/>
    <n v="10"/>
    <n v="554"/>
    <n v="1091"/>
    <n v="5540"/>
    <n v="10910"/>
    <n v="5370"/>
  </r>
  <r>
    <x v="165"/>
    <s v="Harmony Innovations"/>
    <x v="2"/>
    <x v="9"/>
    <x v="5"/>
    <s v="Female"/>
    <n v="14"/>
    <n v="933"/>
    <n v="1357"/>
    <n v="13062"/>
    <n v="18998"/>
    <n v="5936"/>
  </r>
  <r>
    <x v="166"/>
    <s v="Pure Essence Solutions"/>
    <x v="2"/>
    <x v="9"/>
    <x v="6"/>
    <s v="Female"/>
    <n v="19"/>
    <n v="576"/>
    <n v="966"/>
    <n v="10944"/>
    <n v="18354"/>
    <n v="7410"/>
  </r>
  <r>
    <x v="167"/>
    <s v="Elite Media Group"/>
    <x v="2"/>
    <x v="9"/>
    <x v="1"/>
    <s v="Female"/>
    <n v="15"/>
    <n v="674"/>
    <n v="1230"/>
    <n v="10110"/>
    <n v="18450"/>
    <n v="8340"/>
  </r>
  <r>
    <x v="168"/>
    <s v="Radiant Construction"/>
    <x v="2"/>
    <x v="9"/>
    <x v="7"/>
    <s v="Female"/>
    <n v="20"/>
    <n v="529"/>
    <n v="1034"/>
    <n v="10580"/>
    <n v="20680"/>
    <n v="10100"/>
  </r>
  <r>
    <x v="169"/>
    <s v="Pinnacle Finance"/>
    <x v="2"/>
    <x v="9"/>
    <x v="6"/>
    <s v="Female"/>
    <n v="18"/>
    <n v="717"/>
    <n v="980"/>
    <n v="12906"/>
    <n v="17640"/>
    <n v="4734"/>
  </r>
  <r>
    <x v="170"/>
    <s v="Horizon Tech Ventures"/>
    <x v="2"/>
    <x v="9"/>
    <x v="8"/>
    <s v="Female"/>
    <n v="17"/>
    <n v="966"/>
    <n v="1268"/>
    <n v="16422"/>
    <n v="21556"/>
    <n v="5134"/>
  </r>
  <r>
    <x v="171"/>
    <s v="Crystal Health Solutions"/>
    <x v="2"/>
    <x v="9"/>
    <x v="8"/>
    <s v="Male"/>
    <n v="16"/>
    <n v="689"/>
    <n v="1294"/>
    <n v="11024"/>
    <n v="20704"/>
    <n v="9680"/>
  </r>
  <r>
    <x v="172"/>
    <s v="Modern Horizons Consulting"/>
    <x v="1"/>
    <x v="7"/>
    <x v="1"/>
    <s v="Male"/>
    <n v="62"/>
    <n v="891"/>
    <n v="1156"/>
    <n v="55242"/>
    <n v="71672"/>
    <n v="16430"/>
  </r>
  <r>
    <x v="173"/>
    <s v="Apex Realty Services"/>
    <x v="1"/>
    <x v="7"/>
    <x v="9"/>
    <s v="Male"/>
    <n v="89"/>
    <n v="990"/>
    <n v="1277"/>
    <n v="88110"/>
    <n v="113653"/>
    <n v="25543"/>
  </r>
  <r>
    <x v="174"/>
    <s v="Zenith Educational Group"/>
    <x v="1"/>
    <x v="7"/>
    <x v="1"/>
    <s v="Male"/>
    <n v="61"/>
    <n v="907"/>
    <n v="1083"/>
    <n v="55327"/>
    <n v="66063"/>
    <n v="10736"/>
  </r>
  <r>
    <x v="175"/>
    <s v="True Path Ventures"/>
    <x v="1"/>
    <x v="7"/>
    <x v="10"/>
    <s v="Female"/>
    <n v="52"/>
    <n v="766"/>
    <n v="1244"/>
    <n v="39832"/>
    <n v="64688"/>
    <n v="24856"/>
  </r>
  <r>
    <x v="176"/>
    <s v="Radiance Media"/>
    <x v="1"/>
    <x v="7"/>
    <x v="9"/>
    <s v="Male"/>
    <n v="96"/>
    <n v="520"/>
    <n v="1317"/>
    <n v="49920"/>
    <n v="126432"/>
    <n v="76512"/>
  </r>
  <r>
    <x v="177"/>
    <s v="Legacy Health Systems"/>
    <x v="1"/>
    <x v="7"/>
    <x v="11"/>
    <s v="Male"/>
    <n v="90"/>
    <n v="792"/>
    <n v="1085"/>
    <n v="71280"/>
    <n v="97650"/>
    <n v="26370"/>
  </r>
  <r>
    <x v="178"/>
    <s v="Urban Focus Products"/>
    <x v="1"/>
    <x v="7"/>
    <x v="12"/>
    <s v="Male"/>
    <n v="98"/>
    <n v="711"/>
    <n v="1079"/>
    <n v="69678"/>
    <n v="105742"/>
    <n v="36064"/>
  </r>
  <r>
    <x v="179"/>
    <s v="Elite Edge Consulting"/>
    <x v="2"/>
    <x v="8"/>
    <x v="6"/>
    <s v="Male"/>
    <n v="16"/>
    <n v="599"/>
    <n v="1314"/>
    <n v="9584"/>
    <n v="21024"/>
    <n v="11440"/>
  </r>
  <r>
    <x v="180"/>
    <s v="Stellar Travel Solutions"/>
    <x v="2"/>
    <x v="8"/>
    <x v="8"/>
    <s v="Female"/>
    <n v="18"/>
    <n v="835"/>
    <n v="1041"/>
    <n v="15030"/>
    <n v="18738"/>
    <n v="3708"/>
  </r>
  <r>
    <x v="181"/>
    <s v="Harmony Tech Ventures"/>
    <x v="2"/>
    <x v="8"/>
    <x v="8"/>
    <s v="Female"/>
    <n v="12"/>
    <n v="827"/>
    <n v="1064"/>
    <n v="9924"/>
    <n v="12768"/>
    <n v="2844"/>
  </r>
  <r>
    <x v="182"/>
    <s v="Pure Harmony Solutions"/>
    <x v="2"/>
    <x v="8"/>
    <x v="3"/>
    <s v="Female"/>
    <n v="13"/>
    <n v="855"/>
    <n v="1347"/>
    <n v="11115"/>
    <n v="17511"/>
    <n v="6396"/>
  </r>
  <r>
    <x v="183"/>
    <s v="Radiant Fitness Studio"/>
    <x v="2"/>
    <x v="8"/>
    <x v="3"/>
    <s v="Female"/>
    <n v="17"/>
    <n v="932"/>
    <n v="1207"/>
    <n v="15844"/>
    <n v="20519"/>
    <n v="4675"/>
  </r>
  <r>
    <x v="184"/>
    <s v="Zenith Finance Co."/>
    <x v="2"/>
    <x v="8"/>
    <x v="7"/>
    <s v="Female"/>
    <n v="11"/>
    <n v="654"/>
    <n v="1381"/>
    <n v="7194"/>
    <n v="15191"/>
    <n v="7997"/>
  </r>
  <r>
    <x v="185"/>
    <s v="Apex Events Management"/>
    <x v="2"/>
    <x v="8"/>
    <x v="8"/>
    <s v="Female"/>
    <n v="19"/>
    <n v="764"/>
    <n v="1310"/>
    <n v="14516"/>
    <n v="24890"/>
    <n v="10374"/>
  </r>
  <r>
    <x v="186"/>
    <s v="Visionary Innovations"/>
    <x v="1"/>
    <x v="6"/>
    <x v="13"/>
    <s v="Female"/>
    <n v="93"/>
    <n v="660"/>
    <n v="1458"/>
    <n v="61380"/>
    <n v="135594"/>
    <n v="74214"/>
  </r>
  <r>
    <x v="187"/>
    <s v="Horizon Design Studio"/>
    <x v="1"/>
    <x v="6"/>
    <x v="14"/>
    <s v="Female"/>
    <n v="59"/>
    <n v="623"/>
    <n v="1328"/>
    <n v="36757"/>
    <n v="78352"/>
    <n v="41595"/>
  </r>
  <r>
    <x v="188"/>
    <s v="Modern Spectrum Solutions"/>
    <x v="1"/>
    <x v="6"/>
    <x v="1"/>
    <s v="Female"/>
    <n v="79"/>
    <n v="683"/>
    <n v="913"/>
    <n v="53957"/>
    <n v="72127"/>
    <n v="18170"/>
  </r>
  <r>
    <x v="189"/>
    <s v="Legacy Tech Products"/>
    <x v="1"/>
    <x v="6"/>
    <x v="15"/>
    <s v="Female"/>
    <n v="98"/>
    <n v="865"/>
    <n v="1039"/>
    <n v="84770"/>
    <n v="101822"/>
    <n v="17052"/>
  </r>
  <r>
    <x v="190"/>
    <s v="Pinnacle Wellness Services"/>
    <x v="1"/>
    <x v="6"/>
    <x v="16"/>
    <s v="Female"/>
    <n v="83"/>
    <n v="709"/>
    <n v="1468"/>
    <n v="58847"/>
    <n v="121844"/>
    <n v="62997"/>
  </r>
  <r>
    <x v="191"/>
    <s v="Urban Insight Consulting"/>
    <x v="1"/>
    <x v="7"/>
    <x v="17"/>
    <s v="Female"/>
    <n v="69"/>
    <n v="657"/>
    <n v="1144"/>
    <n v="45333"/>
    <n v="78936"/>
    <n v="33603"/>
  </r>
  <r>
    <x v="192"/>
    <s v="Crystal Horizons"/>
    <x v="1"/>
    <x v="7"/>
    <x v="18"/>
    <s v="Female"/>
    <n v="81"/>
    <n v="709"/>
    <n v="1055"/>
    <n v="57429"/>
    <n v="85455"/>
    <n v="28026"/>
  </r>
  <r>
    <x v="193"/>
    <s v="Radiant Apparel"/>
    <x v="1"/>
    <x v="7"/>
    <x v="19"/>
    <s v="Female"/>
    <n v="61"/>
    <n v="547"/>
    <n v="1187"/>
    <n v="33367"/>
    <n v="72407"/>
    <n v="39040"/>
  </r>
  <r>
    <x v="194"/>
    <s v="True Value Products"/>
    <x v="1"/>
    <x v="7"/>
    <x v="2"/>
    <s v="Female"/>
    <n v="57"/>
    <n v="734"/>
    <n v="1024"/>
    <n v="41838"/>
    <n v="58368"/>
    <n v="16530"/>
  </r>
  <r>
    <x v="195"/>
    <s v="Apex Creative Solutions"/>
    <x v="1"/>
    <x v="7"/>
    <x v="2"/>
    <s v="Male"/>
    <n v="67"/>
    <n v="711"/>
    <n v="1122"/>
    <n v="47637"/>
    <n v="75174"/>
    <n v="27537"/>
  </r>
  <r>
    <x v="196"/>
    <s v="Zenith Health Products"/>
    <x v="1"/>
    <x v="7"/>
    <x v="9"/>
    <s v="Male"/>
    <n v="60"/>
    <n v="937"/>
    <n v="1022"/>
    <n v="56220"/>
    <n v="61320"/>
    <n v="5100"/>
  </r>
  <r>
    <x v="197"/>
    <s v="Stellar Media Group"/>
    <x v="2"/>
    <x v="9"/>
    <x v="13"/>
    <s v="Male"/>
    <n v="15"/>
    <n v="906"/>
    <n v="1130"/>
    <n v="13590"/>
    <n v="16950"/>
    <n v="3360"/>
  </r>
  <r>
    <x v="198"/>
    <s v="Harmony Finance Co."/>
    <x v="2"/>
    <x v="9"/>
    <x v="2"/>
    <s v="Male"/>
    <n v="20"/>
    <n v="780"/>
    <n v="1310"/>
    <n v="15600"/>
    <n v="26200"/>
    <n v="10600"/>
  </r>
  <r>
    <x v="199"/>
    <s v="Pure Vision Ventures"/>
    <x v="2"/>
    <x v="9"/>
    <x v="4"/>
    <s v="Male"/>
    <n v="17"/>
    <n v="747"/>
    <n v="1100"/>
    <n v="12699"/>
    <n v="18700"/>
    <n v="6001"/>
  </r>
  <r>
    <x v="200"/>
    <s v="Radiance Solutions Group"/>
    <x v="2"/>
    <x v="9"/>
    <x v="12"/>
    <s v="Female"/>
    <n v="20"/>
    <n v="963"/>
    <n v="1359"/>
    <n v="19260"/>
    <n v="27180"/>
    <n v="7920"/>
  </r>
  <r>
    <x v="201"/>
    <s v="Legacy Travel Services"/>
    <x v="2"/>
    <x v="9"/>
    <x v="6"/>
    <s v="Female"/>
    <n v="15"/>
    <n v="747"/>
    <n v="1465"/>
    <n v="11205"/>
    <n v="21975"/>
    <n v="10770"/>
  </r>
  <r>
    <x v="202"/>
    <s v="Elite Spectrum Media"/>
    <x v="2"/>
    <x v="9"/>
    <x v="8"/>
    <s v="Female"/>
    <n v="20"/>
    <n v="844"/>
    <n v="1246"/>
    <n v="16880"/>
    <n v="24920"/>
    <n v="8040"/>
  </r>
  <r>
    <x v="203"/>
    <s v="Modern Edge Solutions"/>
    <x v="2"/>
    <x v="9"/>
    <x v="8"/>
    <s v="Female"/>
    <n v="14"/>
    <n v="913"/>
    <n v="1339"/>
    <n v="12782"/>
    <n v="18746"/>
    <n v="5964"/>
  </r>
  <r>
    <x v="204"/>
    <s v="Pinnacle Design Studio"/>
    <x v="2"/>
    <x v="9"/>
    <x v="3"/>
    <s v="Female"/>
    <n v="14"/>
    <n v="799"/>
    <n v="1464"/>
    <n v="11186"/>
    <n v="20496"/>
    <n v="9310"/>
  </r>
  <r>
    <x v="205"/>
    <s v="Horizon Health Solutions"/>
    <x v="0"/>
    <x v="0"/>
    <x v="3"/>
    <s v="Female"/>
    <n v="23"/>
    <n v="616"/>
    <n v="1017"/>
    <n v="14168"/>
    <n v="23391"/>
    <n v="9223"/>
  </r>
  <r>
    <x v="206"/>
    <s v="Crystal Clear Consulting"/>
    <x v="0"/>
    <x v="1"/>
    <x v="7"/>
    <s v="Female"/>
    <n v="21"/>
    <n v="541"/>
    <n v="1019"/>
    <n v="11361"/>
    <n v="21399"/>
    <n v="10038"/>
  </r>
  <r>
    <x v="207"/>
    <s v="Apex Marketing Solutions"/>
    <x v="0"/>
    <x v="1"/>
    <x v="8"/>
    <s v="Male"/>
    <n v="28"/>
    <n v="539"/>
    <n v="1450"/>
    <n v="15092"/>
    <n v="40600"/>
    <n v="25508"/>
  </r>
  <r>
    <x v="208"/>
    <s v="Zenith Innovations"/>
    <x v="0"/>
    <x v="1"/>
    <x v="13"/>
    <s v="Male"/>
    <n v="22"/>
    <n v="725"/>
    <n v="1108"/>
    <n v="15950"/>
    <n v="24376"/>
    <n v="8426"/>
  </r>
  <r>
    <x v="209"/>
    <s v="Stellar Wellness Products"/>
    <x v="1"/>
    <x v="2"/>
    <x v="14"/>
    <s v="Male"/>
    <n v="71"/>
    <n v="777"/>
    <n v="1399"/>
    <n v="55167"/>
    <n v="99329"/>
    <n v="44162"/>
  </r>
  <r>
    <x v="210"/>
    <s v="Radiant Consulting Group"/>
    <x v="1"/>
    <x v="2"/>
    <x v="1"/>
    <s v="Male"/>
    <n v="52"/>
    <n v="509"/>
    <n v="1086"/>
    <n v="26468"/>
    <n v="56472"/>
    <n v="30004"/>
  </r>
  <r>
    <x v="211"/>
    <s v="Harmony Ventures Co."/>
    <x v="1"/>
    <x v="2"/>
    <x v="15"/>
    <s v="Female"/>
    <n v="66"/>
    <n v="701"/>
    <n v="1258"/>
    <n v="46266"/>
    <n v="83028"/>
    <n v="36762"/>
  </r>
  <r>
    <x v="212"/>
    <s v="Urban Path Technologies"/>
    <x v="1"/>
    <x v="2"/>
    <x v="16"/>
    <s v="Male"/>
    <n v="97"/>
    <n v="654"/>
    <n v="1407"/>
    <n v="63438"/>
    <n v="136479"/>
    <n v="73041"/>
  </r>
  <r>
    <x v="213"/>
    <s v="True Essence Innovations"/>
    <x v="0"/>
    <x v="0"/>
    <x v="17"/>
    <s v="Male"/>
    <n v="21"/>
    <n v="596"/>
    <n v="1109"/>
    <n v="12516"/>
    <n v="23289"/>
    <n v="10773"/>
  </r>
  <r>
    <x v="214"/>
    <s v="Pinnacle Media Group"/>
    <x v="0"/>
    <x v="0"/>
    <x v="18"/>
    <s v="Male"/>
    <n v="30"/>
    <n v="910"/>
    <n v="1302"/>
    <n v="27300"/>
    <n v="39060"/>
    <n v="11760"/>
  </r>
  <r>
    <x v="215"/>
    <s v="Legacy Design Co."/>
    <x v="0"/>
    <x v="0"/>
    <x v="19"/>
    <s v="Male"/>
    <n v="25"/>
    <n v="532"/>
    <n v="1215"/>
    <n v="13300"/>
    <n v="30375"/>
    <n v="17075"/>
  </r>
  <r>
    <x v="216"/>
    <s v="Apex Health Products"/>
    <x v="0"/>
    <x v="0"/>
    <x v="2"/>
    <s v="Female"/>
    <n v="29"/>
    <n v="813"/>
    <n v="926"/>
    <n v="23577"/>
    <n v="26854"/>
    <n v="3277"/>
  </r>
  <r>
    <x v="217"/>
    <s v="Zenith Travel Ventures"/>
    <x v="0"/>
    <x v="0"/>
    <x v="2"/>
    <s v="Female"/>
    <n v="28"/>
    <n v="858"/>
    <n v="1253"/>
    <n v="24024"/>
    <n v="35084"/>
    <n v="11060"/>
  </r>
  <r>
    <x v="218"/>
    <s v="Pure Path Consulting"/>
    <x v="0"/>
    <x v="0"/>
    <x v="9"/>
    <s v="Female"/>
    <n v="24"/>
    <n v="641"/>
    <n v="943"/>
    <n v="15384"/>
    <n v="22632"/>
    <n v="7248"/>
  </r>
  <r>
    <x v="219"/>
    <s v="Radiance Solutions Co."/>
    <x v="1"/>
    <x v="3"/>
    <x v="13"/>
    <s v="Female"/>
    <n v="74"/>
    <n v="636"/>
    <n v="1004"/>
    <n v="47064"/>
    <n v="74296"/>
    <n v="27232"/>
  </r>
  <r>
    <x v="220"/>
    <s v="Modern Vision Ventures"/>
    <x v="1"/>
    <x v="3"/>
    <x v="2"/>
    <s v="Female"/>
    <n v="63"/>
    <n v="833"/>
    <n v="1052"/>
    <n v="52479"/>
    <n v="66276"/>
    <n v="13797"/>
  </r>
  <r>
    <x v="221"/>
    <s v="Elite Travel Services"/>
    <x v="1"/>
    <x v="3"/>
    <x v="4"/>
    <s v="Female"/>
    <n v="74"/>
    <n v="743"/>
    <n v="1443"/>
    <n v="54982"/>
    <n v="106782"/>
    <n v="51800"/>
  </r>
  <r>
    <x v="222"/>
    <s v="Horizon Creative Solutions"/>
    <x v="1"/>
    <x v="3"/>
    <x v="0"/>
    <s v="Female"/>
    <n v="83"/>
    <n v="569"/>
    <n v="1100"/>
    <n v="47227"/>
    <n v="91300"/>
    <n v="44073"/>
  </r>
  <r>
    <x v="223"/>
    <s v="Crystal Innovations Group"/>
    <x v="1"/>
    <x v="3"/>
    <x v="1"/>
    <s v="Female"/>
    <n v="86"/>
    <n v="593"/>
    <n v="949"/>
    <n v="50998"/>
    <n v="81614"/>
    <n v="30616"/>
  </r>
  <r>
    <x v="224"/>
    <s v="Pinnacle Fitness Studio"/>
    <x v="1"/>
    <x v="3"/>
    <x v="2"/>
    <s v="Female"/>
    <n v="92"/>
    <n v="609"/>
    <n v="1036"/>
    <n v="56028"/>
    <n v="95312"/>
    <n v="39284"/>
  </r>
  <r>
    <x v="225"/>
    <s v="Stellar Travel Agency"/>
    <x v="1"/>
    <x v="3"/>
    <x v="3"/>
    <s v="Female"/>
    <n v="96"/>
    <n v="674"/>
    <n v="1248"/>
    <n v="64704"/>
    <n v="119808"/>
    <n v="55104"/>
  </r>
  <r>
    <x v="226"/>
    <s v="Harmony Educational Group"/>
    <x v="0"/>
    <x v="4"/>
    <x v="4"/>
    <s v="Male"/>
    <n v="25"/>
    <n v="709"/>
    <n v="1086"/>
    <n v="17725"/>
    <n v="27150"/>
    <n v="9425"/>
  </r>
  <r>
    <x v="227"/>
    <s v="Urban Spectrum Solutions"/>
    <x v="0"/>
    <x v="4"/>
    <x v="5"/>
    <s v="Male"/>
    <n v="23"/>
    <n v="663"/>
    <n v="1041"/>
    <n v="15249"/>
    <n v="23943"/>
    <n v="8694"/>
  </r>
  <r>
    <x v="228"/>
    <s v="Radiant Design Studio"/>
    <x v="0"/>
    <x v="4"/>
    <x v="6"/>
    <s v="Male"/>
    <n v="25"/>
    <n v="802"/>
    <n v="1470"/>
    <n v="20050"/>
    <n v="36750"/>
    <n v="16700"/>
  </r>
  <r>
    <x v="229"/>
    <s v="Zenith Health Innovations"/>
    <x v="0"/>
    <x v="4"/>
    <x v="1"/>
    <s v="Male"/>
    <n v="23"/>
    <n v="893"/>
    <n v="1042"/>
    <n v="20539"/>
    <n v="23966"/>
    <n v="3427"/>
  </r>
  <r>
    <x v="230"/>
    <s v="Apex Realty Ventures"/>
    <x v="0"/>
    <x v="4"/>
    <x v="7"/>
    <s v="Male"/>
    <n v="29"/>
    <n v="852"/>
    <n v="1242"/>
    <n v="24708"/>
    <n v="36018"/>
    <n v="11310"/>
  </r>
  <r>
    <x v="231"/>
    <s v="Legacy Wellness Solutions"/>
    <x v="0"/>
    <x v="4"/>
    <x v="6"/>
    <s v="Female"/>
    <n v="26"/>
    <n v="878"/>
    <n v="1039"/>
    <n v="22828"/>
    <n v="27014"/>
    <n v="4186"/>
  </r>
  <r>
    <x v="232"/>
    <s v="True Value Ventures"/>
    <x v="0"/>
    <x v="4"/>
    <x v="8"/>
    <s v="Female"/>
    <n v="23"/>
    <n v="747"/>
    <n v="996"/>
    <n v="17181"/>
    <n v="22908"/>
    <n v="5727"/>
  </r>
  <r>
    <x v="233"/>
    <s v="Horizon Media Solutions"/>
    <x v="0"/>
    <x v="4"/>
    <x v="8"/>
    <s v="Female"/>
    <n v="25"/>
    <n v="547"/>
    <n v="958"/>
    <n v="13675"/>
    <n v="23950"/>
    <n v="10275"/>
  </r>
  <r>
    <x v="234"/>
    <s v="Crystal Clear Designs"/>
    <x v="0"/>
    <x v="4"/>
    <x v="1"/>
    <s v="Male"/>
    <n v="26"/>
    <n v="625"/>
    <n v="1030"/>
    <n v="16250"/>
    <n v="26780"/>
    <n v="10530"/>
  </r>
  <r>
    <x v="235"/>
    <s v="Pinnacle Innovations Co."/>
    <x v="0"/>
    <x v="4"/>
    <x v="9"/>
    <s v="Male"/>
    <n v="23"/>
    <n v="706"/>
    <n v="1162"/>
    <n v="16238"/>
    <n v="26726"/>
    <n v="10488"/>
  </r>
  <r>
    <x v="236"/>
    <s v="Modern Pathways"/>
    <x v="0"/>
    <x v="4"/>
    <x v="1"/>
    <s v="Male"/>
    <n v="28"/>
    <n v="858"/>
    <n v="1075"/>
    <n v="24024"/>
    <n v="30100"/>
    <n v="6076"/>
  </r>
  <r>
    <x v="237"/>
    <s v="Stellar Finance Co."/>
    <x v="0"/>
    <x v="4"/>
    <x v="10"/>
    <s v="Male"/>
    <n v="24"/>
    <n v="736"/>
    <n v="1125"/>
    <n v="17664"/>
    <n v="27000"/>
    <n v="9336"/>
  </r>
  <r>
    <x v="238"/>
    <s v="Radiant Spectrum Group"/>
    <x v="0"/>
    <x v="4"/>
    <x v="9"/>
    <s v="Male"/>
    <n v="20"/>
    <n v="599"/>
    <n v="1355"/>
    <n v="11980"/>
    <n v="27100"/>
    <n v="15120"/>
  </r>
  <r>
    <x v="239"/>
    <s v="Harmony Design Ventures"/>
    <x v="0"/>
    <x v="4"/>
    <x v="11"/>
    <s v="Female"/>
    <n v="22"/>
    <n v="524"/>
    <n v="1003"/>
    <n v="11528"/>
    <n v="22066"/>
    <n v="10538"/>
  </r>
  <r>
    <x v="240"/>
    <s v="Elite Edge Products"/>
    <x v="0"/>
    <x v="4"/>
    <x v="12"/>
    <s v="Female"/>
    <n v="27"/>
    <n v="744"/>
    <n v="1456"/>
    <n v="20088"/>
    <n v="39312"/>
    <n v="19224"/>
  </r>
  <r>
    <x v="241"/>
    <s v="Zenith Consulting Co."/>
    <x v="0"/>
    <x v="5"/>
    <x v="6"/>
    <s v="Female"/>
    <n v="27"/>
    <n v="826"/>
    <n v="1046"/>
    <n v="22302"/>
    <n v="28242"/>
    <n v="5940"/>
  </r>
  <r>
    <x v="242"/>
    <s v="Apex Wellness Products"/>
    <x v="0"/>
    <x v="5"/>
    <x v="8"/>
    <s v="Female"/>
    <n v="27"/>
    <n v="573"/>
    <n v="1237"/>
    <n v="15471"/>
    <n v="33399"/>
    <n v="17928"/>
  </r>
  <r>
    <x v="243"/>
    <s v="Urban Vision Solutions"/>
    <x v="0"/>
    <x v="5"/>
    <x v="8"/>
    <s v="Female"/>
    <n v="22"/>
    <n v="606"/>
    <n v="1298"/>
    <n v="13332"/>
    <n v="28556"/>
    <n v="15224"/>
  </r>
  <r>
    <x v="244"/>
    <s v="Pure Harmony Innovations"/>
    <x v="0"/>
    <x v="5"/>
    <x v="3"/>
    <s v="Female"/>
    <n v="28"/>
    <n v="798"/>
    <n v="1398"/>
    <n v="22344"/>
    <n v="39144"/>
    <n v="16800"/>
  </r>
  <r>
    <x v="245"/>
    <s v="Legacy Media Group"/>
    <x v="0"/>
    <x v="5"/>
    <x v="3"/>
    <s v="Female"/>
    <n v="25"/>
    <n v="982"/>
    <n v="1400"/>
    <n v="24550"/>
    <n v="35000"/>
    <n v="10450"/>
  </r>
  <r>
    <x v="246"/>
    <s v="Pinnacle Travel Solutions"/>
    <x v="0"/>
    <x v="5"/>
    <x v="7"/>
    <s v="Male"/>
    <n v="28"/>
    <n v="507"/>
    <n v="1387"/>
    <n v="14196"/>
    <n v="38836"/>
    <n v="24640"/>
  </r>
  <r>
    <x v="247"/>
    <s v="Horizon Tech Innovations"/>
    <x v="0"/>
    <x v="5"/>
    <x v="8"/>
    <s v="Male"/>
    <n v="29"/>
    <n v="841"/>
    <n v="1434"/>
    <n v="24389"/>
    <n v="41586"/>
    <n v="17197"/>
  </r>
  <r>
    <x v="248"/>
    <s v="Crystal Spectrum Consulting"/>
    <x v="0"/>
    <x v="5"/>
    <x v="13"/>
    <s v="Male"/>
    <n v="21"/>
    <n v="691"/>
    <n v="924"/>
    <n v="14511"/>
    <n v="19404"/>
    <n v="4893"/>
  </r>
  <r>
    <x v="249"/>
    <s v="Stellar Creative Co."/>
    <x v="0"/>
    <x v="5"/>
    <x v="14"/>
    <s v="Male"/>
    <n v="24"/>
    <n v="526"/>
    <n v="1179"/>
    <n v="12624"/>
    <n v="28296"/>
    <n v="15672"/>
  </r>
  <r>
    <x v="250"/>
    <s v="Radiance Media Ventures"/>
    <x v="0"/>
    <x v="5"/>
    <x v="1"/>
    <s v="Female"/>
    <n v="29"/>
    <n v="932"/>
    <n v="1261"/>
    <n v="27028"/>
    <n v="36569"/>
    <n v="9541"/>
  </r>
  <r>
    <x v="251"/>
    <s v="Harmony Health Solutions"/>
    <x v="0"/>
    <x v="5"/>
    <x v="15"/>
    <s v="Male"/>
    <n v="29"/>
    <n v="989"/>
    <n v="1096"/>
    <n v="28681"/>
    <n v="31784"/>
    <n v="3103"/>
  </r>
  <r>
    <x v="252"/>
    <s v="Zenith Edge Services"/>
    <x v="0"/>
    <x v="5"/>
    <x v="16"/>
    <s v="Male"/>
    <n v="22"/>
    <n v="603"/>
    <n v="1016"/>
    <n v="13266"/>
    <n v="22352"/>
    <n v="9086"/>
  </r>
  <r>
    <x v="253"/>
    <s v="Apex Travel Ventures"/>
    <x v="1"/>
    <x v="6"/>
    <x v="17"/>
    <s v="Male"/>
    <n v="65"/>
    <n v="804"/>
    <n v="1272"/>
    <n v="52260"/>
    <n v="82680"/>
    <n v="30420"/>
  </r>
  <r>
    <x v="254"/>
    <s v="Modern Vision Solutions"/>
    <x v="1"/>
    <x v="6"/>
    <x v="18"/>
    <s v="Male"/>
    <n v="55"/>
    <n v="666"/>
    <n v="1192"/>
    <n v="36630"/>
    <n v="65560"/>
    <n v="28930"/>
  </r>
  <r>
    <x v="255"/>
    <s v="True Path Consulting"/>
    <x v="1"/>
    <x v="6"/>
    <x v="19"/>
    <s v="Female"/>
    <n v="83"/>
    <n v="541"/>
    <n v="1299"/>
    <n v="44903"/>
    <n v="107817"/>
    <n v="62914"/>
  </r>
  <r>
    <x v="256"/>
    <s v="Legacy Finance Group"/>
    <x v="1"/>
    <x v="6"/>
    <x v="2"/>
    <s v="Female"/>
    <n v="89"/>
    <n v="545"/>
    <n v="1483"/>
    <n v="48505"/>
    <n v="131987"/>
    <n v="83482"/>
  </r>
  <r>
    <x v="257"/>
    <s v="Pinnacle Design Ventures"/>
    <x v="1"/>
    <x v="6"/>
    <x v="6"/>
    <s v="Female"/>
    <n v="80"/>
    <n v="671"/>
    <n v="1010"/>
    <n v="53680"/>
    <n v="80800"/>
    <n v="27120"/>
  </r>
  <r>
    <x v="258"/>
    <s v="Stellar Innovations Co."/>
    <x v="1"/>
    <x v="6"/>
    <x v="8"/>
    <s v="Female"/>
    <n v="68"/>
    <n v="815"/>
    <n v="967"/>
    <n v="55420"/>
    <n v="65756"/>
    <n v="10336"/>
  </r>
  <r>
    <x v="259"/>
    <s v="Radiant Educational Solutions"/>
    <x v="1"/>
    <x v="6"/>
    <x v="8"/>
    <s v="Female"/>
    <n v="94"/>
    <n v="616"/>
    <n v="1251"/>
    <n v="57904"/>
    <n v="117594"/>
    <n v="59690"/>
  </r>
  <r>
    <x v="260"/>
    <s v="Harmony Marketing Co."/>
    <x v="1"/>
    <x v="6"/>
    <x v="3"/>
    <s v="Female"/>
    <n v="88"/>
    <n v="674"/>
    <n v="1474"/>
    <n v="59312"/>
    <n v="129712"/>
    <n v="70400"/>
  </r>
  <r>
    <x v="261"/>
    <s v="Urban Tech Innovations"/>
    <x v="1"/>
    <x v="6"/>
    <x v="3"/>
    <s v="Female"/>
    <n v="64"/>
    <n v="665"/>
    <n v="1167"/>
    <n v="42560"/>
    <n v="74688"/>
    <n v="32128"/>
  </r>
  <r>
    <x v="262"/>
    <s v="Crystal Wellness Group"/>
    <x v="1"/>
    <x v="6"/>
    <x v="7"/>
    <s v="Female"/>
    <n v="81"/>
    <n v="801"/>
    <n v="941"/>
    <n v="64881"/>
    <n v="76221"/>
    <n v="11340"/>
  </r>
  <r>
    <x v="263"/>
    <s v="Zenith Creative Solutions"/>
    <x v="1"/>
    <x v="6"/>
    <x v="8"/>
    <s v="Female"/>
    <n v="67"/>
    <n v="898"/>
    <n v="1137"/>
    <n v="60166"/>
    <n v="76179"/>
    <n v="16013"/>
  </r>
  <r>
    <x v="264"/>
    <s v="Apex Media Co."/>
    <x v="1"/>
    <x v="6"/>
    <x v="13"/>
    <s v="Female"/>
    <n v="74"/>
    <n v="734"/>
    <n v="1314"/>
    <n v="54316"/>
    <n v="97236"/>
    <n v="42920"/>
  </r>
  <r>
    <x v="265"/>
    <s v="Pure Vision Solutions"/>
    <x v="1"/>
    <x v="7"/>
    <x v="14"/>
    <s v="Female"/>
    <n v="72"/>
    <n v="603"/>
    <n v="1099"/>
    <n v="43416"/>
    <n v="79128"/>
    <n v="35712"/>
  </r>
  <r>
    <x v="266"/>
    <s v="Legacy Health Ventures"/>
    <x v="1"/>
    <x v="7"/>
    <x v="1"/>
    <s v="Female"/>
    <n v="94"/>
    <n v="564"/>
    <n v="1350"/>
    <n v="53016"/>
    <n v="126900"/>
    <n v="73884"/>
  </r>
  <r>
    <x v="267"/>
    <s v="Pinnacle Spectrum Co."/>
    <x v="1"/>
    <x v="7"/>
    <x v="15"/>
    <s v="Female"/>
    <n v="50"/>
    <n v="545"/>
    <n v="1205"/>
    <n v="27250"/>
    <n v="60250"/>
    <n v="33000"/>
  </r>
  <r>
    <x v="268"/>
    <s v="Stellar Travel Products"/>
    <x v="1"/>
    <x v="7"/>
    <x v="16"/>
    <s v="Female"/>
    <n v="60"/>
    <n v="783"/>
    <n v="1144"/>
    <n v="46980"/>
    <n v="68640"/>
    <n v="21660"/>
  </r>
  <r>
    <x v="269"/>
    <s v="Radiance Finance Services"/>
    <x v="1"/>
    <x v="7"/>
    <x v="17"/>
    <s v="Female"/>
    <n v="63"/>
    <n v="746"/>
    <n v="950"/>
    <n v="46998"/>
    <n v="59850"/>
    <n v="12852"/>
  </r>
  <r>
    <x v="270"/>
    <s v="Harmony Edge Solutions"/>
    <x v="1"/>
    <x v="7"/>
    <x v="18"/>
    <s v="Male"/>
    <n v="97"/>
    <n v="500"/>
    <n v="1262"/>
    <n v="48500"/>
    <n v="122414"/>
    <n v="73914"/>
  </r>
  <r>
    <x v="271"/>
    <s v="Modern Travel Agency"/>
    <x v="1"/>
    <x v="7"/>
    <x v="19"/>
    <s v="Male"/>
    <n v="86"/>
    <n v="834"/>
    <n v="1468"/>
    <n v="71724"/>
    <n v="126248"/>
    <n v="54524"/>
  </r>
  <r>
    <x v="272"/>
    <s v="Crystal Path Consulting"/>
    <x v="1"/>
    <x v="7"/>
    <x v="2"/>
    <s v="Male"/>
    <n v="51"/>
    <n v="944"/>
    <n v="1014"/>
    <n v="48144"/>
    <n v="51714"/>
    <n v="3570"/>
  </r>
  <r>
    <x v="273"/>
    <s v="Zenith Educational Services"/>
    <x v="1"/>
    <x v="7"/>
    <x v="2"/>
    <s v="Male"/>
    <n v="75"/>
    <n v="547"/>
    <n v="1193"/>
    <n v="41025"/>
    <n v="89475"/>
    <n v="48450"/>
  </r>
  <r>
    <x v="274"/>
    <s v="Apex Innovations Co."/>
    <x v="1"/>
    <x v="7"/>
    <x v="9"/>
    <s v="Male"/>
    <n v="64"/>
    <n v="918"/>
    <n v="1161"/>
    <n v="58752"/>
    <n v="74304"/>
    <n v="15552"/>
  </r>
  <r>
    <x v="275"/>
    <s v="Pure Harmony Health"/>
    <x v="1"/>
    <x v="7"/>
    <x v="13"/>
    <s v="Female"/>
    <n v="74"/>
    <n v="965"/>
    <n v="1235"/>
    <n v="71410"/>
    <n v="91390"/>
    <n v="19980"/>
  </r>
  <r>
    <x v="276"/>
    <s v="Legacy Travel Ventures"/>
    <x v="2"/>
    <x v="8"/>
    <x v="2"/>
    <s v="Female"/>
    <n v="19"/>
    <n v="608"/>
    <n v="1162"/>
    <n v="11552"/>
    <n v="22078"/>
    <n v="10526"/>
  </r>
  <r>
    <x v="277"/>
    <s v="Pinnacle Media Solutions"/>
    <x v="2"/>
    <x v="8"/>
    <x v="4"/>
    <s v="Female"/>
    <n v="12"/>
    <n v="864"/>
    <n v="1228"/>
    <n v="10368"/>
    <n v="14736"/>
    <n v="4368"/>
  </r>
  <r>
    <x v="278"/>
    <s v="Stellar Design Group"/>
    <x v="2"/>
    <x v="8"/>
    <x v="0"/>
    <s v="Female"/>
    <n v="14"/>
    <n v="579"/>
    <n v="1270"/>
    <n v="8106"/>
    <n v="17780"/>
    <n v="9674"/>
  </r>
  <r>
    <x v="279"/>
    <s v="Radiant Tech Solutions"/>
    <x v="2"/>
    <x v="8"/>
    <x v="1"/>
    <s v="Female"/>
    <n v="13"/>
    <n v="839"/>
    <n v="898"/>
    <n v="10907"/>
    <n v="11674"/>
    <n v="767"/>
  </r>
  <r>
    <x v="280"/>
    <s v="Horizon Ventures Co."/>
    <x v="2"/>
    <x v="8"/>
    <x v="18"/>
    <s v="Female"/>
    <n v="17"/>
    <n v="825"/>
    <n v="1472"/>
    <n v="14025"/>
    <n v="25024"/>
    <n v="10999"/>
  </r>
  <r>
    <x v="281"/>
    <s v="Elite Creative Solutions"/>
    <x v="2"/>
    <x v="8"/>
    <x v="19"/>
    <s v="Female"/>
    <n v="11"/>
    <n v="944"/>
    <n v="1052"/>
    <n v="10384"/>
    <n v="11572"/>
    <n v="1188"/>
  </r>
  <r>
    <x v="282"/>
    <s v="Zenith Wellness Services"/>
    <x v="2"/>
    <x v="8"/>
    <x v="2"/>
    <s v="Male"/>
    <n v="15"/>
    <n v="827"/>
    <n v="1316"/>
    <n v="12405"/>
    <n v="19740"/>
    <n v="7335"/>
  </r>
  <r>
    <x v="283"/>
    <s v="Apex Travel Innovations"/>
    <x v="1"/>
    <x v="6"/>
    <x v="6"/>
    <s v="Male"/>
    <n v="100"/>
    <n v="667"/>
    <n v="1499"/>
    <n v="66700"/>
    <n v="149900"/>
    <n v="83200"/>
  </r>
  <r>
    <x v="284"/>
    <s v="Modern Health Products"/>
    <x v="1"/>
    <x v="6"/>
    <x v="8"/>
    <s v="Male"/>
    <n v="60"/>
    <n v="509"/>
    <n v="933"/>
    <n v="30540"/>
    <n v="55980"/>
    <n v="25440"/>
  </r>
  <r>
    <x v="285"/>
    <s v="Harmony Finance Group"/>
    <x v="1"/>
    <x v="6"/>
    <x v="8"/>
    <s v="Male"/>
    <n v="93"/>
    <n v="814"/>
    <n v="1223"/>
    <n v="75702"/>
    <n v="113739"/>
    <n v="38037"/>
  </r>
  <r>
    <x v="286"/>
    <s v="Pure Vision Consulting"/>
    <x v="1"/>
    <x v="6"/>
    <x v="3"/>
    <s v="Female"/>
    <n v="86"/>
    <n v="567"/>
    <n v="946"/>
    <n v="48762"/>
    <n v="81356"/>
    <n v="32594"/>
  </r>
  <r>
    <x v="287"/>
    <s v="Legacy Spectrum Co."/>
    <x v="1"/>
    <x v="6"/>
    <x v="3"/>
    <s v="Male"/>
    <n v="54"/>
    <n v="674"/>
    <n v="1236"/>
    <n v="36396"/>
    <n v="66744"/>
    <n v="30348"/>
  </r>
  <r>
    <x v="288"/>
    <s v="Pinnacle Design Solutions"/>
    <x v="1"/>
    <x v="7"/>
    <x v="7"/>
    <s v="Male"/>
    <n v="82"/>
    <n v="822"/>
    <n v="887"/>
    <n v="67404"/>
    <n v="72734"/>
    <n v="5330"/>
  </r>
  <r>
    <x v="289"/>
    <s v="Stellar Media Services"/>
    <x v="1"/>
    <x v="7"/>
    <x v="8"/>
    <s v="Male"/>
    <n v="98"/>
    <n v="950"/>
    <n v="1026"/>
    <n v="93100"/>
    <n v="100548"/>
    <n v="7448"/>
  </r>
  <r>
    <x v="290"/>
    <s v="Radiant Innovations Group"/>
    <x v="1"/>
    <x v="7"/>
    <x v="13"/>
    <s v="Male"/>
    <n v="82"/>
    <n v="916"/>
    <n v="1297"/>
    <n v="75112"/>
    <n v="106354"/>
    <n v="31242"/>
  </r>
  <r>
    <x v="291"/>
    <s v="Horizon Path Ventures"/>
    <x v="1"/>
    <x v="7"/>
    <x v="14"/>
    <s v="Female"/>
    <n v="66"/>
    <n v="710"/>
    <n v="1369"/>
    <n v="46860"/>
    <n v="90354"/>
    <n v="43494"/>
  </r>
  <r>
    <x v="292"/>
    <s v="Zenith Tech Co."/>
    <x v="1"/>
    <x v="7"/>
    <x v="1"/>
    <s v="Female"/>
    <n v="77"/>
    <n v="922"/>
    <n v="1195"/>
    <n v="70994"/>
    <n v="92015"/>
    <n v="21021"/>
  </r>
  <r>
    <x v="293"/>
    <s v="Apex Finance Ventures"/>
    <x v="1"/>
    <x v="7"/>
    <x v="15"/>
    <s v="Female"/>
    <n v="93"/>
    <n v="887"/>
    <n v="1192"/>
    <n v="82491"/>
    <n v="110856"/>
    <n v="28365"/>
  </r>
  <r>
    <x v="294"/>
    <s v="Pure Harmony Solutions"/>
    <x v="2"/>
    <x v="9"/>
    <x v="16"/>
    <s v="Female"/>
    <n v="10"/>
    <n v="519"/>
    <n v="991"/>
    <n v="5190"/>
    <n v="9910"/>
    <n v="4720"/>
  </r>
  <r>
    <x v="295"/>
    <s v="Legacy Travel Co."/>
    <x v="2"/>
    <x v="9"/>
    <x v="17"/>
    <s v="Female"/>
    <n v="20"/>
    <n v="900"/>
    <n v="1381"/>
    <n v="18000"/>
    <n v="27620"/>
    <n v="9620"/>
  </r>
  <r>
    <x v="296"/>
    <s v="Pinnacle Innovations Group"/>
    <x v="2"/>
    <x v="9"/>
    <x v="18"/>
    <s v="Female"/>
    <n v="19"/>
    <n v="791"/>
    <n v="930"/>
    <n v="15029"/>
    <n v="17670"/>
    <n v="2641"/>
  </r>
  <r>
    <x v="297"/>
    <s v="Stellar Health Services"/>
    <x v="2"/>
    <x v="9"/>
    <x v="19"/>
    <s v="Female"/>
    <n v="18"/>
    <n v="963"/>
    <n v="1209"/>
    <n v="17334"/>
    <n v="21762"/>
    <n v="4428"/>
  </r>
  <r>
    <x v="298"/>
    <s v="Radiance Design Co."/>
    <x v="2"/>
    <x v="9"/>
    <x v="2"/>
    <s v="Female"/>
    <n v="19"/>
    <n v="763"/>
    <n v="1024"/>
    <n v="14497"/>
    <n v="19456"/>
    <n v="4959"/>
  </r>
  <r>
    <x v="299"/>
    <s v="Harmony Consulting Group"/>
    <x v="2"/>
    <x v="9"/>
    <x v="2"/>
    <s v="Female"/>
    <n v="19"/>
    <n v="795"/>
    <n v="1030"/>
    <n v="15105"/>
    <n v="19570"/>
    <n v="4465"/>
  </r>
  <r>
    <x v="300"/>
    <s v="Zenith Path Solutions"/>
    <x v="2"/>
    <x v="9"/>
    <x v="9"/>
    <s v="Female"/>
    <n v="17"/>
    <n v="922"/>
    <n v="1250"/>
    <n v="15674"/>
    <n v="21250"/>
    <n v="5576"/>
  </r>
  <r>
    <x v="301"/>
    <s v="Apex Educational Group"/>
    <x v="2"/>
    <x v="9"/>
    <x v="13"/>
    <s v="Male"/>
    <n v="16"/>
    <n v="731"/>
    <n v="1438"/>
    <n v="11696"/>
    <n v="23008"/>
    <n v="11312"/>
  </r>
  <r>
    <x v="302"/>
    <s v="Modern Wellness Co."/>
    <x v="2"/>
    <x v="9"/>
    <x v="2"/>
    <s v="Male"/>
    <n v="12"/>
    <n v="927"/>
    <n v="969"/>
    <n v="11124"/>
    <n v="11628"/>
    <n v="504"/>
  </r>
  <r>
    <x v="303"/>
    <s v="Pure Spectrum Innovations"/>
    <x v="2"/>
    <x v="9"/>
    <x v="8"/>
    <s v="Male"/>
    <n v="13"/>
    <n v="528"/>
    <n v="1156"/>
    <n v="6864"/>
    <n v="15028"/>
    <n v="8164"/>
  </r>
  <r>
    <x v="304"/>
    <s v="Legacy Media Solutions"/>
    <x v="2"/>
    <x v="9"/>
    <x v="13"/>
    <s v="Male"/>
    <n v="12"/>
    <n v="519"/>
    <n v="1361"/>
    <n v="6228"/>
    <n v="16332"/>
    <n v="10104"/>
  </r>
  <r>
    <x v="305"/>
    <s v="Pinnacle Travel Co."/>
    <x v="2"/>
    <x v="9"/>
    <x v="14"/>
    <s v="Male"/>
    <n v="16"/>
    <n v="998"/>
    <n v="1338"/>
    <n v="15968"/>
    <n v="21408"/>
    <n v="5440"/>
  </r>
  <r>
    <x v="306"/>
    <s v="Stellar Consulting Services"/>
    <x v="0"/>
    <x v="5"/>
    <x v="1"/>
    <s v="Female"/>
    <n v="30"/>
    <n v="946"/>
    <n v="994"/>
    <n v="28380"/>
    <n v="29820"/>
    <n v="1440"/>
  </r>
  <r>
    <x v="307"/>
    <s v="Radiant Ventures"/>
    <x v="0"/>
    <x v="5"/>
    <x v="15"/>
    <s v="Female"/>
    <n v="24"/>
    <n v="580"/>
    <n v="1163"/>
    <n v="13920"/>
    <n v="27912"/>
    <n v="13992"/>
  </r>
  <r>
    <x v="308"/>
    <s v="Harmony Tech Co."/>
    <x v="0"/>
    <x v="5"/>
    <x v="16"/>
    <s v="Female"/>
    <n v="30"/>
    <n v="732"/>
    <n v="1252"/>
    <n v="21960"/>
    <n v="37560"/>
    <n v="15600"/>
  </r>
  <r>
    <x v="309"/>
    <s v="Zenith Creative Ventures"/>
    <x v="0"/>
    <x v="5"/>
    <x v="17"/>
    <s v="Male"/>
    <n v="20"/>
    <n v="552"/>
    <n v="1025"/>
    <n v="11040"/>
    <n v="20500"/>
    <n v="9460"/>
  </r>
  <r>
    <x v="310"/>
    <s v="Apex Health Services"/>
    <x v="0"/>
    <x v="5"/>
    <x v="18"/>
    <s v="Male"/>
    <n v="21"/>
    <n v="876"/>
    <n v="887"/>
    <n v="18396"/>
    <n v="18627"/>
    <n v="231"/>
  </r>
  <r>
    <x v="311"/>
    <s v="Pure Vision Media"/>
    <x v="0"/>
    <x v="5"/>
    <x v="19"/>
    <s v="Male"/>
    <n v="27"/>
    <n v="636"/>
    <n v="1178"/>
    <n v="17172"/>
    <n v="31806"/>
    <n v="14634"/>
  </r>
  <r>
    <x v="312"/>
    <s v="Legacy Innovations Group"/>
    <x v="0"/>
    <x v="5"/>
    <x v="2"/>
    <s v="Male"/>
    <n v="21"/>
    <n v="974"/>
    <n v="1493"/>
    <n v="20454"/>
    <n v="31353"/>
    <n v="10899"/>
  </r>
  <r>
    <x v="313"/>
    <s v="Pinnacle Consulting Co."/>
    <x v="0"/>
    <x v="5"/>
    <x v="2"/>
    <s v="Male"/>
    <n v="30"/>
    <n v="518"/>
    <n v="926"/>
    <n v="15540"/>
    <n v="27780"/>
    <n v="12240"/>
  </r>
  <r>
    <x v="314"/>
    <s v="Stellar Finance Group"/>
    <x v="0"/>
    <x v="5"/>
    <x v="9"/>
    <s v="Female"/>
    <n v="21"/>
    <n v="531"/>
    <n v="938"/>
    <n v="11151"/>
    <n v="19698"/>
    <n v="8547"/>
  </r>
  <r>
    <x v="315"/>
    <s v="Radiant Solutions Co."/>
    <x v="0"/>
    <x v="5"/>
    <x v="13"/>
    <s v="Female"/>
    <n v="22"/>
    <n v="745"/>
    <n v="1443"/>
    <n v="16390"/>
    <n v="31746"/>
    <n v="15356"/>
  </r>
  <r>
    <x v="316"/>
    <s v="Harmony Ventures Group"/>
    <x v="0"/>
    <x v="5"/>
    <x v="6"/>
    <s v="Female"/>
    <n v="26"/>
    <n v="842"/>
    <n v="1311"/>
    <n v="21892"/>
    <n v="34086"/>
    <n v="12194"/>
  </r>
  <r>
    <x v="317"/>
    <s v="Zenith Wellness Co."/>
    <x v="1"/>
    <x v="6"/>
    <x v="8"/>
    <s v="Female"/>
    <n v="78"/>
    <n v="709"/>
    <n v="992"/>
    <n v="55302"/>
    <n v="77376"/>
    <n v="22074"/>
  </r>
  <r>
    <x v="318"/>
    <s v="Apex Design Services"/>
    <x v="1"/>
    <x v="6"/>
    <x v="8"/>
    <s v="Female"/>
    <n v="87"/>
    <n v="714"/>
    <n v="1225"/>
    <n v="62118"/>
    <n v="106575"/>
    <n v="44457"/>
  </r>
  <r>
    <x v="319"/>
    <s v="Modern Travel Solutions"/>
    <x v="1"/>
    <x v="6"/>
    <x v="3"/>
    <s v="Female"/>
    <n v="90"/>
    <n v="983"/>
    <n v="953"/>
    <n v="88470"/>
    <n v="85770"/>
    <n v="-2700"/>
  </r>
  <r>
    <x v="320"/>
    <s v="Pure Health Ventures"/>
    <x v="1"/>
    <x v="6"/>
    <x v="3"/>
    <s v="Female"/>
    <n v="78"/>
    <n v="789"/>
    <n v="1155"/>
    <n v="61542"/>
    <n v="90090"/>
    <n v="28548"/>
  </r>
  <r>
    <x v="321"/>
    <s v="Legacy Spectrum Group"/>
    <x v="1"/>
    <x v="6"/>
    <x v="7"/>
    <s v="Male"/>
    <n v="74"/>
    <n v="835"/>
    <n v="1141"/>
    <n v="61790"/>
    <n v="84434"/>
    <n v="22644"/>
  </r>
  <r>
    <x v="322"/>
    <s v="Pinnacle Media Ventures"/>
    <x v="1"/>
    <x v="6"/>
    <x v="8"/>
    <s v="Male"/>
    <n v="94"/>
    <n v="952"/>
    <n v="1058"/>
    <n v="89488"/>
    <n v="99452"/>
    <n v="9964"/>
  </r>
  <r>
    <x v="323"/>
    <s v="Stellar Innovations Group"/>
    <x v="1"/>
    <x v="6"/>
    <x v="13"/>
    <s v="Male"/>
    <n v="55"/>
    <n v="558"/>
    <n v="1020"/>
    <n v="30690"/>
    <n v="56100"/>
    <n v="25410"/>
  </r>
  <r>
    <x v="324"/>
    <s v="Radiant Educational Co."/>
    <x v="1"/>
    <x v="6"/>
    <x v="14"/>
    <s v="Male"/>
    <n v="56"/>
    <n v="562"/>
    <n v="1115"/>
    <n v="31472"/>
    <n v="62440"/>
    <n v="30968"/>
  </r>
  <r>
    <x v="325"/>
    <s v="Harmony Edge Ventures"/>
    <x v="1"/>
    <x v="6"/>
    <x v="1"/>
    <s v="Female"/>
    <n v="94"/>
    <n v="513"/>
    <n v="947"/>
    <n v="48222"/>
    <n v="89018"/>
    <n v="40796"/>
  </r>
  <r>
    <x v="326"/>
    <s v="Zenith Tech Solutions"/>
    <x v="1"/>
    <x v="6"/>
    <x v="15"/>
    <s v="Male"/>
    <n v="76"/>
    <n v="526"/>
    <n v="1079"/>
    <n v="39976"/>
    <n v="82004"/>
    <n v="42028"/>
  </r>
  <r>
    <x v="327"/>
    <s v="Apex Finance Group"/>
    <x v="1"/>
    <x v="6"/>
    <x v="16"/>
    <s v="Male"/>
    <n v="61"/>
    <n v="545"/>
    <n v="1031"/>
    <n v="33245"/>
    <n v="62891"/>
    <n v="29646"/>
  </r>
  <r>
    <x v="328"/>
    <s v="Pure Harmony Media"/>
    <x v="1"/>
    <x v="6"/>
    <x v="17"/>
    <s v="Male"/>
    <n v="99"/>
    <n v="943"/>
    <n v="1466"/>
    <n v="93357"/>
    <n v="145134"/>
    <n v="51777"/>
  </r>
  <r>
    <x v="329"/>
    <s v="Legacy Health Co."/>
    <x v="1"/>
    <x v="7"/>
    <x v="18"/>
    <s v="Male"/>
    <n v="84"/>
    <n v="738"/>
    <n v="1177"/>
    <n v="61992"/>
    <n v="98868"/>
    <n v="368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purchase" cacheId="6"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5">
  <location ref="D10:E12"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h="1" x="2"/>
        <item h="1" x="0"/>
        <item x="1"/>
        <item t="default"/>
      </items>
    </pivotField>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v="2"/>
    </i>
    <i t="grand">
      <x/>
    </i>
  </rowItems>
  <colItems count="1">
    <i/>
  </colItems>
  <dataFields count="1">
    <dataField name="Sum of Purchase Cost" fld="9" baseField="0" baseItem="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otalsale" cacheId="6"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8">
  <location ref="A10:B12"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h="1" x="2"/>
        <item h="1" x="0"/>
        <item x="1"/>
        <item t="default"/>
      </items>
    </pivotField>
    <pivotField showAll="0"/>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v="2"/>
    </i>
    <i t="grand">
      <x/>
    </i>
  </rowItems>
  <colItems count="1">
    <i/>
  </colItems>
  <dataFields count="1">
    <dataField name="Sum of Sale Price" fld="10" baseField="0" baseItem="0"/>
  </dataFields>
  <chartFormats count="8">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0"/>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5" format="6">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Statewise" cacheId="6"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location ref="T10:U31"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h="1" x="2"/>
        <item h="1" x="0"/>
        <item x="1"/>
        <item t="default"/>
      </items>
    </pivotField>
    <pivotField showAll="0">
      <items count="12">
        <item x="8"/>
        <item x="10"/>
        <item x="1"/>
        <item x="9"/>
        <item x="5"/>
        <item x="3"/>
        <item x="6"/>
        <item x="0"/>
        <item x="7"/>
        <item x="4"/>
        <item x="2"/>
        <item t="default"/>
      </items>
    </pivotField>
    <pivotField axis="axisRow" showAll="0">
      <items count="21">
        <item x="11"/>
        <item x="17"/>
        <item x="12"/>
        <item x="10"/>
        <item x="19"/>
        <item x="0"/>
        <item x="6"/>
        <item x="15"/>
        <item x="13"/>
        <item x="4"/>
        <item x="14"/>
        <item x="9"/>
        <item x="1"/>
        <item x="18"/>
        <item x="7"/>
        <item x="3"/>
        <item x="5"/>
        <item x="8"/>
        <item x="16"/>
        <item x="2"/>
        <item t="default"/>
      </items>
    </pivotField>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Sale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roductwise" cacheId="6"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location ref="P10:R16" firstHeaderRow="0"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h="1" x="2"/>
        <item h="1" x="0"/>
        <item x="1"/>
        <item t="default"/>
      </items>
    </pivotField>
    <pivotField axis="axisRow" showAll="0">
      <items count="12">
        <item x="8"/>
        <item x="10"/>
        <item x="1"/>
        <item x="9"/>
        <item x="5"/>
        <item x="3"/>
        <item x="6"/>
        <item x="0"/>
        <item x="7"/>
        <item x="4"/>
        <item x="2"/>
        <item t="default"/>
      </items>
    </pivotField>
    <pivotField showAll="0"/>
    <pivotField showAll="0"/>
    <pivotField showAll="0"/>
    <pivotField showAll="0"/>
    <pivotField showAll="0"/>
    <pivotField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6">
    <i>
      <x v="1"/>
    </i>
    <i>
      <x v="5"/>
    </i>
    <i>
      <x v="6"/>
    </i>
    <i>
      <x v="8"/>
    </i>
    <i>
      <x v="10"/>
    </i>
    <i t="grand">
      <x/>
    </i>
  </rowItems>
  <colFields count="1">
    <field x="-2"/>
  </colFields>
  <colItems count="2">
    <i>
      <x/>
    </i>
    <i i="1">
      <x v="1"/>
    </i>
  </colItems>
  <dataFields count="2">
    <dataField name="Sum of Sale Price" fld="10" baseField="0" baseItem="0"/>
    <dataField name="Sum of Profit" fld="1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MOnthwise" cacheId="6"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0">
  <location ref="K10:M22" firstHeaderRow="0"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h="1" x="2"/>
        <item h="1" x="0"/>
        <item x="1"/>
        <item t="default"/>
      </items>
    </pivotField>
    <pivotField showAll="0"/>
    <pivotField showAll="0"/>
    <pivotField showAll="0"/>
    <pivotField showAll="0"/>
    <pivotField showAll="0"/>
    <pivotField showAll="0"/>
    <pivotField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12">
    <i>
      <x v="1"/>
    </i>
    <i>
      <x v="2"/>
    </i>
    <i>
      <x v="4"/>
    </i>
    <i>
      <x v="5"/>
    </i>
    <i>
      <x v="6"/>
    </i>
    <i>
      <x v="7"/>
    </i>
    <i>
      <x v="8"/>
    </i>
    <i>
      <x v="9"/>
    </i>
    <i>
      <x v="10"/>
    </i>
    <i>
      <x v="11"/>
    </i>
    <i>
      <x v="12"/>
    </i>
    <i t="grand">
      <x/>
    </i>
  </rowItems>
  <colFields count="1">
    <field x="-2"/>
  </colFields>
  <colItems count="2">
    <i>
      <x/>
    </i>
    <i i="1">
      <x v="1"/>
    </i>
  </colItems>
  <dataFields count="2">
    <dataField name="Sum of Sale Price" fld="10" baseField="0" baseItem="0"/>
    <dataField name="Sum of Profit" fld="11" showDataAs="percentOfTotal" baseField="0" baseItem="0" numFmtId="1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otal profit" cacheId="6"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5">
  <location ref="H10:I12"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h="1" x="2"/>
        <item h="1" x="0"/>
        <item x="1"/>
        <item t="default"/>
      </items>
    </pivotField>
    <pivotField showAll="0"/>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v="2"/>
    </i>
    <i t="grand">
      <x/>
    </i>
  </rowItems>
  <colItems count="1">
    <i/>
  </colItems>
  <dataFields count="1">
    <dataField name="Sum of Profit" fld="11" baseField="0" baseItem="0"/>
  </dataFields>
  <chartFormats count="8">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4" format="7">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totalsale"/>
    <pivotTable tabId="6" name="MOnthwise"/>
    <pivotTable tabId="6" name="Productwise"/>
    <pivotTable tabId="6" name="Statewise"/>
    <pivotTable tabId="6" name="total profit"/>
    <pivotTable tabId="6" name="totalpurchase"/>
  </pivotTables>
  <data>
    <tabular pivotCacheId="1373734422">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1" cache="Slicer_Category" caption="Category"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K30" sqref="K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4"/>
  <sheetViews>
    <sheetView workbookViewId="0"/>
  </sheetViews>
  <sheetFormatPr defaultRowHeight="14.4" x14ac:dyDescent="0.3"/>
  <cols>
    <col min="1" max="1" width="18.109375" customWidth="1"/>
    <col min="2" max="2" width="26.6640625" bestFit="1" customWidth="1"/>
    <col min="3" max="3" width="12.44140625" bestFit="1" customWidth="1"/>
    <col min="4" max="4" width="19.21875" bestFit="1" customWidth="1"/>
    <col min="5" max="5" width="16.109375" bestFit="1" customWidth="1"/>
    <col min="6" max="6" width="10.44140625" bestFit="1" customWidth="1"/>
    <col min="7" max="7" width="12.109375" bestFit="1" customWidth="1"/>
    <col min="8" max="8" width="12.109375" customWidth="1"/>
    <col min="9" max="9" width="9.5546875" customWidth="1"/>
    <col min="10" max="10" width="18.77734375" bestFit="1" customWidth="1"/>
    <col min="11" max="11" width="13.44140625" bestFit="1" customWidth="1"/>
    <col min="12" max="12" width="11" bestFit="1" customWidth="1"/>
  </cols>
  <sheetData>
    <row r="1" spans="1:12" ht="21.6" thickBot="1" x14ac:dyDescent="0.35">
      <c r="A1" s="1" t="s">
        <v>0</v>
      </c>
      <c r="B1" s="2" t="s">
        <v>1</v>
      </c>
      <c r="C1" s="2" t="s">
        <v>2</v>
      </c>
      <c r="D1" s="2" t="s">
        <v>3</v>
      </c>
      <c r="E1" s="2" t="s">
        <v>4</v>
      </c>
      <c r="F1" s="2" t="s">
        <v>5</v>
      </c>
      <c r="G1" s="2" t="s">
        <v>6</v>
      </c>
      <c r="H1" s="2" t="s">
        <v>7</v>
      </c>
      <c r="I1" s="2" t="s">
        <v>8</v>
      </c>
      <c r="J1" s="3" t="s">
        <v>9</v>
      </c>
      <c r="K1" s="3" t="s">
        <v>10</v>
      </c>
      <c r="L1" s="3" t="s">
        <v>11</v>
      </c>
    </row>
    <row r="2" spans="1:12" ht="15.6" thickTop="1" thickBot="1" x14ac:dyDescent="0.35">
      <c r="A2" s="4">
        <v>45383</v>
      </c>
      <c r="B2" s="5" t="s">
        <v>12</v>
      </c>
      <c r="C2" s="5" t="s">
        <v>13</v>
      </c>
      <c r="D2" s="5" t="s">
        <v>14</v>
      </c>
      <c r="E2" s="5" t="s">
        <v>15</v>
      </c>
      <c r="F2" s="5" t="s">
        <v>16</v>
      </c>
      <c r="G2" s="5">
        <v>29</v>
      </c>
      <c r="H2" s="5">
        <v>924</v>
      </c>
      <c r="I2" s="5">
        <v>1482</v>
      </c>
      <c r="J2" s="6">
        <f>G2*H2</f>
        <v>26796</v>
      </c>
      <c r="K2" s="6">
        <f>G2*I2</f>
        <v>42978</v>
      </c>
      <c r="L2" s="6">
        <f>K2-J2</f>
        <v>16182</v>
      </c>
    </row>
    <row r="3" spans="1:12" ht="15.6" thickTop="1" thickBot="1" x14ac:dyDescent="0.35">
      <c r="A3" s="4">
        <v>45384</v>
      </c>
      <c r="B3" s="5" t="s">
        <v>17</v>
      </c>
      <c r="C3" s="5" t="s">
        <v>13</v>
      </c>
      <c r="D3" s="5" t="s">
        <v>18</v>
      </c>
      <c r="E3" s="5" t="s">
        <v>19</v>
      </c>
      <c r="F3" s="5" t="s">
        <v>16</v>
      </c>
      <c r="G3" s="5">
        <v>30</v>
      </c>
      <c r="H3" s="5">
        <v>817</v>
      </c>
      <c r="I3" s="5">
        <v>997</v>
      </c>
      <c r="J3" s="6">
        <f t="shared" ref="J3:J66" si="0">G3*H3</f>
        <v>24510</v>
      </c>
      <c r="K3" s="6">
        <f t="shared" ref="K3:K66" si="1">G3*I3</f>
        <v>29910</v>
      </c>
      <c r="L3" s="6">
        <f t="shared" ref="L3:L66" si="2">K3-J3</f>
        <v>5400</v>
      </c>
    </row>
    <row r="4" spans="1:12" ht="15.6" thickTop="1" thickBot="1" x14ac:dyDescent="0.35">
      <c r="A4" s="4">
        <v>45385</v>
      </c>
      <c r="B4" s="5" t="s">
        <v>20</v>
      </c>
      <c r="C4" s="5" t="s">
        <v>13</v>
      </c>
      <c r="D4" s="5" t="s">
        <v>18</v>
      </c>
      <c r="E4" s="5" t="s">
        <v>21</v>
      </c>
      <c r="F4" s="5" t="s">
        <v>16</v>
      </c>
      <c r="G4" s="5">
        <v>23</v>
      </c>
      <c r="H4" s="5">
        <v>753</v>
      </c>
      <c r="I4" s="5">
        <v>1006</v>
      </c>
      <c r="J4" s="6">
        <f t="shared" si="0"/>
        <v>17319</v>
      </c>
      <c r="K4" s="6">
        <f t="shared" si="1"/>
        <v>23138</v>
      </c>
      <c r="L4" s="6">
        <f t="shared" si="2"/>
        <v>5819</v>
      </c>
    </row>
    <row r="5" spans="1:12" ht="15.6" thickTop="1" thickBot="1" x14ac:dyDescent="0.35">
      <c r="A5" s="4">
        <v>45386</v>
      </c>
      <c r="B5" s="5" t="s">
        <v>22</v>
      </c>
      <c r="C5" s="5" t="s">
        <v>13</v>
      </c>
      <c r="D5" s="5" t="s">
        <v>18</v>
      </c>
      <c r="E5" s="5" t="s">
        <v>23</v>
      </c>
      <c r="F5" s="5" t="s">
        <v>16</v>
      </c>
      <c r="G5" s="5">
        <v>26</v>
      </c>
      <c r="H5" s="5">
        <v>809</v>
      </c>
      <c r="I5" s="5">
        <v>1375</v>
      </c>
      <c r="J5" s="6">
        <f t="shared" si="0"/>
        <v>21034</v>
      </c>
      <c r="K5" s="6">
        <f t="shared" si="1"/>
        <v>35750</v>
      </c>
      <c r="L5" s="6">
        <f t="shared" si="2"/>
        <v>14716</v>
      </c>
    </row>
    <row r="6" spans="1:12" ht="15.6" thickTop="1" thickBot="1" x14ac:dyDescent="0.35">
      <c r="A6" s="4">
        <v>45387</v>
      </c>
      <c r="B6" s="5" t="s">
        <v>24</v>
      </c>
      <c r="C6" s="5" t="s">
        <v>25</v>
      </c>
      <c r="D6" s="5" t="s">
        <v>26</v>
      </c>
      <c r="E6" s="5" t="s">
        <v>27</v>
      </c>
      <c r="F6" s="5" t="s">
        <v>16</v>
      </c>
      <c r="G6" s="5">
        <v>95</v>
      </c>
      <c r="H6" s="5">
        <v>936</v>
      </c>
      <c r="I6" s="5">
        <v>901</v>
      </c>
      <c r="J6" s="6">
        <f t="shared" si="0"/>
        <v>88920</v>
      </c>
      <c r="K6" s="6">
        <f t="shared" si="1"/>
        <v>85595</v>
      </c>
      <c r="L6" s="6">
        <f t="shared" si="2"/>
        <v>-3325</v>
      </c>
    </row>
    <row r="7" spans="1:12" ht="15.6" thickTop="1" thickBot="1" x14ac:dyDescent="0.35">
      <c r="A7" s="4">
        <v>45388</v>
      </c>
      <c r="B7" s="5" t="s">
        <v>28</v>
      </c>
      <c r="C7" s="5" t="s">
        <v>25</v>
      </c>
      <c r="D7" s="5" t="s">
        <v>26</v>
      </c>
      <c r="E7" s="5" t="s">
        <v>29</v>
      </c>
      <c r="F7" s="5" t="s">
        <v>16</v>
      </c>
      <c r="G7" s="5">
        <v>84</v>
      </c>
      <c r="H7" s="5">
        <v>784</v>
      </c>
      <c r="I7" s="5">
        <v>1189</v>
      </c>
      <c r="J7" s="6">
        <f t="shared" si="0"/>
        <v>65856</v>
      </c>
      <c r="K7" s="6">
        <f t="shared" si="1"/>
        <v>99876</v>
      </c>
      <c r="L7" s="6">
        <f t="shared" si="2"/>
        <v>34020</v>
      </c>
    </row>
    <row r="8" spans="1:12" ht="15.6" thickTop="1" thickBot="1" x14ac:dyDescent="0.35">
      <c r="A8" s="4">
        <v>45389</v>
      </c>
      <c r="B8" s="5" t="s">
        <v>30</v>
      </c>
      <c r="C8" s="5" t="s">
        <v>25</v>
      </c>
      <c r="D8" s="5" t="s">
        <v>26</v>
      </c>
      <c r="E8" s="5" t="s">
        <v>31</v>
      </c>
      <c r="F8" s="5" t="s">
        <v>16</v>
      </c>
      <c r="G8" s="5">
        <v>55</v>
      </c>
      <c r="H8" s="5">
        <v>637</v>
      </c>
      <c r="I8" s="5">
        <v>969</v>
      </c>
      <c r="J8" s="6">
        <f t="shared" si="0"/>
        <v>35035</v>
      </c>
      <c r="K8" s="6">
        <f t="shared" si="1"/>
        <v>53295</v>
      </c>
      <c r="L8" s="6">
        <f t="shared" si="2"/>
        <v>18260</v>
      </c>
    </row>
    <row r="9" spans="1:12" ht="15.6" thickTop="1" thickBot="1" x14ac:dyDescent="0.35">
      <c r="A9" s="4">
        <v>45390</v>
      </c>
      <c r="B9" s="5" t="s">
        <v>32</v>
      </c>
      <c r="C9" s="5" t="s">
        <v>25</v>
      </c>
      <c r="D9" s="5" t="s">
        <v>26</v>
      </c>
      <c r="E9" s="5" t="s">
        <v>19</v>
      </c>
      <c r="F9" s="5" t="s">
        <v>16</v>
      </c>
      <c r="G9" s="5">
        <v>51</v>
      </c>
      <c r="H9" s="5">
        <v>847</v>
      </c>
      <c r="I9" s="5">
        <v>1245</v>
      </c>
      <c r="J9" s="6">
        <f t="shared" si="0"/>
        <v>43197</v>
      </c>
      <c r="K9" s="6">
        <f t="shared" si="1"/>
        <v>63495</v>
      </c>
      <c r="L9" s="6">
        <f t="shared" si="2"/>
        <v>20298</v>
      </c>
    </row>
    <row r="10" spans="1:12" ht="15.6" thickTop="1" thickBot="1" x14ac:dyDescent="0.35">
      <c r="A10" s="4">
        <v>45391</v>
      </c>
      <c r="B10" s="5" t="s">
        <v>33</v>
      </c>
      <c r="C10" s="5" t="s">
        <v>13</v>
      </c>
      <c r="D10" s="5" t="s">
        <v>14</v>
      </c>
      <c r="E10" s="5" t="s">
        <v>34</v>
      </c>
      <c r="F10" s="5" t="s">
        <v>35</v>
      </c>
      <c r="G10" s="5">
        <v>23</v>
      </c>
      <c r="H10" s="5">
        <v>852</v>
      </c>
      <c r="I10" s="5">
        <v>1365</v>
      </c>
      <c r="J10" s="6">
        <f t="shared" si="0"/>
        <v>19596</v>
      </c>
      <c r="K10" s="6">
        <f t="shared" si="1"/>
        <v>31395</v>
      </c>
      <c r="L10" s="6">
        <f t="shared" si="2"/>
        <v>11799</v>
      </c>
    </row>
    <row r="11" spans="1:12" ht="15.6" thickTop="1" thickBot="1" x14ac:dyDescent="0.35">
      <c r="A11" s="4">
        <v>45392</v>
      </c>
      <c r="B11" s="5" t="s">
        <v>36</v>
      </c>
      <c r="C11" s="5" t="s">
        <v>13</v>
      </c>
      <c r="D11" s="5" t="s">
        <v>14</v>
      </c>
      <c r="E11" s="5" t="s">
        <v>31</v>
      </c>
      <c r="F11" s="5" t="s">
        <v>35</v>
      </c>
      <c r="G11" s="5">
        <v>24</v>
      </c>
      <c r="H11" s="5">
        <v>903</v>
      </c>
      <c r="I11" s="5">
        <v>1161</v>
      </c>
      <c r="J11" s="6">
        <f t="shared" si="0"/>
        <v>21672</v>
      </c>
      <c r="K11" s="6">
        <f t="shared" si="1"/>
        <v>27864</v>
      </c>
      <c r="L11" s="6">
        <f t="shared" si="2"/>
        <v>6192</v>
      </c>
    </row>
    <row r="12" spans="1:12" ht="15.6" thickTop="1" thickBot="1" x14ac:dyDescent="0.35">
      <c r="A12" s="4">
        <v>45393</v>
      </c>
      <c r="B12" s="5" t="s">
        <v>37</v>
      </c>
      <c r="C12" s="5" t="s">
        <v>13</v>
      </c>
      <c r="D12" s="5" t="s">
        <v>14</v>
      </c>
      <c r="E12" s="5" t="s">
        <v>38</v>
      </c>
      <c r="F12" s="5" t="s">
        <v>35</v>
      </c>
      <c r="G12" s="5">
        <v>21</v>
      </c>
      <c r="H12" s="5">
        <v>829</v>
      </c>
      <c r="I12" s="5">
        <v>1269</v>
      </c>
      <c r="J12" s="6">
        <f t="shared" si="0"/>
        <v>17409</v>
      </c>
      <c r="K12" s="6">
        <f t="shared" si="1"/>
        <v>26649</v>
      </c>
      <c r="L12" s="6">
        <f t="shared" si="2"/>
        <v>9240</v>
      </c>
    </row>
    <row r="13" spans="1:12" ht="15.6" thickTop="1" thickBot="1" x14ac:dyDescent="0.35">
      <c r="A13" s="4">
        <v>45394</v>
      </c>
      <c r="B13" s="5" t="s">
        <v>39</v>
      </c>
      <c r="C13" s="5" t="s">
        <v>13</v>
      </c>
      <c r="D13" s="5" t="s">
        <v>14</v>
      </c>
      <c r="E13" s="5" t="s">
        <v>38</v>
      </c>
      <c r="F13" s="5" t="s">
        <v>35</v>
      </c>
      <c r="G13" s="5">
        <v>20</v>
      </c>
      <c r="H13" s="5">
        <v>557</v>
      </c>
      <c r="I13" s="5">
        <v>952</v>
      </c>
      <c r="J13" s="6">
        <f t="shared" si="0"/>
        <v>11140</v>
      </c>
      <c r="K13" s="6">
        <f t="shared" si="1"/>
        <v>19040</v>
      </c>
      <c r="L13" s="6">
        <f t="shared" si="2"/>
        <v>7900</v>
      </c>
    </row>
    <row r="14" spans="1:12" ht="15.6" thickTop="1" thickBot="1" x14ac:dyDescent="0.35">
      <c r="A14" s="4">
        <v>45395</v>
      </c>
      <c r="B14" s="5" t="s">
        <v>40</v>
      </c>
      <c r="C14" s="5" t="s">
        <v>13</v>
      </c>
      <c r="D14" s="5" t="s">
        <v>14</v>
      </c>
      <c r="E14" s="5" t="s">
        <v>19</v>
      </c>
      <c r="F14" s="5" t="s">
        <v>35</v>
      </c>
      <c r="G14" s="5">
        <v>29</v>
      </c>
      <c r="H14" s="5">
        <v>951</v>
      </c>
      <c r="I14" s="5">
        <v>1198</v>
      </c>
      <c r="J14" s="6">
        <f t="shared" si="0"/>
        <v>27579</v>
      </c>
      <c r="K14" s="6">
        <f t="shared" si="1"/>
        <v>34742</v>
      </c>
      <c r="L14" s="6">
        <f t="shared" si="2"/>
        <v>7163</v>
      </c>
    </row>
    <row r="15" spans="1:12" ht="15.6" thickTop="1" thickBot="1" x14ac:dyDescent="0.35">
      <c r="A15" s="4">
        <v>45396</v>
      </c>
      <c r="B15" s="5" t="s">
        <v>41</v>
      </c>
      <c r="C15" s="5" t="s">
        <v>13</v>
      </c>
      <c r="D15" s="5" t="s">
        <v>14</v>
      </c>
      <c r="E15" s="5" t="s">
        <v>42</v>
      </c>
      <c r="F15" s="5" t="s">
        <v>35</v>
      </c>
      <c r="G15" s="5">
        <v>20</v>
      </c>
      <c r="H15" s="5">
        <v>648</v>
      </c>
      <c r="I15" s="5">
        <v>1432</v>
      </c>
      <c r="J15" s="6">
        <f t="shared" si="0"/>
        <v>12960</v>
      </c>
      <c r="K15" s="6">
        <f t="shared" si="1"/>
        <v>28640</v>
      </c>
      <c r="L15" s="6">
        <f t="shared" si="2"/>
        <v>15680</v>
      </c>
    </row>
    <row r="16" spans="1:12" ht="15.6" thickTop="1" thickBot="1" x14ac:dyDescent="0.35">
      <c r="A16" s="4">
        <v>45397</v>
      </c>
      <c r="B16" s="5" t="s">
        <v>43</v>
      </c>
      <c r="C16" s="5" t="s">
        <v>25</v>
      </c>
      <c r="D16" s="5" t="s">
        <v>44</v>
      </c>
      <c r="E16" s="5" t="s">
        <v>19</v>
      </c>
      <c r="F16" s="5" t="s">
        <v>35</v>
      </c>
      <c r="G16" s="5">
        <v>68</v>
      </c>
      <c r="H16" s="5">
        <v>534</v>
      </c>
      <c r="I16" s="5">
        <v>1235</v>
      </c>
      <c r="J16" s="6">
        <f t="shared" si="0"/>
        <v>36312</v>
      </c>
      <c r="K16" s="6">
        <f t="shared" si="1"/>
        <v>83980</v>
      </c>
      <c r="L16" s="6">
        <f t="shared" si="2"/>
        <v>47668</v>
      </c>
    </row>
    <row r="17" spans="1:12" ht="15.6" thickTop="1" thickBot="1" x14ac:dyDescent="0.35">
      <c r="A17" s="4">
        <v>45398</v>
      </c>
      <c r="B17" s="5" t="s">
        <v>45</v>
      </c>
      <c r="C17" s="5" t="s">
        <v>25</v>
      </c>
      <c r="D17" s="5" t="s">
        <v>44</v>
      </c>
      <c r="E17" s="5" t="s">
        <v>46</v>
      </c>
      <c r="F17" s="5" t="s">
        <v>35</v>
      </c>
      <c r="G17" s="5">
        <v>68</v>
      </c>
      <c r="H17" s="5">
        <v>575</v>
      </c>
      <c r="I17" s="5">
        <v>1014</v>
      </c>
      <c r="J17" s="6">
        <f t="shared" si="0"/>
        <v>39100</v>
      </c>
      <c r="K17" s="6">
        <f t="shared" si="1"/>
        <v>68952</v>
      </c>
      <c r="L17" s="6">
        <f t="shared" si="2"/>
        <v>29852</v>
      </c>
    </row>
    <row r="18" spans="1:12" ht="15.6" thickTop="1" thickBot="1" x14ac:dyDescent="0.35">
      <c r="A18" s="4">
        <v>45399</v>
      </c>
      <c r="B18" s="5" t="s">
        <v>47</v>
      </c>
      <c r="C18" s="5" t="s">
        <v>25</v>
      </c>
      <c r="D18" s="5" t="s">
        <v>44</v>
      </c>
      <c r="E18" s="5" t="s">
        <v>42</v>
      </c>
      <c r="F18" s="5" t="s">
        <v>35</v>
      </c>
      <c r="G18" s="5">
        <v>79</v>
      </c>
      <c r="H18" s="5">
        <v>537</v>
      </c>
      <c r="I18" s="5">
        <v>955</v>
      </c>
      <c r="J18" s="6">
        <f t="shared" si="0"/>
        <v>42423</v>
      </c>
      <c r="K18" s="6">
        <f t="shared" si="1"/>
        <v>75445</v>
      </c>
      <c r="L18" s="6">
        <f t="shared" si="2"/>
        <v>33022</v>
      </c>
    </row>
    <row r="19" spans="1:12" ht="15.6" thickTop="1" thickBot="1" x14ac:dyDescent="0.35">
      <c r="A19" s="4">
        <v>45400</v>
      </c>
      <c r="B19" s="5" t="s">
        <v>48</v>
      </c>
      <c r="C19" s="5" t="s">
        <v>25</v>
      </c>
      <c r="D19" s="5" t="s">
        <v>44</v>
      </c>
      <c r="E19" s="5" t="s">
        <v>49</v>
      </c>
      <c r="F19" s="5" t="s">
        <v>35</v>
      </c>
      <c r="G19" s="5">
        <v>65</v>
      </c>
      <c r="H19" s="5">
        <v>935</v>
      </c>
      <c r="I19" s="5">
        <v>1205</v>
      </c>
      <c r="J19" s="6">
        <f t="shared" si="0"/>
        <v>60775</v>
      </c>
      <c r="K19" s="6">
        <f t="shared" si="1"/>
        <v>78325</v>
      </c>
      <c r="L19" s="6">
        <f t="shared" si="2"/>
        <v>17550</v>
      </c>
    </row>
    <row r="20" spans="1:12" ht="15.6" thickTop="1" thickBot="1" x14ac:dyDescent="0.35">
      <c r="A20" s="4">
        <v>45401</v>
      </c>
      <c r="B20" s="5" t="s">
        <v>50</v>
      </c>
      <c r="C20" s="5" t="s">
        <v>25</v>
      </c>
      <c r="D20" s="5" t="s">
        <v>44</v>
      </c>
      <c r="E20" s="5" t="s">
        <v>51</v>
      </c>
      <c r="F20" s="5" t="s">
        <v>35</v>
      </c>
      <c r="G20" s="5">
        <v>66</v>
      </c>
      <c r="H20" s="5">
        <v>709</v>
      </c>
      <c r="I20" s="5">
        <v>1106</v>
      </c>
      <c r="J20" s="6">
        <f t="shared" si="0"/>
        <v>46794</v>
      </c>
      <c r="K20" s="6">
        <f t="shared" si="1"/>
        <v>72996</v>
      </c>
      <c r="L20" s="6">
        <f t="shared" si="2"/>
        <v>26202</v>
      </c>
    </row>
    <row r="21" spans="1:12" ht="15.6" thickTop="1" thickBot="1" x14ac:dyDescent="0.35">
      <c r="A21" s="4">
        <v>45402</v>
      </c>
      <c r="B21" s="5" t="s">
        <v>52</v>
      </c>
      <c r="C21" s="5" t="s">
        <v>25</v>
      </c>
      <c r="D21" s="5" t="s">
        <v>44</v>
      </c>
      <c r="E21" s="5" t="s">
        <v>31</v>
      </c>
      <c r="F21" s="5" t="s">
        <v>16</v>
      </c>
      <c r="G21" s="5">
        <v>70</v>
      </c>
      <c r="H21" s="5">
        <v>751</v>
      </c>
      <c r="I21" s="5">
        <v>936</v>
      </c>
      <c r="J21" s="6">
        <f t="shared" si="0"/>
        <v>52570</v>
      </c>
      <c r="K21" s="6">
        <f t="shared" si="1"/>
        <v>65520</v>
      </c>
      <c r="L21" s="6">
        <f t="shared" si="2"/>
        <v>12950</v>
      </c>
    </row>
    <row r="22" spans="1:12" ht="15.6" thickTop="1" thickBot="1" x14ac:dyDescent="0.35">
      <c r="A22" s="4">
        <v>45403</v>
      </c>
      <c r="B22" s="5" t="s">
        <v>53</v>
      </c>
      <c r="C22" s="5" t="s">
        <v>25</v>
      </c>
      <c r="D22" s="5" t="s">
        <v>44</v>
      </c>
      <c r="E22" s="5" t="s">
        <v>38</v>
      </c>
      <c r="F22" s="5" t="s">
        <v>16</v>
      </c>
      <c r="G22" s="5">
        <v>75</v>
      </c>
      <c r="H22" s="5">
        <v>686</v>
      </c>
      <c r="I22" s="5">
        <v>1081</v>
      </c>
      <c r="J22" s="6">
        <f t="shared" si="0"/>
        <v>51450</v>
      </c>
      <c r="K22" s="6">
        <f t="shared" si="1"/>
        <v>81075</v>
      </c>
      <c r="L22" s="6">
        <f t="shared" si="2"/>
        <v>29625</v>
      </c>
    </row>
    <row r="23" spans="1:12" ht="15.6" thickTop="1" thickBot="1" x14ac:dyDescent="0.35">
      <c r="A23" s="4">
        <v>45404</v>
      </c>
      <c r="B23" s="5" t="s">
        <v>54</v>
      </c>
      <c r="C23" s="5" t="s">
        <v>13</v>
      </c>
      <c r="D23" s="5" t="s">
        <v>55</v>
      </c>
      <c r="E23" s="5" t="s">
        <v>38</v>
      </c>
      <c r="F23" s="5" t="s">
        <v>16</v>
      </c>
      <c r="G23" s="5">
        <v>26</v>
      </c>
      <c r="H23" s="5">
        <v>942</v>
      </c>
      <c r="I23" s="5">
        <v>944</v>
      </c>
      <c r="J23" s="6">
        <f t="shared" si="0"/>
        <v>24492</v>
      </c>
      <c r="K23" s="6">
        <f t="shared" si="1"/>
        <v>24544</v>
      </c>
      <c r="L23" s="6">
        <f t="shared" si="2"/>
        <v>52</v>
      </c>
    </row>
    <row r="24" spans="1:12" ht="15.6" thickTop="1" thickBot="1" x14ac:dyDescent="0.35">
      <c r="A24" s="4">
        <v>45405</v>
      </c>
      <c r="B24" s="5" t="s">
        <v>56</v>
      </c>
      <c r="C24" s="5" t="s">
        <v>13</v>
      </c>
      <c r="D24" s="5" t="s">
        <v>55</v>
      </c>
      <c r="E24" s="5" t="s">
        <v>23</v>
      </c>
      <c r="F24" s="5" t="s">
        <v>16</v>
      </c>
      <c r="G24" s="5">
        <v>25</v>
      </c>
      <c r="H24" s="5">
        <v>958</v>
      </c>
      <c r="I24" s="5">
        <v>1393</v>
      </c>
      <c r="J24" s="6">
        <f t="shared" si="0"/>
        <v>23950</v>
      </c>
      <c r="K24" s="6">
        <f t="shared" si="1"/>
        <v>34825</v>
      </c>
      <c r="L24" s="6">
        <f t="shared" si="2"/>
        <v>10875</v>
      </c>
    </row>
    <row r="25" spans="1:12" ht="15.6" thickTop="1" thickBot="1" x14ac:dyDescent="0.35">
      <c r="A25" s="4">
        <v>45406</v>
      </c>
      <c r="B25" s="5" t="s">
        <v>57</v>
      </c>
      <c r="C25" s="5" t="s">
        <v>13</v>
      </c>
      <c r="D25" s="5" t="s">
        <v>55</v>
      </c>
      <c r="E25" s="5" t="s">
        <v>23</v>
      </c>
      <c r="F25" s="5" t="s">
        <v>16</v>
      </c>
      <c r="G25" s="5">
        <v>20</v>
      </c>
      <c r="H25" s="5">
        <v>606</v>
      </c>
      <c r="I25" s="5">
        <v>1106</v>
      </c>
      <c r="J25" s="6">
        <f t="shared" si="0"/>
        <v>12120</v>
      </c>
      <c r="K25" s="6">
        <f t="shared" si="1"/>
        <v>22120</v>
      </c>
      <c r="L25" s="6">
        <f t="shared" si="2"/>
        <v>10000</v>
      </c>
    </row>
    <row r="26" spans="1:12" ht="15.6" thickTop="1" thickBot="1" x14ac:dyDescent="0.35">
      <c r="A26" s="4">
        <v>45407</v>
      </c>
      <c r="B26" s="5" t="s">
        <v>58</v>
      </c>
      <c r="C26" s="5" t="s">
        <v>13</v>
      </c>
      <c r="D26" s="5" t="s">
        <v>55</v>
      </c>
      <c r="E26" s="5" t="s">
        <v>34</v>
      </c>
      <c r="F26" s="5" t="s">
        <v>35</v>
      </c>
      <c r="G26" s="5">
        <v>26</v>
      </c>
      <c r="H26" s="5">
        <v>520</v>
      </c>
      <c r="I26" s="5">
        <v>1494</v>
      </c>
      <c r="J26" s="6">
        <f t="shared" si="0"/>
        <v>13520</v>
      </c>
      <c r="K26" s="6">
        <f t="shared" si="1"/>
        <v>38844</v>
      </c>
      <c r="L26" s="6">
        <f t="shared" si="2"/>
        <v>25324</v>
      </c>
    </row>
    <row r="27" spans="1:12" ht="15.6" thickTop="1" thickBot="1" x14ac:dyDescent="0.35">
      <c r="A27" s="4">
        <v>45408</v>
      </c>
      <c r="B27" s="5" t="s">
        <v>59</v>
      </c>
      <c r="C27" s="5" t="s">
        <v>13</v>
      </c>
      <c r="D27" s="5" t="s">
        <v>55</v>
      </c>
      <c r="E27" s="5" t="s">
        <v>38</v>
      </c>
      <c r="F27" s="5" t="s">
        <v>35</v>
      </c>
      <c r="G27" s="5">
        <v>22</v>
      </c>
      <c r="H27" s="5">
        <v>822</v>
      </c>
      <c r="I27" s="5">
        <v>1279</v>
      </c>
      <c r="J27" s="6">
        <f t="shared" si="0"/>
        <v>18084</v>
      </c>
      <c r="K27" s="6">
        <f t="shared" si="1"/>
        <v>28138</v>
      </c>
      <c r="L27" s="6">
        <f t="shared" si="2"/>
        <v>10054</v>
      </c>
    </row>
    <row r="28" spans="1:12" ht="15.6" thickTop="1" thickBot="1" x14ac:dyDescent="0.35">
      <c r="A28" s="4">
        <v>45409</v>
      </c>
      <c r="B28" s="5" t="s">
        <v>60</v>
      </c>
      <c r="C28" s="5" t="s">
        <v>13</v>
      </c>
      <c r="D28" s="5" t="s">
        <v>55</v>
      </c>
      <c r="E28" s="5" t="s">
        <v>61</v>
      </c>
      <c r="F28" s="5" t="s">
        <v>35</v>
      </c>
      <c r="G28" s="5">
        <v>26</v>
      </c>
      <c r="H28" s="5">
        <v>505</v>
      </c>
      <c r="I28" s="5">
        <v>908</v>
      </c>
      <c r="J28" s="6">
        <f t="shared" si="0"/>
        <v>13130</v>
      </c>
      <c r="K28" s="6">
        <f t="shared" si="1"/>
        <v>23608</v>
      </c>
      <c r="L28" s="6">
        <f t="shared" si="2"/>
        <v>10478</v>
      </c>
    </row>
    <row r="29" spans="1:12" ht="15.6" thickTop="1" thickBot="1" x14ac:dyDescent="0.35">
      <c r="A29" s="4">
        <v>45410</v>
      </c>
      <c r="B29" s="5" t="s">
        <v>62</v>
      </c>
      <c r="C29" s="5" t="s">
        <v>13</v>
      </c>
      <c r="D29" s="5" t="s">
        <v>55</v>
      </c>
      <c r="E29" s="5" t="s">
        <v>63</v>
      </c>
      <c r="F29" s="5" t="s">
        <v>35</v>
      </c>
      <c r="G29" s="5">
        <v>23</v>
      </c>
      <c r="H29" s="5">
        <v>649</v>
      </c>
      <c r="I29" s="5">
        <v>1326</v>
      </c>
      <c r="J29" s="6">
        <f t="shared" si="0"/>
        <v>14927</v>
      </c>
      <c r="K29" s="6">
        <f t="shared" si="1"/>
        <v>30498</v>
      </c>
      <c r="L29" s="6">
        <f t="shared" si="2"/>
        <v>15571</v>
      </c>
    </row>
    <row r="30" spans="1:12" ht="15.6" thickTop="1" thickBot="1" x14ac:dyDescent="0.35">
      <c r="A30" s="4">
        <v>45411</v>
      </c>
      <c r="B30" s="5" t="s">
        <v>64</v>
      </c>
      <c r="C30" s="5" t="s">
        <v>13</v>
      </c>
      <c r="D30" s="5" t="s">
        <v>55</v>
      </c>
      <c r="E30" s="5" t="s">
        <v>19</v>
      </c>
      <c r="F30" s="5" t="s">
        <v>35</v>
      </c>
      <c r="G30" s="5">
        <v>26</v>
      </c>
      <c r="H30" s="5">
        <v>647</v>
      </c>
      <c r="I30" s="5">
        <v>1200</v>
      </c>
      <c r="J30" s="6">
        <f t="shared" si="0"/>
        <v>16822</v>
      </c>
      <c r="K30" s="6">
        <f t="shared" si="1"/>
        <v>31200</v>
      </c>
      <c r="L30" s="6">
        <f t="shared" si="2"/>
        <v>14378</v>
      </c>
    </row>
    <row r="31" spans="1:12" ht="15.6" thickTop="1" thickBot="1" x14ac:dyDescent="0.35">
      <c r="A31" s="4">
        <v>45412</v>
      </c>
      <c r="B31" s="5" t="s">
        <v>65</v>
      </c>
      <c r="C31" s="5" t="s">
        <v>13</v>
      </c>
      <c r="D31" s="5" t="s">
        <v>55</v>
      </c>
      <c r="E31" s="5" t="s">
        <v>66</v>
      </c>
      <c r="F31" s="5" t="s">
        <v>35</v>
      </c>
      <c r="G31" s="5">
        <v>30</v>
      </c>
      <c r="H31" s="5">
        <v>843</v>
      </c>
      <c r="I31" s="5">
        <v>1089</v>
      </c>
      <c r="J31" s="6">
        <f t="shared" si="0"/>
        <v>25290</v>
      </c>
      <c r="K31" s="6">
        <f t="shared" si="1"/>
        <v>32670</v>
      </c>
      <c r="L31" s="6">
        <f t="shared" si="2"/>
        <v>7380</v>
      </c>
    </row>
    <row r="32" spans="1:12" ht="15.6" thickTop="1" thickBot="1" x14ac:dyDescent="0.35">
      <c r="A32" s="4">
        <v>45413</v>
      </c>
      <c r="B32" s="5" t="s">
        <v>67</v>
      </c>
      <c r="C32" s="5" t="s">
        <v>13</v>
      </c>
      <c r="D32" s="5" t="s">
        <v>55</v>
      </c>
      <c r="E32" s="5" t="s">
        <v>68</v>
      </c>
      <c r="F32" s="5" t="s">
        <v>35</v>
      </c>
      <c r="G32" s="5">
        <v>21</v>
      </c>
      <c r="H32" s="5">
        <v>571</v>
      </c>
      <c r="I32" s="5">
        <v>1022</v>
      </c>
      <c r="J32" s="6">
        <f t="shared" si="0"/>
        <v>11991</v>
      </c>
      <c r="K32" s="6">
        <f t="shared" si="1"/>
        <v>21462</v>
      </c>
      <c r="L32" s="6">
        <f t="shared" si="2"/>
        <v>9471</v>
      </c>
    </row>
    <row r="33" spans="1:12" ht="15.6" thickTop="1" thickBot="1" x14ac:dyDescent="0.35">
      <c r="A33" s="4">
        <v>45414</v>
      </c>
      <c r="B33" s="5" t="s">
        <v>69</v>
      </c>
      <c r="C33" s="5" t="s">
        <v>13</v>
      </c>
      <c r="D33" s="5" t="s">
        <v>55</v>
      </c>
      <c r="E33" s="5" t="s">
        <v>70</v>
      </c>
      <c r="F33" s="5" t="s">
        <v>16</v>
      </c>
      <c r="G33" s="5">
        <v>25</v>
      </c>
      <c r="H33" s="5">
        <v>909</v>
      </c>
      <c r="I33" s="5">
        <v>1391</v>
      </c>
      <c r="J33" s="6">
        <f t="shared" si="0"/>
        <v>22725</v>
      </c>
      <c r="K33" s="6">
        <f t="shared" si="1"/>
        <v>34775</v>
      </c>
      <c r="L33" s="6">
        <f t="shared" si="2"/>
        <v>12050</v>
      </c>
    </row>
    <row r="34" spans="1:12" ht="15.6" thickTop="1" thickBot="1" x14ac:dyDescent="0.35">
      <c r="A34" s="4">
        <v>45415</v>
      </c>
      <c r="B34" s="5" t="s">
        <v>71</v>
      </c>
      <c r="C34" s="5" t="s">
        <v>13</v>
      </c>
      <c r="D34" s="5" t="s">
        <v>55</v>
      </c>
      <c r="E34" s="5" t="s">
        <v>72</v>
      </c>
      <c r="F34" s="5" t="s">
        <v>16</v>
      </c>
      <c r="G34" s="5">
        <v>24</v>
      </c>
      <c r="H34" s="5">
        <v>584</v>
      </c>
      <c r="I34" s="5">
        <v>1343</v>
      </c>
      <c r="J34" s="6">
        <f t="shared" si="0"/>
        <v>14016</v>
      </c>
      <c r="K34" s="6">
        <f t="shared" si="1"/>
        <v>32232</v>
      </c>
      <c r="L34" s="6">
        <f t="shared" si="2"/>
        <v>18216</v>
      </c>
    </row>
    <row r="35" spans="1:12" ht="15.6" thickTop="1" thickBot="1" x14ac:dyDescent="0.35">
      <c r="A35" s="4">
        <v>45416</v>
      </c>
      <c r="B35" s="5" t="s">
        <v>73</v>
      </c>
      <c r="C35" s="5" t="s">
        <v>13</v>
      </c>
      <c r="D35" s="5" t="s">
        <v>55</v>
      </c>
      <c r="E35" s="5" t="s">
        <v>74</v>
      </c>
      <c r="F35" s="5" t="s">
        <v>16</v>
      </c>
      <c r="G35" s="5">
        <v>28</v>
      </c>
      <c r="H35" s="5">
        <v>787</v>
      </c>
      <c r="I35" s="5">
        <v>1021</v>
      </c>
      <c r="J35" s="6">
        <f t="shared" si="0"/>
        <v>22036</v>
      </c>
      <c r="K35" s="6">
        <f t="shared" si="1"/>
        <v>28588</v>
      </c>
      <c r="L35" s="6">
        <f t="shared" si="2"/>
        <v>6552</v>
      </c>
    </row>
    <row r="36" spans="1:12" ht="15.6" thickTop="1" thickBot="1" x14ac:dyDescent="0.35">
      <c r="A36" s="4">
        <v>45417</v>
      </c>
      <c r="B36" s="5" t="s">
        <v>75</v>
      </c>
      <c r="C36" s="5" t="s">
        <v>13</v>
      </c>
      <c r="D36" s="5" t="s">
        <v>55</v>
      </c>
      <c r="E36" s="5" t="s">
        <v>21</v>
      </c>
      <c r="F36" s="5" t="s">
        <v>16</v>
      </c>
      <c r="G36" s="5">
        <v>23</v>
      </c>
      <c r="H36" s="5">
        <v>768</v>
      </c>
      <c r="I36" s="5">
        <v>901</v>
      </c>
      <c r="J36" s="6">
        <f t="shared" si="0"/>
        <v>17664</v>
      </c>
      <c r="K36" s="6">
        <f t="shared" si="1"/>
        <v>20723</v>
      </c>
      <c r="L36" s="6">
        <f t="shared" si="2"/>
        <v>3059</v>
      </c>
    </row>
    <row r="37" spans="1:12" ht="15.6" thickTop="1" thickBot="1" x14ac:dyDescent="0.35">
      <c r="A37" s="4">
        <v>45418</v>
      </c>
      <c r="B37" s="5" t="s">
        <v>76</v>
      </c>
      <c r="C37" s="5" t="s">
        <v>13</v>
      </c>
      <c r="D37" s="5" t="s">
        <v>55</v>
      </c>
      <c r="E37" s="5" t="s">
        <v>21</v>
      </c>
      <c r="F37" s="5" t="s">
        <v>35</v>
      </c>
      <c r="G37" s="5">
        <v>23</v>
      </c>
      <c r="H37" s="5">
        <v>584</v>
      </c>
      <c r="I37" s="5">
        <v>1386</v>
      </c>
      <c r="J37" s="6">
        <f t="shared" si="0"/>
        <v>13432</v>
      </c>
      <c r="K37" s="6">
        <f t="shared" si="1"/>
        <v>31878</v>
      </c>
      <c r="L37" s="6">
        <f t="shared" si="2"/>
        <v>18446</v>
      </c>
    </row>
    <row r="38" spans="1:12" ht="15.6" thickTop="1" thickBot="1" x14ac:dyDescent="0.35">
      <c r="A38" s="4">
        <v>45419</v>
      </c>
      <c r="B38" s="5" t="s">
        <v>77</v>
      </c>
      <c r="C38" s="5" t="s">
        <v>13</v>
      </c>
      <c r="D38" s="5" t="s">
        <v>78</v>
      </c>
      <c r="E38" s="5" t="s">
        <v>42</v>
      </c>
      <c r="F38" s="5" t="s">
        <v>35</v>
      </c>
      <c r="G38" s="5">
        <v>20</v>
      </c>
      <c r="H38" s="5">
        <v>778</v>
      </c>
      <c r="I38" s="5">
        <v>957</v>
      </c>
      <c r="J38" s="6">
        <f t="shared" si="0"/>
        <v>15560</v>
      </c>
      <c r="K38" s="6">
        <f t="shared" si="1"/>
        <v>19140</v>
      </c>
      <c r="L38" s="6">
        <f t="shared" si="2"/>
        <v>3580</v>
      </c>
    </row>
    <row r="39" spans="1:12" ht="15.6" thickTop="1" thickBot="1" x14ac:dyDescent="0.35">
      <c r="A39" s="4">
        <v>45420</v>
      </c>
      <c r="B39" s="5" t="s">
        <v>79</v>
      </c>
      <c r="C39" s="5" t="s">
        <v>13</v>
      </c>
      <c r="D39" s="5" t="s">
        <v>78</v>
      </c>
      <c r="E39" s="5" t="s">
        <v>61</v>
      </c>
      <c r="F39" s="5" t="s">
        <v>35</v>
      </c>
      <c r="G39" s="5">
        <v>26</v>
      </c>
      <c r="H39" s="5">
        <v>595</v>
      </c>
      <c r="I39" s="5">
        <v>970</v>
      </c>
      <c r="J39" s="6">
        <f t="shared" si="0"/>
        <v>15470</v>
      </c>
      <c r="K39" s="6">
        <f t="shared" si="1"/>
        <v>25220</v>
      </c>
      <c r="L39" s="6">
        <f t="shared" si="2"/>
        <v>9750</v>
      </c>
    </row>
    <row r="40" spans="1:12" ht="15.6" thickTop="1" thickBot="1" x14ac:dyDescent="0.35">
      <c r="A40" s="4">
        <v>45421</v>
      </c>
      <c r="B40" s="5" t="s">
        <v>80</v>
      </c>
      <c r="C40" s="5" t="s">
        <v>13</v>
      </c>
      <c r="D40" s="5" t="s">
        <v>78</v>
      </c>
      <c r="E40" s="5" t="s">
        <v>21</v>
      </c>
      <c r="F40" s="5" t="s">
        <v>35</v>
      </c>
      <c r="G40" s="5">
        <v>27</v>
      </c>
      <c r="H40" s="5">
        <v>722</v>
      </c>
      <c r="I40" s="5">
        <v>1143</v>
      </c>
      <c r="J40" s="6">
        <f t="shared" si="0"/>
        <v>19494</v>
      </c>
      <c r="K40" s="6">
        <f t="shared" si="1"/>
        <v>30861</v>
      </c>
      <c r="L40" s="6">
        <f t="shared" si="2"/>
        <v>11367</v>
      </c>
    </row>
    <row r="41" spans="1:12" ht="15.6" thickTop="1" thickBot="1" x14ac:dyDescent="0.35">
      <c r="A41" s="4">
        <v>45422</v>
      </c>
      <c r="B41" s="5" t="s">
        <v>81</v>
      </c>
      <c r="C41" s="5" t="s">
        <v>13</v>
      </c>
      <c r="D41" s="5" t="s">
        <v>78</v>
      </c>
      <c r="E41" s="5" t="s">
        <v>27</v>
      </c>
      <c r="F41" s="5" t="s">
        <v>35</v>
      </c>
      <c r="G41" s="5">
        <v>25</v>
      </c>
      <c r="H41" s="5">
        <v>982</v>
      </c>
      <c r="I41" s="5">
        <v>1343</v>
      </c>
      <c r="J41" s="6">
        <f t="shared" si="0"/>
        <v>24550</v>
      </c>
      <c r="K41" s="6">
        <f t="shared" si="1"/>
        <v>33575</v>
      </c>
      <c r="L41" s="6">
        <f t="shared" si="2"/>
        <v>9025</v>
      </c>
    </row>
    <row r="42" spans="1:12" ht="15.6" thickTop="1" thickBot="1" x14ac:dyDescent="0.35">
      <c r="A42" s="4">
        <v>45423</v>
      </c>
      <c r="B42" s="5" t="s">
        <v>82</v>
      </c>
      <c r="C42" s="5" t="s">
        <v>13</v>
      </c>
      <c r="D42" s="5" t="s">
        <v>78</v>
      </c>
      <c r="E42" s="5" t="s">
        <v>15</v>
      </c>
      <c r="F42" s="5" t="s">
        <v>35</v>
      </c>
      <c r="G42" s="5">
        <v>25</v>
      </c>
      <c r="H42" s="5">
        <v>982</v>
      </c>
      <c r="I42" s="5">
        <v>1459</v>
      </c>
      <c r="J42" s="6">
        <f t="shared" si="0"/>
        <v>24550</v>
      </c>
      <c r="K42" s="6">
        <f t="shared" si="1"/>
        <v>36475</v>
      </c>
      <c r="L42" s="6">
        <f t="shared" si="2"/>
        <v>11925</v>
      </c>
    </row>
    <row r="43" spans="1:12" ht="15.6" thickTop="1" thickBot="1" x14ac:dyDescent="0.35">
      <c r="A43" s="4">
        <v>45424</v>
      </c>
      <c r="B43" s="5" t="s">
        <v>83</v>
      </c>
      <c r="C43" s="5" t="s">
        <v>13</v>
      </c>
      <c r="D43" s="5" t="s">
        <v>78</v>
      </c>
      <c r="E43" s="5" t="s">
        <v>19</v>
      </c>
      <c r="F43" s="5" t="s">
        <v>35</v>
      </c>
      <c r="G43" s="5">
        <v>25</v>
      </c>
      <c r="H43" s="5">
        <v>810</v>
      </c>
      <c r="I43" s="5">
        <v>1443</v>
      </c>
      <c r="J43" s="6">
        <f t="shared" si="0"/>
        <v>20250</v>
      </c>
      <c r="K43" s="6">
        <f t="shared" si="1"/>
        <v>36075</v>
      </c>
      <c r="L43" s="6">
        <f t="shared" si="2"/>
        <v>15825</v>
      </c>
    </row>
    <row r="44" spans="1:12" ht="15.6" thickTop="1" thickBot="1" x14ac:dyDescent="0.35">
      <c r="A44" s="4">
        <v>45425</v>
      </c>
      <c r="B44" s="5" t="s">
        <v>84</v>
      </c>
      <c r="C44" s="5" t="s">
        <v>13</v>
      </c>
      <c r="D44" s="5" t="s">
        <v>78</v>
      </c>
      <c r="E44" s="5" t="s">
        <v>21</v>
      </c>
      <c r="F44" s="5" t="s">
        <v>35</v>
      </c>
      <c r="G44" s="5">
        <v>26</v>
      </c>
      <c r="H44" s="5">
        <v>781</v>
      </c>
      <c r="I44" s="5">
        <v>1094</v>
      </c>
      <c r="J44" s="6">
        <f t="shared" si="0"/>
        <v>20306</v>
      </c>
      <c r="K44" s="6">
        <f t="shared" si="1"/>
        <v>28444</v>
      </c>
      <c r="L44" s="6">
        <f t="shared" si="2"/>
        <v>8138</v>
      </c>
    </row>
    <row r="45" spans="1:12" ht="15.6" thickTop="1" thickBot="1" x14ac:dyDescent="0.35">
      <c r="A45" s="4">
        <v>45426</v>
      </c>
      <c r="B45" s="5" t="s">
        <v>85</v>
      </c>
      <c r="C45" s="5" t="s">
        <v>13</v>
      </c>
      <c r="D45" s="5" t="s">
        <v>78</v>
      </c>
      <c r="E45" s="5" t="s">
        <v>23</v>
      </c>
      <c r="F45" s="5" t="s">
        <v>35</v>
      </c>
      <c r="G45" s="5">
        <v>26</v>
      </c>
      <c r="H45" s="5">
        <v>630</v>
      </c>
      <c r="I45" s="5">
        <v>953</v>
      </c>
      <c r="J45" s="6">
        <f t="shared" si="0"/>
        <v>16380</v>
      </c>
      <c r="K45" s="6">
        <f t="shared" si="1"/>
        <v>24778</v>
      </c>
      <c r="L45" s="6">
        <f t="shared" si="2"/>
        <v>8398</v>
      </c>
    </row>
    <row r="46" spans="1:12" ht="15.6" thickTop="1" thickBot="1" x14ac:dyDescent="0.35">
      <c r="A46" s="4">
        <v>45427</v>
      </c>
      <c r="B46" s="5" t="s">
        <v>86</v>
      </c>
      <c r="C46" s="5" t="s">
        <v>13</v>
      </c>
      <c r="D46" s="5" t="s">
        <v>78</v>
      </c>
      <c r="E46" s="5" t="s">
        <v>27</v>
      </c>
      <c r="F46" s="5" t="s">
        <v>35</v>
      </c>
      <c r="G46" s="5">
        <v>23</v>
      </c>
      <c r="H46" s="5">
        <v>972</v>
      </c>
      <c r="I46" s="5">
        <v>1370</v>
      </c>
      <c r="J46" s="6">
        <f t="shared" si="0"/>
        <v>22356</v>
      </c>
      <c r="K46" s="6">
        <f t="shared" si="1"/>
        <v>31510</v>
      </c>
      <c r="L46" s="6">
        <f t="shared" si="2"/>
        <v>9154</v>
      </c>
    </row>
    <row r="47" spans="1:12" ht="15.6" thickTop="1" thickBot="1" x14ac:dyDescent="0.35">
      <c r="A47" s="4">
        <v>45428</v>
      </c>
      <c r="B47" s="5" t="s">
        <v>87</v>
      </c>
      <c r="C47" s="5" t="s">
        <v>13</v>
      </c>
      <c r="D47" s="5" t="s">
        <v>78</v>
      </c>
      <c r="E47" s="5" t="s">
        <v>29</v>
      </c>
      <c r="F47" s="5" t="s">
        <v>16</v>
      </c>
      <c r="G47" s="5">
        <v>30</v>
      </c>
      <c r="H47" s="5">
        <v>987</v>
      </c>
      <c r="I47" s="5">
        <v>1452</v>
      </c>
      <c r="J47" s="6">
        <f t="shared" si="0"/>
        <v>29610</v>
      </c>
      <c r="K47" s="6">
        <f t="shared" si="1"/>
        <v>43560</v>
      </c>
      <c r="L47" s="6">
        <f t="shared" si="2"/>
        <v>13950</v>
      </c>
    </row>
    <row r="48" spans="1:12" ht="15.6" thickTop="1" thickBot="1" x14ac:dyDescent="0.35">
      <c r="A48" s="4">
        <v>45429</v>
      </c>
      <c r="B48" s="5" t="s">
        <v>88</v>
      </c>
      <c r="C48" s="5" t="s">
        <v>13</v>
      </c>
      <c r="D48" s="5" t="s">
        <v>78</v>
      </c>
      <c r="E48" s="5" t="s">
        <v>31</v>
      </c>
      <c r="F48" s="5" t="s">
        <v>16</v>
      </c>
      <c r="G48" s="5">
        <v>25</v>
      </c>
      <c r="H48" s="5">
        <v>877</v>
      </c>
      <c r="I48" s="5">
        <v>1016</v>
      </c>
      <c r="J48" s="6">
        <f t="shared" si="0"/>
        <v>21925</v>
      </c>
      <c r="K48" s="6">
        <f t="shared" si="1"/>
        <v>25400</v>
      </c>
      <c r="L48" s="6">
        <f t="shared" si="2"/>
        <v>3475</v>
      </c>
    </row>
    <row r="49" spans="1:12" ht="15.6" thickTop="1" thickBot="1" x14ac:dyDescent="0.35">
      <c r="A49" s="4">
        <v>45430</v>
      </c>
      <c r="B49" s="5" t="s">
        <v>89</v>
      </c>
      <c r="C49" s="5" t="s">
        <v>13</v>
      </c>
      <c r="D49" s="5" t="s">
        <v>78</v>
      </c>
      <c r="E49" s="5" t="s">
        <v>19</v>
      </c>
      <c r="F49" s="5" t="s">
        <v>16</v>
      </c>
      <c r="G49" s="5">
        <v>26</v>
      </c>
      <c r="H49" s="5">
        <v>596</v>
      </c>
      <c r="I49" s="5">
        <v>1415</v>
      </c>
      <c r="J49" s="6">
        <f t="shared" si="0"/>
        <v>15496</v>
      </c>
      <c r="K49" s="6">
        <f t="shared" si="1"/>
        <v>36790</v>
      </c>
      <c r="L49" s="6">
        <f t="shared" si="2"/>
        <v>21294</v>
      </c>
    </row>
    <row r="50" spans="1:12" ht="15.6" thickTop="1" thickBot="1" x14ac:dyDescent="0.35">
      <c r="A50" s="4">
        <v>45431</v>
      </c>
      <c r="B50" s="5" t="s">
        <v>90</v>
      </c>
      <c r="C50" s="5" t="s">
        <v>25</v>
      </c>
      <c r="D50" s="5" t="s">
        <v>91</v>
      </c>
      <c r="E50" s="5" t="s">
        <v>34</v>
      </c>
      <c r="F50" s="5" t="s">
        <v>16</v>
      </c>
      <c r="G50" s="5">
        <v>91</v>
      </c>
      <c r="H50" s="5">
        <v>518</v>
      </c>
      <c r="I50" s="5">
        <v>1350</v>
      </c>
      <c r="J50" s="6">
        <f t="shared" si="0"/>
        <v>47138</v>
      </c>
      <c r="K50" s="6">
        <f t="shared" si="1"/>
        <v>122850</v>
      </c>
      <c r="L50" s="6">
        <f t="shared" si="2"/>
        <v>75712</v>
      </c>
    </row>
    <row r="51" spans="1:12" ht="15.6" thickTop="1" thickBot="1" x14ac:dyDescent="0.35">
      <c r="A51" s="4">
        <v>45432</v>
      </c>
      <c r="B51" s="5" t="s">
        <v>92</v>
      </c>
      <c r="C51" s="5" t="s">
        <v>25</v>
      </c>
      <c r="D51" s="5" t="s">
        <v>91</v>
      </c>
      <c r="E51" s="5" t="s">
        <v>31</v>
      </c>
      <c r="F51" s="5" t="s">
        <v>16</v>
      </c>
      <c r="G51" s="5">
        <v>79</v>
      </c>
      <c r="H51" s="5">
        <v>616</v>
      </c>
      <c r="I51" s="5">
        <v>1128</v>
      </c>
      <c r="J51" s="6">
        <f t="shared" si="0"/>
        <v>48664</v>
      </c>
      <c r="K51" s="6">
        <f t="shared" si="1"/>
        <v>89112</v>
      </c>
      <c r="L51" s="6">
        <f t="shared" si="2"/>
        <v>40448</v>
      </c>
    </row>
    <row r="52" spans="1:12" ht="15.6" thickTop="1" thickBot="1" x14ac:dyDescent="0.35">
      <c r="A52" s="4">
        <v>45433</v>
      </c>
      <c r="B52" s="5" t="s">
        <v>93</v>
      </c>
      <c r="C52" s="5" t="s">
        <v>25</v>
      </c>
      <c r="D52" s="5" t="s">
        <v>91</v>
      </c>
      <c r="E52" s="5" t="s">
        <v>38</v>
      </c>
      <c r="F52" s="5" t="s">
        <v>35</v>
      </c>
      <c r="G52" s="5">
        <v>96</v>
      </c>
      <c r="H52" s="5">
        <v>791</v>
      </c>
      <c r="I52" s="5">
        <v>1404</v>
      </c>
      <c r="J52" s="6">
        <f t="shared" si="0"/>
        <v>75936</v>
      </c>
      <c r="K52" s="6">
        <f t="shared" si="1"/>
        <v>134784</v>
      </c>
      <c r="L52" s="6">
        <f t="shared" si="2"/>
        <v>58848</v>
      </c>
    </row>
    <row r="53" spans="1:12" ht="15.6" thickTop="1" thickBot="1" x14ac:dyDescent="0.35">
      <c r="A53" s="4">
        <v>45434</v>
      </c>
      <c r="B53" s="5" t="s">
        <v>94</v>
      </c>
      <c r="C53" s="5" t="s">
        <v>25</v>
      </c>
      <c r="D53" s="5" t="s">
        <v>91</v>
      </c>
      <c r="E53" s="5" t="s">
        <v>38</v>
      </c>
      <c r="F53" s="5" t="s">
        <v>35</v>
      </c>
      <c r="G53" s="5">
        <v>69</v>
      </c>
      <c r="H53" s="5">
        <v>864</v>
      </c>
      <c r="I53" s="5">
        <v>1111</v>
      </c>
      <c r="J53" s="6">
        <f t="shared" si="0"/>
        <v>59616</v>
      </c>
      <c r="K53" s="6">
        <f t="shared" si="1"/>
        <v>76659</v>
      </c>
      <c r="L53" s="6">
        <f t="shared" si="2"/>
        <v>17043</v>
      </c>
    </row>
    <row r="54" spans="1:12" ht="15.6" thickTop="1" thickBot="1" x14ac:dyDescent="0.35">
      <c r="A54" s="4">
        <v>45435</v>
      </c>
      <c r="B54" s="5" t="s">
        <v>95</v>
      </c>
      <c r="C54" s="5" t="s">
        <v>25</v>
      </c>
      <c r="D54" s="5" t="s">
        <v>91</v>
      </c>
      <c r="E54" s="5" t="s">
        <v>19</v>
      </c>
      <c r="F54" s="5" t="s">
        <v>35</v>
      </c>
      <c r="G54" s="5">
        <v>55</v>
      </c>
      <c r="H54" s="5">
        <v>782</v>
      </c>
      <c r="I54" s="5">
        <v>1153</v>
      </c>
      <c r="J54" s="6">
        <f t="shared" si="0"/>
        <v>43010</v>
      </c>
      <c r="K54" s="6">
        <f t="shared" si="1"/>
        <v>63415</v>
      </c>
      <c r="L54" s="6">
        <f t="shared" si="2"/>
        <v>20405</v>
      </c>
    </row>
    <row r="55" spans="1:12" ht="15.6" thickTop="1" thickBot="1" x14ac:dyDescent="0.35">
      <c r="A55" s="4">
        <v>45436</v>
      </c>
      <c r="B55" s="5" t="s">
        <v>96</v>
      </c>
      <c r="C55" s="5" t="s">
        <v>25</v>
      </c>
      <c r="D55" s="5" t="s">
        <v>91</v>
      </c>
      <c r="E55" s="5" t="s">
        <v>42</v>
      </c>
      <c r="F55" s="5" t="s">
        <v>35</v>
      </c>
      <c r="G55" s="5">
        <v>71</v>
      </c>
      <c r="H55" s="5">
        <v>653</v>
      </c>
      <c r="I55" s="5">
        <v>1185</v>
      </c>
      <c r="J55" s="6">
        <f t="shared" si="0"/>
        <v>46363</v>
      </c>
      <c r="K55" s="6">
        <f t="shared" si="1"/>
        <v>84135</v>
      </c>
      <c r="L55" s="6">
        <f t="shared" si="2"/>
        <v>37772</v>
      </c>
    </row>
    <row r="56" spans="1:12" ht="15.6" thickTop="1" thickBot="1" x14ac:dyDescent="0.35">
      <c r="A56" s="4">
        <v>45437</v>
      </c>
      <c r="B56" s="5" t="s">
        <v>97</v>
      </c>
      <c r="C56" s="5" t="s">
        <v>25</v>
      </c>
      <c r="D56" s="5" t="s">
        <v>91</v>
      </c>
      <c r="E56" s="5" t="s">
        <v>19</v>
      </c>
      <c r="F56" s="5" t="s">
        <v>35</v>
      </c>
      <c r="G56" s="5">
        <v>88</v>
      </c>
      <c r="H56" s="5">
        <v>959</v>
      </c>
      <c r="I56" s="5">
        <v>1169</v>
      </c>
      <c r="J56" s="6">
        <f t="shared" si="0"/>
        <v>84392</v>
      </c>
      <c r="K56" s="6">
        <f t="shared" si="1"/>
        <v>102872</v>
      </c>
      <c r="L56" s="6">
        <f t="shared" si="2"/>
        <v>18480</v>
      </c>
    </row>
    <row r="57" spans="1:12" ht="15.6" thickTop="1" thickBot="1" x14ac:dyDescent="0.35">
      <c r="A57" s="4">
        <v>45438</v>
      </c>
      <c r="B57" s="5" t="s">
        <v>98</v>
      </c>
      <c r="C57" s="5" t="s">
        <v>25</v>
      </c>
      <c r="D57" s="5" t="s">
        <v>91</v>
      </c>
      <c r="E57" s="5" t="s">
        <v>46</v>
      </c>
      <c r="F57" s="5" t="s">
        <v>35</v>
      </c>
      <c r="G57" s="5">
        <v>72</v>
      </c>
      <c r="H57" s="5">
        <v>805</v>
      </c>
      <c r="I57" s="5">
        <v>1303</v>
      </c>
      <c r="J57" s="6">
        <f t="shared" si="0"/>
        <v>57960</v>
      </c>
      <c r="K57" s="6">
        <f t="shared" si="1"/>
        <v>93816</v>
      </c>
      <c r="L57" s="6">
        <f t="shared" si="2"/>
        <v>35856</v>
      </c>
    </row>
    <row r="58" spans="1:12" ht="15.6" thickTop="1" thickBot="1" x14ac:dyDescent="0.35">
      <c r="A58" s="4">
        <v>45439</v>
      </c>
      <c r="B58" s="5" t="s">
        <v>99</v>
      </c>
      <c r="C58" s="5" t="s">
        <v>25</v>
      </c>
      <c r="D58" s="5" t="s">
        <v>91</v>
      </c>
      <c r="E58" s="5" t="s">
        <v>42</v>
      </c>
      <c r="F58" s="5" t="s">
        <v>35</v>
      </c>
      <c r="G58" s="5">
        <v>53</v>
      </c>
      <c r="H58" s="5">
        <v>665</v>
      </c>
      <c r="I58" s="5">
        <v>1100</v>
      </c>
      <c r="J58" s="6">
        <f t="shared" si="0"/>
        <v>35245</v>
      </c>
      <c r="K58" s="6">
        <f t="shared" si="1"/>
        <v>58300</v>
      </c>
      <c r="L58" s="6">
        <f t="shared" si="2"/>
        <v>23055</v>
      </c>
    </row>
    <row r="59" spans="1:12" ht="15.6" thickTop="1" thickBot="1" x14ac:dyDescent="0.35">
      <c r="A59" s="4">
        <v>45440</v>
      </c>
      <c r="B59" s="5" t="s">
        <v>100</v>
      </c>
      <c r="C59" s="5" t="s">
        <v>25</v>
      </c>
      <c r="D59" s="5" t="s">
        <v>91</v>
      </c>
      <c r="E59" s="5" t="s">
        <v>49</v>
      </c>
      <c r="F59" s="5" t="s">
        <v>16</v>
      </c>
      <c r="G59" s="5">
        <v>88</v>
      </c>
      <c r="H59" s="5">
        <v>607</v>
      </c>
      <c r="I59" s="5">
        <v>1295</v>
      </c>
      <c r="J59" s="6">
        <f t="shared" si="0"/>
        <v>53416</v>
      </c>
      <c r="K59" s="6">
        <f t="shared" si="1"/>
        <v>113960</v>
      </c>
      <c r="L59" s="6">
        <f t="shared" si="2"/>
        <v>60544</v>
      </c>
    </row>
    <row r="60" spans="1:12" ht="15.6" thickTop="1" thickBot="1" x14ac:dyDescent="0.35">
      <c r="A60" s="4">
        <v>45441</v>
      </c>
      <c r="B60" s="5" t="s">
        <v>101</v>
      </c>
      <c r="C60" s="5" t="s">
        <v>25</v>
      </c>
      <c r="D60" s="5" t="s">
        <v>91</v>
      </c>
      <c r="E60" s="5" t="s">
        <v>51</v>
      </c>
      <c r="F60" s="5" t="s">
        <v>16</v>
      </c>
      <c r="G60" s="5">
        <v>50</v>
      </c>
      <c r="H60" s="5">
        <v>639</v>
      </c>
      <c r="I60" s="5">
        <v>1329</v>
      </c>
      <c r="J60" s="6">
        <f t="shared" si="0"/>
        <v>31950</v>
      </c>
      <c r="K60" s="6">
        <f t="shared" si="1"/>
        <v>66450</v>
      </c>
      <c r="L60" s="6">
        <f t="shared" si="2"/>
        <v>34500</v>
      </c>
    </row>
    <row r="61" spans="1:12" ht="15.6" thickTop="1" thickBot="1" x14ac:dyDescent="0.35">
      <c r="A61" s="4">
        <v>45442</v>
      </c>
      <c r="B61" s="5" t="s">
        <v>102</v>
      </c>
      <c r="C61" s="5" t="s">
        <v>25</v>
      </c>
      <c r="D61" s="5" t="s">
        <v>91</v>
      </c>
      <c r="E61" s="5" t="s">
        <v>31</v>
      </c>
      <c r="F61" s="5" t="s">
        <v>16</v>
      </c>
      <c r="G61" s="5">
        <v>99</v>
      </c>
      <c r="H61" s="5">
        <v>657</v>
      </c>
      <c r="I61" s="5">
        <v>895</v>
      </c>
      <c r="J61" s="6">
        <f t="shared" si="0"/>
        <v>65043</v>
      </c>
      <c r="K61" s="6">
        <f t="shared" si="1"/>
        <v>88605</v>
      </c>
      <c r="L61" s="6">
        <f t="shared" si="2"/>
        <v>23562</v>
      </c>
    </row>
    <row r="62" spans="1:12" ht="15.6" thickTop="1" thickBot="1" x14ac:dyDescent="0.35">
      <c r="A62" s="4">
        <v>45443</v>
      </c>
      <c r="B62" s="5" t="s">
        <v>103</v>
      </c>
      <c r="C62" s="5" t="s">
        <v>25</v>
      </c>
      <c r="D62" s="5" t="s">
        <v>104</v>
      </c>
      <c r="E62" s="5" t="s">
        <v>38</v>
      </c>
      <c r="F62" s="5" t="s">
        <v>16</v>
      </c>
      <c r="G62" s="5">
        <v>88</v>
      </c>
      <c r="H62" s="5">
        <v>977</v>
      </c>
      <c r="I62" s="5">
        <v>1391</v>
      </c>
      <c r="J62" s="6">
        <f t="shared" si="0"/>
        <v>85976</v>
      </c>
      <c r="K62" s="6">
        <f t="shared" si="1"/>
        <v>122408</v>
      </c>
      <c r="L62" s="6">
        <f t="shared" si="2"/>
        <v>36432</v>
      </c>
    </row>
    <row r="63" spans="1:12" ht="15.6" thickTop="1" thickBot="1" x14ac:dyDescent="0.35">
      <c r="A63" s="4">
        <v>45444</v>
      </c>
      <c r="B63" s="5" t="s">
        <v>105</v>
      </c>
      <c r="C63" s="5" t="s">
        <v>25</v>
      </c>
      <c r="D63" s="5" t="s">
        <v>104</v>
      </c>
      <c r="E63" s="5" t="s">
        <v>38</v>
      </c>
      <c r="F63" s="5" t="s">
        <v>35</v>
      </c>
      <c r="G63" s="5">
        <v>81</v>
      </c>
      <c r="H63" s="5">
        <v>528</v>
      </c>
      <c r="I63" s="5">
        <v>946</v>
      </c>
      <c r="J63" s="6">
        <f t="shared" si="0"/>
        <v>42768</v>
      </c>
      <c r="K63" s="6">
        <f t="shared" si="1"/>
        <v>76626</v>
      </c>
      <c r="L63" s="6">
        <f t="shared" si="2"/>
        <v>33858</v>
      </c>
    </row>
    <row r="64" spans="1:12" ht="15.6" thickTop="1" thickBot="1" x14ac:dyDescent="0.35">
      <c r="A64" s="4">
        <v>45445</v>
      </c>
      <c r="B64" s="5" t="s">
        <v>106</v>
      </c>
      <c r="C64" s="5" t="s">
        <v>25</v>
      </c>
      <c r="D64" s="5" t="s">
        <v>104</v>
      </c>
      <c r="E64" s="5" t="s">
        <v>23</v>
      </c>
      <c r="F64" s="5" t="s">
        <v>16</v>
      </c>
      <c r="G64" s="5">
        <v>74</v>
      </c>
      <c r="H64" s="5">
        <v>870</v>
      </c>
      <c r="I64" s="5">
        <v>959</v>
      </c>
      <c r="J64" s="6">
        <f t="shared" si="0"/>
        <v>64380</v>
      </c>
      <c r="K64" s="6">
        <f t="shared" si="1"/>
        <v>70966</v>
      </c>
      <c r="L64" s="6">
        <f t="shared" si="2"/>
        <v>6586</v>
      </c>
    </row>
    <row r="65" spans="1:12" ht="15.6" thickTop="1" thickBot="1" x14ac:dyDescent="0.35">
      <c r="A65" s="4">
        <v>45446</v>
      </c>
      <c r="B65" s="5" t="s">
        <v>107</v>
      </c>
      <c r="C65" s="5" t="s">
        <v>25</v>
      </c>
      <c r="D65" s="5" t="s">
        <v>104</v>
      </c>
      <c r="E65" s="5" t="s">
        <v>23</v>
      </c>
      <c r="F65" s="5" t="s">
        <v>16</v>
      </c>
      <c r="G65" s="5">
        <v>83</v>
      </c>
      <c r="H65" s="5">
        <v>655</v>
      </c>
      <c r="I65" s="5">
        <v>1181</v>
      </c>
      <c r="J65" s="6">
        <f t="shared" si="0"/>
        <v>54365</v>
      </c>
      <c r="K65" s="6">
        <f t="shared" si="1"/>
        <v>98023</v>
      </c>
      <c r="L65" s="6">
        <f t="shared" si="2"/>
        <v>43658</v>
      </c>
    </row>
    <row r="66" spans="1:12" ht="15.6" thickTop="1" thickBot="1" x14ac:dyDescent="0.35">
      <c r="A66" s="4">
        <v>45447</v>
      </c>
      <c r="B66" s="5" t="s">
        <v>108</v>
      </c>
      <c r="C66" s="5" t="s">
        <v>25</v>
      </c>
      <c r="D66" s="5" t="s">
        <v>104</v>
      </c>
      <c r="E66" s="5" t="s">
        <v>34</v>
      </c>
      <c r="F66" s="5" t="s">
        <v>16</v>
      </c>
      <c r="G66" s="5">
        <v>99</v>
      </c>
      <c r="H66" s="5">
        <v>649</v>
      </c>
      <c r="I66" s="5">
        <v>1453</v>
      </c>
      <c r="J66" s="6">
        <f t="shared" si="0"/>
        <v>64251</v>
      </c>
      <c r="K66" s="6">
        <f t="shared" si="1"/>
        <v>143847</v>
      </c>
      <c r="L66" s="6">
        <f t="shared" si="2"/>
        <v>79596</v>
      </c>
    </row>
    <row r="67" spans="1:12" ht="15.6" thickTop="1" thickBot="1" x14ac:dyDescent="0.35">
      <c r="A67" s="4">
        <v>45448</v>
      </c>
      <c r="B67" s="5" t="s">
        <v>109</v>
      </c>
      <c r="C67" s="5" t="s">
        <v>25</v>
      </c>
      <c r="D67" s="5" t="s">
        <v>104</v>
      </c>
      <c r="E67" s="5" t="s">
        <v>38</v>
      </c>
      <c r="F67" s="5" t="s">
        <v>16</v>
      </c>
      <c r="G67" s="5">
        <v>97</v>
      </c>
      <c r="H67" s="5">
        <v>917</v>
      </c>
      <c r="I67" s="5">
        <v>1203</v>
      </c>
      <c r="J67" s="6">
        <f t="shared" ref="J67:J130" si="3">G67*H67</f>
        <v>88949</v>
      </c>
      <c r="K67" s="6">
        <f t="shared" ref="K67:K130" si="4">G67*I67</f>
        <v>116691</v>
      </c>
      <c r="L67" s="6">
        <f t="shared" ref="L67:L130" si="5">K67-J67</f>
        <v>27742</v>
      </c>
    </row>
    <row r="68" spans="1:12" ht="15.6" thickTop="1" thickBot="1" x14ac:dyDescent="0.35">
      <c r="A68" s="4">
        <v>45449</v>
      </c>
      <c r="B68" s="5" t="s">
        <v>110</v>
      </c>
      <c r="C68" s="5" t="s">
        <v>25</v>
      </c>
      <c r="D68" s="5" t="s">
        <v>104</v>
      </c>
      <c r="E68" s="5" t="s">
        <v>61</v>
      </c>
      <c r="F68" s="5" t="s">
        <v>35</v>
      </c>
      <c r="G68" s="5">
        <v>57</v>
      </c>
      <c r="H68" s="5">
        <v>793</v>
      </c>
      <c r="I68" s="5">
        <v>1022</v>
      </c>
      <c r="J68" s="6">
        <f t="shared" si="3"/>
        <v>45201</v>
      </c>
      <c r="K68" s="6">
        <f t="shared" si="4"/>
        <v>58254</v>
      </c>
      <c r="L68" s="6">
        <f t="shared" si="5"/>
        <v>13053</v>
      </c>
    </row>
    <row r="69" spans="1:12" ht="15.6" thickTop="1" thickBot="1" x14ac:dyDescent="0.35">
      <c r="A69" s="4">
        <v>45450</v>
      </c>
      <c r="B69" s="5" t="s">
        <v>111</v>
      </c>
      <c r="C69" s="5" t="s">
        <v>25</v>
      </c>
      <c r="D69" s="5" t="s">
        <v>104</v>
      </c>
      <c r="E69" s="5" t="s">
        <v>63</v>
      </c>
      <c r="F69" s="5" t="s">
        <v>35</v>
      </c>
      <c r="G69" s="5">
        <v>84</v>
      </c>
      <c r="H69" s="5">
        <v>931</v>
      </c>
      <c r="I69" s="5">
        <v>1354</v>
      </c>
      <c r="J69" s="6">
        <f t="shared" si="3"/>
        <v>78204</v>
      </c>
      <c r="K69" s="6">
        <f t="shared" si="4"/>
        <v>113736</v>
      </c>
      <c r="L69" s="6">
        <f t="shared" si="5"/>
        <v>35532</v>
      </c>
    </row>
    <row r="70" spans="1:12" ht="15.6" thickTop="1" thickBot="1" x14ac:dyDescent="0.35">
      <c r="A70" s="4">
        <v>45451</v>
      </c>
      <c r="B70" s="5" t="s">
        <v>112</v>
      </c>
      <c r="C70" s="5" t="s">
        <v>25</v>
      </c>
      <c r="D70" s="5" t="s">
        <v>104</v>
      </c>
      <c r="E70" s="5" t="s">
        <v>19</v>
      </c>
      <c r="F70" s="5" t="s">
        <v>35</v>
      </c>
      <c r="G70" s="5">
        <v>76</v>
      </c>
      <c r="H70" s="5">
        <v>901</v>
      </c>
      <c r="I70" s="5">
        <v>1122</v>
      </c>
      <c r="J70" s="6">
        <f t="shared" si="3"/>
        <v>68476</v>
      </c>
      <c r="K70" s="6">
        <f t="shared" si="4"/>
        <v>85272</v>
      </c>
      <c r="L70" s="6">
        <f t="shared" si="5"/>
        <v>16796</v>
      </c>
    </row>
    <row r="71" spans="1:12" ht="15.6" thickTop="1" thickBot="1" x14ac:dyDescent="0.35">
      <c r="A71" s="4">
        <v>45452</v>
      </c>
      <c r="B71" s="5" t="s">
        <v>113</v>
      </c>
      <c r="C71" s="5" t="s">
        <v>25</v>
      </c>
      <c r="D71" s="5" t="s">
        <v>104</v>
      </c>
      <c r="E71" s="5" t="s">
        <v>66</v>
      </c>
      <c r="F71" s="5" t="s">
        <v>35</v>
      </c>
      <c r="G71" s="5">
        <v>93</v>
      </c>
      <c r="H71" s="5">
        <v>658</v>
      </c>
      <c r="I71" s="5">
        <v>1108</v>
      </c>
      <c r="J71" s="6">
        <f t="shared" si="3"/>
        <v>61194</v>
      </c>
      <c r="K71" s="6">
        <f t="shared" si="4"/>
        <v>103044</v>
      </c>
      <c r="L71" s="6">
        <f t="shared" si="5"/>
        <v>41850</v>
      </c>
    </row>
    <row r="72" spans="1:12" ht="15.6" thickTop="1" thickBot="1" x14ac:dyDescent="0.35">
      <c r="A72" s="4">
        <v>45453</v>
      </c>
      <c r="B72" s="5" t="s">
        <v>114</v>
      </c>
      <c r="C72" s="5" t="s">
        <v>25</v>
      </c>
      <c r="D72" s="5" t="s">
        <v>104</v>
      </c>
      <c r="E72" s="5" t="s">
        <v>68</v>
      </c>
      <c r="F72" s="5" t="s">
        <v>35</v>
      </c>
      <c r="G72" s="5">
        <v>68</v>
      </c>
      <c r="H72" s="5">
        <v>651</v>
      </c>
      <c r="I72" s="5">
        <v>1494</v>
      </c>
      <c r="J72" s="6">
        <f t="shared" si="3"/>
        <v>44268</v>
      </c>
      <c r="K72" s="6">
        <f t="shared" si="4"/>
        <v>101592</v>
      </c>
      <c r="L72" s="6">
        <f t="shared" si="5"/>
        <v>57324</v>
      </c>
    </row>
    <row r="73" spans="1:12" ht="15.6" thickTop="1" thickBot="1" x14ac:dyDescent="0.35">
      <c r="A73" s="4">
        <v>45454</v>
      </c>
      <c r="B73" s="5" t="s">
        <v>115</v>
      </c>
      <c r="C73" s="5" t="s">
        <v>116</v>
      </c>
      <c r="D73" s="5" t="s">
        <v>117</v>
      </c>
      <c r="E73" s="5" t="s">
        <v>70</v>
      </c>
      <c r="F73" s="5" t="s">
        <v>35</v>
      </c>
      <c r="G73" s="5">
        <v>17</v>
      </c>
      <c r="H73" s="5">
        <v>938</v>
      </c>
      <c r="I73" s="5">
        <v>1332</v>
      </c>
      <c r="J73" s="6">
        <f t="shared" si="3"/>
        <v>15946</v>
      </c>
      <c r="K73" s="6">
        <f t="shared" si="4"/>
        <v>22644</v>
      </c>
      <c r="L73" s="6">
        <f t="shared" si="5"/>
        <v>6698</v>
      </c>
    </row>
    <row r="74" spans="1:12" ht="15.6" thickTop="1" thickBot="1" x14ac:dyDescent="0.35">
      <c r="A74" s="4">
        <v>45455</v>
      </c>
      <c r="B74" s="5" t="s">
        <v>118</v>
      </c>
      <c r="C74" s="5" t="s">
        <v>116</v>
      </c>
      <c r="D74" s="5" t="s">
        <v>117</v>
      </c>
      <c r="E74" s="5" t="s">
        <v>72</v>
      </c>
      <c r="F74" s="5" t="s">
        <v>35</v>
      </c>
      <c r="G74" s="5">
        <v>18</v>
      </c>
      <c r="H74" s="5">
        <v>920</v>
      </c>
      <c r="I74" s="5">
        <v>1162</v>
      </c>
      <c r="J74" s="6">
        <f t="shared" si="3"/>
        <v>16560</v>
      </c>
      <c r="K74" s="6">
        <f t="shared" si="4"/>
        <v>20916</v>
      </c>
      <c r="L74" s="6">
        <f t="shared" si="5"/>
        <v>4356</v>
      </c>
    </row>
    <row r="75" spans="1:12" ht="15.6" thickTop="1" thickBot="1" x14ac:dyDescent="0.35">
      <c r="A75" s="4">
        <v>45456</v>
      </c>
      <c r="B75" s="5" t="s">
        <v>119</v>
      </c>
      <c r="C75" s="5" t="s">
        <v>116</v>
      </c>
      <c r="D75" s="5" t="s">
        <v>117</v>
      </c>
      <c r="E75" s="5" t="s">
        <v>74</v>
      </c>
      <c r="F75" s="5" t="s">
        <v>35</v>
      </c>
      <c r="G75" s="5">
        <v>20</v>
      </c>
      <c r="H75" s="5">
        <v>731</v>
      </c>
      <c r="I75" s="5">
        <v>1228</v>
      </c>
      <c r="J75" s="6">
        <f t="shared" si="3"/>
        <v>14620</v>
      </c>
      <c r="K75" s="6">
        <f t="shared" si="4"/>
        <v>24560</v>
      </c>
      <c r="L75" s="6">
        <f t="shared" si="5"/>
        <v>9940</v>
      </c>
    </row>
    <row r="76" spans="1:12" ht="15.6" thickTop="1" thickBot="1" x14ac:dyDescent="0.35">
      <c r="A76" s="4">
        <v>45457</v>
      </c>
      <c r="B76" s="5" t="s">
        <v>120</v>
      </c>
      <c r="C76" s="5" t="s">
        <v>116</v>
      </c>
      <c r="D76" s="5" t="s">
        <v>117</v>
      </c>
      <c r="E76" s="5" t="s">
        <v>21</v>
      </c>
      <c r="F76" s="5" t="s">
        <v>35</v>
      </c>
      <c r="G76" s="5">
        <v>17</v>
      </c>
      <c r="H76" s="5">
        <v>750</v>
      </c>
      <c r="I76" s="5">
        <v>931</v>
      </c>
      <c r="J76" s="6">
        <f t="shared" si="3"/>
        <v>12750</v>
      </c>
      <c r="K76" s="6">
        <f t="shared" si="4"/>
        <v>15827</v>
      </c>
      <c r="L76" s="6">
        <f t="shared" si="5"/>
        <v>3077</v>
      </c>
    </row>
    <row r="77" spans="1:12" ht="15.6" thickTop="1" thickBot="1" x14ac:dyDescent="0.35">
      <c r="A77" s="4">
        <v>45458</v>
      </c>
      <c r="B77" s="5" t="s">
        <v>121</v>
      </c>
      <c r="C77" s="5" t="s">
        <v>116</v>
      </c>
      <c r="D77" s="5" t="s">
        <v>117</v>
      </c>
      <c r="E77" s="5" t="s">
        <v>21</v>
      </c>
      <c r="F77" s="5" t="s">
        <v>35</v>
      </c>
      <c r="G77" s="5">
        <v>20</v>
      </c>
      <c r="H77" s="5">
        <v>827</v>
      </c>
      <c r="I77" s="5">
        <v>1478</v>
      </c>
      <c r="J77" s="6">
        <f t="shared" si="3"/>
        <v>16540</v>
      </c>
      <c r="K77" s="6">
        <f t="shared" si="4"/>
        <v>29560</v>
      </c>
      <c r="L77" s="6">
        <f t="shared" si="5"/>
        <v>13020</v>
      </c>
    </row>
    <row r="78" spans="1:12" ht="15.6" thickTop="1" thickBot="1" x14ac:dyDescent="0.35">
      <c r="A78" s="4">
        <v>45459</v>
      </c>
      <c r="B78" s="5" t="s">
        <v>122</v>
      </c>
      <c r="C78" s="5" t="s">
        <v>116</v>
      </c>
      <c r="D78" s="5" t="s">
        <v>117</v>
      </c>
      <c r="E78" s="5" t="s">
        <v>42</v>
      </c>
      <c r="F78" s="5" t="s">
        <v>16</v>
      </c>
      <c r="G78" s="5">
        <v>14</v>
      </c>
      <c r="H78" s="5">
        <v>906</v>
      </c>
      <c r="I78" s="5">
        <v>1486</v>
      </c>
      <c r="J78" s="6">
        <f t="shared" si="3"/>
        <v>12684</v>
      </c>
      <c r="K78" s="6">
        <f t="shared" si="4"/>
        <v>20804</v>
      </c>
      <c r="L78" s="6">
        <f t="shared" si="5"/>
        <v>8120</v>
      </c>
    </row>
    <row r="79" spans="1:12" ht="15.6" thickTop="1" thickBot="1" x14ac:dyDescent="0.35">
      <c r="A79" s="4">
        <v>45460</v>
      </c>
      <c r="B79" s="5" t="s">
        <v>123</v>
      </c>
      <c r="C79" s="5" t="s">
        <v>116</v>
      </c>
      <c r="D79" s="5" t="s">
        <v>117</v>
      </c>
      <c r="E79" s="5" t="s">
        <v>61</v>
      </c>
      <c r="F79" s="5" t="s">
        <v>16</v>
      </c>
      <c r="G79" s="5">
        <v>20</v>
      </c>
      <c r="H79" s="5">
        <v>699</v>
      </c>
      <c r="I79" s="5">
        <v>1246</v>
      </c>
      <c r="J79" s="6">
        <f t="shared" si="3"/>
        <v>13980</v>
      </c>
      <c r="K79" s="6">
        <f t="shared" si="4"/>
        <v>24920</v>
      </c>
      <c r="L79" s="6">
        <f t="shared" si="5"/>
        <v>10940</v>
      </c>
    </row>
    <row r="80" spans="1:12" ht="15.6" thickTop="1" thickBot="1" x14ac:dyDescent="0.35">
      <c r="A80" s="4">
        <v>45461</v>
      </c>
      <c r="B80" s="5" t="s">
        <v>124</v>
      </c>
      <c r="C80" s="5" t="s">
        <v>25</v>
      </c>
      <c r="D80" s="5" t="s">
        <v>91</v>
      </c>
      <c r="E80" s="5" t="s">
        <v>21</v>
      </c>
      <c r="F80" s="5" t="s">
        <v>16</v>
      </c>
      <c r="G80" s="5">
        <v>98</v>
      </c>
      <c r="H80" s="5">
        <v>596</v>
      </c>
      <c r="I80" s="5">
        <v>1086</v>
      </c>
      <c r="J80" s="6">
        <f t="shared" si="3"/>
        <v>58408</v>
      </c>
      <c r="K80" s="6">
        <f t="shared" si="4"/>
        <v>106428</v>
      </c>
      <c r="L80" s="6">
        <f t="shared" si="5"/>
        <v>48020</v>
      </c>
    </row>
    <row r="81" spans="1:12" ht="15.6" thickTop="1" thickBot="1" x14ac:dyDescent="0.35">
      <c r="A81" s="4">
        <v>45462</v>
      </c>
      <c r="B81" s="5" t="s">
        <v>125</v>
      </c>
      <c r="C81" s="5" t="s">
        <v>25</v>
      </c>
      <c r="D81" s="5" t="s">
        <v>91</v>
      </c>
      <c r="E81" s="5" t="s">
        <v>27</v>
      </c>
      <c r="F81" s="5" t="s">
        <v>16</v>
      </c>
      <c r="G81" s="5">
        <v>84</v>
      </c>
      <c r="H81" s="5">
        <v>911</v>
      </c>
      <c r="I81" s="5">
        <v>1132</v>
      </c>
      <c r="J81" s="6">
        <f t="shared" si="3"/>
        <v>76524</v>
      </c>
      <c r="K81" s="6">
        <f t="shared" si="4"/>
        <v>95088</v>
      </c>
      <c r="L81" s="6">
        <f t="shared" si="5"/>
        <v>18564</v>
      </c>
    </row>
    <row r="82" spans="1:12" ht="15.6" thickTop="1" thickBot="1" x14ac:dyDescent="0.35">
      <c r="A82" s="4">
        <v>45463</v>
      </c>
      <c r="B82" s="5" t="s">
        <v>126</v>
      </c>
      <c r="C82" s="5" t="s">
        <v>25</v>
      </c>
      <c r="D82" s="5" t="s">
        <v>91</v>
      </c>
      <c r="E82" s="5" t="s">
        <v>15</v>
      </c>
      <c r="F82" s="5" t="s">
        <v>16</v>
      </c>
      <c r="G82" s="5">
        <v>81</v>
      </c>
      <c r="H82" s="5">
        <v>702</v>
      </c>
      <c r="I82" s="5">
        <v>1318</v>
      </c>
      <c r="J82" s="6">
        <f t="shared" si="3"/>
        <v>56862</v>
      </c>
      <c r="K82" s="6">
        <f t="shared" si="4"/>
        <v>106758</v>
      </c>
      <c r="L82" s="6">
        <f t="shared" si="5"/>
        <v>49896</v>
      </c>
    </row>
    <row r="83" spans="1:12" ht="15.6" thickTop="1" thickBot="1" x14ac:dyDescent="0.35">
      <c r="A83" s="4">
        <v>45464</v>
      </c>
      <c r="B83" s="5" t="s">
        <v>127</v>
      </c>
      <c r="C83" s="5" t="s">
        <v>25</v>
      </c>
      <c r="D83" s="5" t="s">
        <v>91</v>
      </c>
      <c r="E83" s="5" t="s">
        <v>19</v>
      </c>
      <c r="F83" s="5" t="s">
        <v>35</v>
      </c>
      <c r="G83" s="5">
        <v>75</v>
      </c>
      <c r="H83" s="5">
        <v>859</v>
      </c>
      <c r="I83" s="5">
        <v>1176</v>
      </c>
      <c r="J83" s="6">
        <f t="shared" si="3"/>
        <v>64425</v>
      </c>
      <c r="K83" s="6">
        <f t="shared" si="4"/>
        <v>88200</v>
      </c>
      <c r="L83" s="6">
        <f t="shared" si="5"/>
        <v>23775</v>
      </c>
    </row>
    <row r="84" spans="1:12" ht="15.6" thickTop="1" thickBot="1" x14ac:dyDescent="0.35">
      <c r="A84" s="4">
        <v>45465</v>
      </c>
      <c r="B84" s="5" t="s">
        <v>128</v>
      </c>
      <c r="C84" s="5" t="s">
        <v>25</v>
      </c>
      <c r="D84" s="5" t="s">
        <v>91</v>
      </c>
      <c r="E84" s="5" t="s">
        <v>21</v>
      </c>
      <c r="F84" s="5" t="s">
        <v>35</v>
      </c>
      <c r="G84" s="5">
        <v>58</v>
      </c>
      <c r="H84" s="5">
        <v>510</v>
      </c>
      <c r="I84" s="5">
        <v>1104</v>
      </c>
      <c r="J84" s="6">
        <f t="shared" si="3"/>
        <v>29580</v>
      </c>
      <c r="K84" s="6">
        <f t="shared" si="4"/>
        <v>64032</v>
      </c>
      <c r="L84" s="6">
        <f t="shared" si="5"/>
        <v>34452</v>
      </c>
    </row>
    <row r="85" spans="1:12" ht="15.6" thickTop="1" thickBot="1" x14ac:dyDescent="0.35">
      <c r="A85" s="4">
        <v>45466</v>
      </c>
      <c r="B85" s="5" t="s">
        <v>129</v>
      </c>
      <c r="C85" s="5" t="s">
        <v>25</v>
      </c>
      <c r="D85" s="5" t="s">
        <v>104</v>
      </c>
      <c r="E85" s="5" t="s">
        <v>23</v>
      </c>
      <c r="F85" s="5" t="s">
        <v>35</v>
      </c>
      <c r="G85" s="5">
        <v>59</v>
      </c>
      <c r="H85" s="5">
        <v>506</v>
      </c>
      <c r="I85" s="5">
        <v>1462</v>
      </c>
      <c r="J85" s="6">
        <f t="shared" si="3"/>
        <v>29854</v>
      </c>
      <c r="K85" s="6">
        <f t="shared" si="4"/>
        <v>86258</v>
      </c>
      <c r="L85" s="6">
        <f t="shared" si="5"/>
        <v>56404</v>
      </c>
    </row>
    <row r="86" spans="1:12" ht="15.6" thickTop="1" thickBot="1" x14ac:dyDescent="0.35">
      <c r="A86" s="4">
        <v>45467</v>
      </c>
      <c r="B86" s="5" t="s">
        <v>130</v>
      </c>
      <c r="C86" s="5" t="s">
        <v>25</v>
      </c>
      <c r="D86" s="5" t="s">
        <v>104</v>
      </c>
      <c r="E86" s="5" t="s">
        <v>27</v>
      </c>
      <c r="F86" s="5" t="s">
        <v>16</v>
      </c>
      <c r="G86" s="5">
        <v>51</v>
      </c>
      <c r="H86" s="5">
        <v>868</v>
      </c>
      <c r="I86" s="5">
        <v>935</v>
      </c>
      <c r="J86" s="6">
        <f t="shared" si="3"/>
        <v>44268</v>
      </c>
      <c r="K86" s="6">
        <f t="shared" si="4"/>
        <v>47685</v>
      </c>
      <c r="L86" s="6">
        <f t="shared" si="5"/>
        <v>3417</v>
      </c>
    </row>
    <row r="87" spans="1:12" ht="15.6" thickTop="1" thickBot="1" x14ac:dyDescent="0.35">
      <c r="A87" s="4">
        <v>45468</v>
      </c>
      <c r="B87" s="5" t="s">
        <v>131</v>
      </c>
      <c r="C87" s="5" t="s">
        <v>25</v>
      </c>
      <c r="D87" s="5" t="s">
        <v>104</v>
      </c>
      <c r="E87" s="5" t="s">
        <v>29</v>
      </c>
      <c r="F87" s="5" t="s">
        <v>16</v>
      </c>
      <c r="G87" s="5">
        <v>76</v>
      </c>
      <c r="H87" s="5">
        <v>602</v>
      </c>
      <c r="I87" s="5">
        <v>1494</v>
      </c>
      <c r="J87" s="6">
        <f t="shared" si="3"/>
        <v>45752</v>
      </c>
      <c r="K87" s="6">
        <f t="shared" si="4"/>
        <v>113544</v>
      </c>
      <c r="L87" s="6">
        <f t="shared" si="5"/>
        <v>67792</v>
      </c>
    </row>
    <row r="88" spans="1:12" ht="15.6" thickTop="1" thickBot="1" x14ac:dyDescent="0.35">
      <c r="A88" s="4">
        <v>45469</v>
      </c>
      <c r="B88" s="5" t="s">
        <v>132</v>
      </c>
      <c r="C88" s="5" t="s">
        <v>25</v>
      </c>
      <c r="D88" s="5" t="s">
        <v>104</v>
      </c>
      <c r="E88" s="5" t="s">
        <v>31</v>
      </c>
      <c r="F88" s="5" t="s">
        <v>16</v>
      </c>
      <c r="G88" s="5">
        <v>55</v>
      </c>
      <c r="H88" s="5">
        <v>928</v>
      </c>
      <c r="I88" s="5">
        <v>893</v>
      </c>
      <c r="J88" s="6">
        <f t="shared" si="3"/>
        <v>51040</v>
      </c>
      <c r="K88" s="6">
        <f t="shared" si="4"/>
        <v>49115</v>
      </c>
      <c r="L88" s="6">
        <f t="shared" si="5"/>
        <v>-1925</v>
      </c>
    </row>
    <row r="89" spans="1:12" ht="15.6" thickTop="1" thickBot="1" x14ac:dyDescent="0.35">
      <c r="A89" s="4">
        <v>45470</v>
      </c>
      <c r="B89" s="5" t="s">
        <v>133</v>
      </c>
      <c r="C89" s="5" t="s">
        <v>25</v>
      </c>
      <c r="D89" s="5" t="s">
        <v>104</v>
      </c>
      <c r="E89" s="5" t="s">
        <v>19</v>
      </c>
      <c r="F89" s="5" t="s">
        <v>16</v>
      </c>
      <c r="G89" s="5">
        <v>74</v>
      </c>
      <c r="H89" s="5">
        <v>758</v>
      </c>
      <c r="I89" s="5">
        <v>988</v>
      </c>
      <c r="J89" s="6">
        <f t="shared" si="3"/>
        <v>56092</v>
      </c>
      <c r="K89" s="6">
        <f t="shared" si="4"/>
        <v>73112</v>
      </c>
      <c r="L89" s="6">
        <f t="shared" si="5"/>
        <v>17020</v>
      </c>
    </row>
    <row r="90" spans="1:12" ht="15.6" thickTop="1" thickBot="1" x14ac:dyDescent="0.35">
      <c r="A90" s="4">
        <v>45471</v>
      </c>
      <c r="B90" s="5" t="s">
        <v>134</v>
      </c>
      <c r="C90" s="5" t="s">
        <v>25</v>
      </c>
      <c r="D90" s="5" t="s">
        <v>104</v>
      </c>
      <c r="E90" s="5" t="s">
        <v>34</v>
      </c>
      <c r="F90" s="5" t="s">
        <v>16</v>
      </c>
      <c r="G90" s="5">
        <v>88</v>
      </c>
      <c r="H90" s="5">
        <v>566</v>
      </c>
      <c r="I90" s="5">
        <v>951</v>
      </c>
      <c r="J90" s="6">
        <f t="shared" si="3"/>
        <v>49808</v>
      </c>
      <c r="K90" s="6">
        <f t="shared" si="4"/>
        <v>83688</v>
      </c>
      <c r="L90" s="6">
        <f t="shared" si="5"/>
        <v>33880</v>
      </c>
    </row>
    <row r="91" spans="1:12" ht="15.6" thickTop="1" thickBot="1" x14ac:dyDescent="0.35">
      <c r="A91" s="4">
        <v>45472</v>
      </c>
      <c r="B91" s="5" t="s">
        <v>135</v>
      </c>
      <c r="C91" s="5" t="s">
        <v>116</v>
      </c>
      <c r="D91" s="5" t="s">
        <v>136</v>
      </c>
      <c r="E91" s="5" t="s">
        <v>31</v>
      </c>
      <c r="F91" s="5" t="s">
        <v>35</v>
      </c>
      <c r="G91" s="5">
        <v>17</v>
      </c>
      <c r="H91" s="5">
        <v>537</v>
      </c>
      <c r="I91" s="5">
        <v>1035</v>
      </c>
      <c r="J91" s="6">
        <f t="shared" si="3"/>
        <v>9129</v>
      </c>
      <c r="K91" s="6">
        <f t="shared" si="4"/>
        <v>17595</v>
      </c>
      <c r="L91" s="6">
        <f t="shared" si="5"/>
        <v>8466</v>
      </c>
    </row>
    <row r="92" spans="1:12" ht="15.6" thickTop="1" thickBot="1" x14ac:dyDescent="0.35">
      <c r="A92" s="4">
        <v>45473</v>
      </c>
      <c r="B92" s="5" t="s">
        <v>137</v>
      </c>
      <c r="C92" s="5" t="s">
        <v>116</v>
      </c>
      <c r="D92" s="5" t="s">
        <v>136</v>
      </c>
      <c r="E92" s="5" t="s">
        <v>38</v>
      </c>
      <c r="F92" s="5" t="s">
        <v>35</v>
      </c>
      <c r="G92" s="5">
        <v>20</v>
      </c>
      <c r="H92" s="5">
        <v>875</v>
      </c>
      <c r="I92" s="5">
        <v>1255</v>
      </c>
      <c r="J92" s="6">
        <f t="shared" si="3"/>
        <v>17500</v>
      </c>
      <c r="K92" s="6">
        <f t="shared" si="4"/>
        <v>25100</v>
      </c>
      <c r="L92" s="6">
        <f t="shared" si="5"/>
        <v>7600</v>
      </c>
    </row>
    <row r="93" spans="1:12" ht="15.6" thickTop="1" thickBot="1" x14ac:dyDescent="0.35">
      <c r="A93" s="4">
        <v>45474</v>
      </c>
      <c r="B93" s="5" t="s">
        <v>138</v>
      </c>
      <c r="C93" s="5" t="s">
        <v>116</v>
      </c>
      <c r="D93" s="5" t="s">
        <v>136</v>
      </c>
      <c r="E93" s="5" t="s">
        <v>38</v>
      </c>
      <c r="F93" s="5" t="s">
        <v>35</v>
      </c>
      <c r="G93" s="5">
        <v>13</v>
      </c>
      <c r="H93" s="5">
        <v>917</v>
      </c>
      <c r="I93" s="5">
        <v>1412</v>
      </c>
      <c r="J93" s="6">
        <f t="shared" si="3"/>
        <v>11921</v>
      </c>
      <c r="K93" s="6">
        <f t="shared" si="4"/>
        <v>18356</v>
      </c>
      <c r="L93" s="6">
        <f t="shared" si="5"/>
        <v>6435</v>
      </c>
    </row>
    <row r="94" spans="1:12" ht="15.6" thickTop="1" thickBot="1" x14ac:dyDescent="0.35">
      <c r="A94" s="4">
        <v>45475</v>
      </c>
      <c r="B94" s="5" t="s">
        <v>139</v>
      </c>
      <c r="C94" s="5" t="s">
        <v>116</v>
      </c>
      <c r="D94" s="5" t="s">
        <v>136</v>
      </c>
      <c r="E94" s="5" t="s">
        <v>19</v>
      </c>
      <c r="F94" s="5" t="s">
        <v>35</v>
      </c>
      <c r="G94" s="5">
        <v>15</v>
      </c>
      <c r="H94" s="5">
        <v>910</v>
      </c>
      <c r="I94" s="5">
        <v>1363</v>
      </c>
      <c r="J94" s="6">
        <f t="shared" si="3"/>
        <v>13650</v>
      </c>
      <c r="K94" s="6">
        <f t="shared" si="4"/>
        <v>20445</v>
      </c>
      <c r="L94" s="6">
        <f t="shared" si="5"/>
        <v>6795</v>
      </c>
    </row>
    <row r="95" spans="1:12" ht="15.6" thickTop="1" thickBot="1" x14ac:dyDescent="0.35">
      <c r="A95" s="4">
        <v>45476</v>
      </c>
      <c r="B95" s="5" t="s">
        <v>140</v>
      </c>
      <c r="C95" s="5" t="s">
        <v>116</v>
      </c>
      <c r="D95" s="5" t="s">
        <v>136</v>
      </c>
      <c r="E95" s="5" t="s">
        <v>42</v>
      </c>
      <c r="F95" s="5" t="s">
        <v>35</v>
      </c>
      <c r="G95" s="5">
        <v>12</v>
      </c>
      <c r="H95" s="5">
        <v>980</v>
      </c>
      <c r="I95" s="5">
        <v>1281</v>
      </c>
      <c r="J95" s="6">
        <f t="shared" si="3"/>
        <v>11760</v>
      </c>
      <c r="K95" s="6">
        <f t="shared" si="4"/>
        <v>15372</v>
      </c>
      <c r="L95" s="6">
        <f t="shared" si="5"/>
        <v>3612</v>
      </c>
    </row>
    <row r="96" spans="1:12" ht="15.6" thickTop="1" thickBot="1" x14ac:dyDescent="0.35">
      <c r="A96" s="4">
        <v>45477</v>
      </c>
      <c r="B96" s="5" t="s">
        <v>141</v>
      </c>
      <c r="C96" s="5" t="s">
        <v>116</v>
      </c>
      <c r="D96" s="5" t="s">
        <v>136</v>
      </c>
      <c r="E96" s="5" t="s">
        <v>19</v>
      </c>
      <c r="F96" s="5" t="s">
        <v>35</v>
      </c>
      <c r="G96" s="5">
        <v>12</v>
      </c>
      <c r="H96" s="5">
        <v>734</v>
      </c>
      <c r="I96" s="5">
        <v>1109</v>
      </c>
      <c r="J96" s="6">
        <f t="shared" si="3"/>
        <v>8808</v>
      </c>
      <c r="K96" s="6">
        <f t="shared" si="4"/>
        <v>13308</v>
      </c>
      <c r="L96" s="6">
        <f t="shared" si="5"/>
        <v>4500</v>
      </c>
    </row>
    <row r="97" spans="1:12" ht="15.6" thickTop="1" thickBot="1" x14ac:dyDescent="0.35">
      <c r="A97" s="4">
        <v>45478</v>
      </c>
      <c r="B97" s="5" t="s">
        <v>142</v>
      </c>
      <c r="C97" s="5" t="s">
        <v>116</v>
      </c>
      <c r="D97" s="5" t="s">
        <v>136</v>
      </c>
      <c r="E97" s="5" t="s">
        <v>46</v>
      </c>
      <c r="F97" s="5" t="s">
        <v>35</v>
      </c>
      <c r="G97" s="5">
        <v>12</v>
      </c>
      <c r="H97" s="5">
        <v>913</v>
      </c>
      <c r="I97" s="5">
        <v>1371</v>
      </c>
      <c r="J97" s="6">
        <f t="shared" si="3"/>
        <v>10956</v>
      </c>
      <c r="K97" s="6">
        <f t="shared" si="4"/>
        <v>16452</v>
      </c>
      <c r="L97" s="6">
        <f t="shared" si="5"/>
        <v>5496</v>
      </c>
    </row>
    <row r="98" spans="1:12" ht="15.6" thickTop="1" thickBot="1" x14ac:dyDescent="0.35">
      <c r="A98" s="4">
        <v>45479</v>
      </c>
      <c r="B98" s="5" t="s">
        <v>143</v>
      </c>
      <c r="C98" s="5" t="s">
        <v>116</v>
      </c>
      <c r="D98" s="5" t="s">
        <v>136</v>
      </c>
      <c r="E98" s="5" t="s">
        <v>42</v>
      </c>
      <c r="F98" s="5" t="s">
        <v>16</v>
      </c>
      <c r="G98" s="5">
        <v>20</v>
      </c>
      <c r="H98" s="5">
        <v>833</v>
      </c>
      <c r="I98" s="5">
        <v>1054</v>
      </c>
      <c r="J98" s="6">
        <f t="shared" si="3"/>
        <v>16660</v>
      </c>
      <c r="K98" s="6">
        <f t="shared" si="4"/>
        <v>21080</v>
      </c>
      <c r="L98" s="6">
        <f t="shared" si="5"/>
        <v>4420</v>
      </c>
    </row>
    <row r="99" spans="1:12" ht="15.6" thickTop="1" thickBot="1" x14ac:dyDescent="0.35">
      <c r="A99" s="4">
        <v>45480</v>
      </c>
      <c r="B99" s="5" t="s">
        <v>144</v>
      </c>
      <c r="C99" s="5" t="s">
        <v>116</v>
      </c>
      <c r="D99" s="5" t="s">
        <v>136</v>
      </c>
      <c r="E99" s="5" t="s">
        <v>49</v>
      </c>
      <c r="F99" s="5" t="s">
        <v>16</v>
      </c>
      <c r="G99" s="5">
        <v>17</v>
      </c>
      <c r="H99" s="5">
        <v>748</v>
      </c>
      <c r="I99" s="5">
        <v>1002</v>
      </c>
      <c r="J99" s="6">
        <f t="shared" si="3"/>
        <v>12716</v>
      </c>
      <c r="K99" s="6">
        <f t="shared" si="4"/>
        <v>17034</v>
      </c>
      <c r="L99" s="6">
        <f t="shared" si="5"/>
        <v>4318</v>
      </c>
    </row>
    <row r="100" spans="1:12" ht="15.6" thickTop="1" thickBot="1" x14ac:dyDescent="0.35">
      <c r="A100" s="4">
        <v>45481</v>
      </c>
      <c r="B100" s="5" t="s">
        <v>145</v>
      </c>
      <c r="C100" s="5" t="s">
        <v>116</v>
      </c>
      <c r="D100" s="5" t="s">
        <v>136</v>
      </c>
      <c r="E100" s="5" t="s">
        <v>51</v>
      </c>
      <c r="F100" s="5" t="s">
        <v>16</v>
      </c>
      <c r="G100" s="5">
        <v>20</v>
      </c>
      <c r="H100" s="5">
        <v>517</v>
      </c>
      <c r="I100" s="5">
        <v>975</v>
      </c>
      <c r="J100" s="6">
        <f t="shared" si="3"/>
        <v>10340</v>
      </c>
      <c r="K100" s="6">
        <f t="shared" si="4"/>
        <v>19500</v>
      </c>
      <c r="L100" s="6">
        <f t="shared" si="5"/>
        <v>9160</v>
      </c>
    </row>
    <row r="101" spans="1:12" ht="15.6" thickTop="1" thickBot="1" x14ac:dyDescent="0.35">
      <c r="A101" s="4">
        <v>45482</v>
      </c>
      <c r="B101" s="5" t="s">
        <v>146</v>
      </c>
      <c r="C101" s="5" t="s">
        <v>116</v>
      </c>
      <c r="D101" s="5" t="s">
        <v>136</v>
      </c>
      <c r="E101" s="5" t="s">
        <v>31</v>
      </c>
      <c r="F101" s="5" t="s">
        <v>16</v>
      </c>
      <c r="G101" s="5">
        <v>18</v>
      </c>
      <c r="H101" s="5">
        <v>674</v>
      </c>
      <c r="I101" s="5">
        <v>1099</v>
      </c>
      <c r="J101" s="6">
        <f t="shared" si="3"/>
        <v>12132</v>
      </c>
      <c r="K101" s="6">
        <f t="shared" si="4"/>
        <v>19782</v>
      </c>
      <c r="L101" s="6">
        <f t="shared" si="5"/>
        <v>7650</v>
      </c>
    </row>
    <row r="102" spans="1:12" ht="15.6" thickTop="1" thickBot="1" x14ac:dyDescent="0.35">
      <c r="A102" s="4">
        <v>45483</v>
      </c>
      <c r="B102" s="5" t="s">
        <v>147</v>
      </c>
      <c r="C102" s="5" t="s">
        <v>116</v>
      </c>
      <c r="D102" s="5" t="s">
        <v>136</v>
      </c>
      <c r="E102" s="5" t="s">
        <v>38</v>
      </c>
      <c r="F102" s="5" t="s">
        <v>35</v>
      </c>
      <c r="G102" s="5">
        <v>17</v>
      </c>
      <c r="H102" s="5">
        <v>641</v>
      </c>
      <c r="I102" s="5">
        <v>982</v>
      </c>
      <c r="J102" s="6">
        <f t="shared" si="3"/>
        <v>10897</v>
      </c>
      <c r="K102" s="6">
        <f t="shared" si="4"/>
        <v>16694</v>
      </c>
      <c r="L102" s="6">
        <f t="shared" si="5"/>
        <v>5797</v>
      </c>
    </row>
    <row r="103" spans="1:12" ht="15.6" thickTop="1" thickBot="1" x14ac:dyDescent="0.35">
      <c r="A103" s="4">
        <v>45484</v>
      </c>
      <c r="B103" s="5" t="s">
        <v>148</v>
      </c>
      <c r="C103" s="5" t="s">
        <v>13</v>
      </c>
      <c r="D103" s="5" t="s">
        <v>78</v>
      </c>
      <c r="E103" s="5" t="s">
        <v>38</v>
      </c>
      <c r="F103" s="5" t="s">
        <v>16</v>
      </c>
      <c r="G103" s="5">
        <v>26</v>
      </c>
      <c r="H103" s="5">
        <v>771</v>
      </c>
      <c r="I103" s="5">
        <v>917</v>
      </c>
      <c r="J103" s="6">
        <f t="shared" si="3"/>
        <v>20046</v>
      </c>
      <c r="K103" s="6">
        <f t="shared" si="4"/>
        <v>23842</v>
      </c>
      <c r="L103" s="6">
        <f t="shared" si="5"/>
        <v>3796</v>
      </c>
    </row>
    <row r="104" spans="1:12" ht="15.6" thickTop="1" thickBot="1" x14ac:dyDescent="0.35">
      <c r="A104" s="4">
        <v>45485</v>
      </c>
      <c r="B104" s="5" t="s">
        <v>149</v>
      </c>
      <c r="C104" s="5" t="s">
        <v>13</v>
      </c>
      <c r="D104" s="5" t="s">
        <v>78</v>
      </c>
      <c r="E104" s="5" t="s">
        <v>23</v>
      </c>
      <c r="F104" s="5" t="s">
        <v>16</v>
      </c>
      <c r="G104" s="5">
        <v>30</v>
      </c>
      <c r="H104" s="5">
        <v>859</v>
      </c>
      <c r="I104" s="5">
        <v>1317</v>
      </c>
      <c r="J104" s="6">
        <f t="shared" si="3"/>
        <v>25770</v>
      </c>
      <c r="K104" s="6">
        <f t="shared" si="4"/>
        <v>39510</v>
      </c>
      <c r="L104" s="6">
        <f t="shared" si="5"/>
        <v>13740</v>
      </c>
    </row>
    <row r="105" spans="1:12" ht="15.6" thickTop="1" thickBot="1" x14ac:dyDescent="0.35">
      <c r="A105" s="4">
        <v>45486</v>
      </c>
      <c r="B105" s="5" t="s">
        <v>150</v>
      </c>
      <c r="C105" s="5" t="s">
        <v>13</v>
      </c>
      <c r="D105" s="5" t="s">
        <v>78</v>
      </c>
      <c r="E105" s="5" t="s">
        <v>23</v>
      </c>
      <c r="F105" s="5" t="s">
        <v>16</v>
      </c>
      <c r="G105" s="5">
        <v>30</v>
      </c>
      <c r="H105" s="5">
        <v>726</v>
      </c>
      <c r="I105" s="5">
        <v>1323</v>
      </c>
      <c r="J105" s="6">
        <f t="shared" si="3"/>
        <v>21780</v>
      </c>
      <c r="K105" s="6">
        <f t="shared" si="4"/>
        <v>39690</v>
      </c>
      <c r="L105" s="6">
        <f t="shared" si="5"/>
        <v>17910</v>
      </c>
    </row>
    <row r="106" spans="1:12" ht="15.6" thickTop="1" thickBot="1" x14ac:dyDescent="0.35">
      <c r="A106" s="4">
        <v>45487</v>
      </c>
      <c r="B106" s="5" t="s">
        <v>151</v>
      </c>
      <c r="C106" s="5" t="s">
        <v>13</v>
      </c>
      <c r="D106" s="5" t="s">
        <v>78</v>
      </c>
      <c r="E106" s="5" t="s">
        <v>34</v>
      </c>
      <c r="F106" s="5" t="s">
        <v>16</v>
      </c>
      <c r="G106" s="5">
        <v>29</v>
      </c>
      <c r="H106" s="5">
        <v>861</v>
      </c>
      <c r="I106" s="5">
        <v>1045</v>
      </c>
      <c r="J106" s="6">
        <f t="shared" si="3"/>
        <v>24969</v>
      </c>
      <c r="K106" s="6">
        <f t="shared" si="4"/>
        <v>30305</v>
      </c>
      <c r="L106" s="6">
        <f t="shared" si="5"/>
        <v>5336</v>
      </c>
    </row>
    <row r="107" spans="1:12" ht="15.6" thickTop="1" thickBot="1" x14ac:dyDescent="0.35">
      <c r="A107" s="4">
        <v>45488</v>
      </c>
      <c r="B107" s="5" t="s">
        <v>152</v>
      </c>
      <c r="C107" s="5" t="s">
        <v>13</v>
      </c>
      <c r="D107" s="5" t="s">
        <v>78</v>
      </c>
      <c r="E107" s="5" t="s">
        <v>38</v>
      </c>
      <c r="F107" s="5" t="s">
        <v>35</v>
      </c>
      <c r="G107" s="5">
        <v>26</v>
      </c>
      <c r="H107" s="5">
        <v>627</v>
      </c>
      <c r="I107" s="5">
        <v>1079</v>
      </c>
      <c r="J107" s="6">
        <f t="shared" si="3"/>
        <v>16302</v>
      </c>
      <c r="K107" s="6">
        <f t="shared" si="4"/>
        <v>28054</v>
      </c>
      <c r="L107" s="6">
        <f t="shared" si="5"/>
        <v>11752</v>
      </c>
    </row>
    <row r="108" spans="1:12" ht="15.6" thickTop="1" thickBot="1" x14ac:dyDescent="0.35">
      <c r="A108" s="4">
        <v>45489</v>
      </c>
      <c r="B108" s="5" t="s">
        <v>153</v>
      </c>
      <c r="C108" s="5" t="s">
        <v>13</v>
      </c>
      <c r="D108" s="5" t="s">
        <v>78</v>
      </c>
      <c r="E108" s="5" t="s">
        <v>61</v>
      </c>
      <c r="F108" s="5" t="s">
        <v>35</v>
      </c>
      <c r="G108" s="5">
        <v>24</v>
      </c>
      <c r="H108" s="5">
        <v>978</v>
      </c>
      <c r="I108" s="5">
        <v>1319</v>
      </c>
      <c r="J108" s="6">
        <f t="shared" si="3"/>
        <v>23472</v>
      </c>
      <c r="K108" s="6">
        <f t="shared" si="4"/>
        <v>31656</v>
      </c>
      <c r="L108" s="6">
        <f t="shared" si="5"/>
        <v>8184</v>
      </c>
    </row>
    <row r="109" spans="1:12" ht="15.6" thickTop="1" thickBot="1" x14ac:dyDescent="0.35">
      <c r="A109" s="4">
        <v>45490</v>
      </c>
      <c r="B109" s="5" t="s">
        <v>154</v>
      </c>
      <c r="C109" s="5" t="s">
        <v>13</v>
      </c>
      <c r="D109" s="5" t="s">
        <v>78</v>
      </c>
      <c r="E109" s="5" t="s">
        <v>63</v>
      </c>
      <c r="F109" s="5" t="s">
        <v>35</v>
      </c>
      <c r="G109" s="5">
        <v>30</v>
      </c>
      <c r="H109" s="5">
        <v>514</v>
      </c>
      <c r="I109" s="5">
        <v>1418</v>
      </c>
      <c r="J109" s="6">
        <f t="shared" si="3"/>
        <v>15420</v>
      </c>
      <c r="K109" s="6">
        <f t="shared" si="4"/>
        <v>42540</v>
      </c>
      <c r="L109" s="6">
        <f t="shared" si="5"/>
        <v>27120</v>
      </c>
    </row>
    <row r="110" spans="1:12" ht="15.6" thickTop="1" thickBot="1" x14ac:dyDescent="0.35">
      <c r="A110" s="4">
        <v>45491</v>
      </c>
      <c r="B110" s="5" t="s">
        <v>155</v>
      </c>
      <c r="C110" s="5" t="s">
        <v>13</v>
      </c>
      <c r="D110" s="5" t="s">
        <v>78</v>
      </c>
      <c r="E110" s="5" t="s">
        <v>19</v>
      </c>
      <c r="F110" s="5" t="s">
        <v>35</v>
      </c>
      <c r="G110" s="5">
        <v>26</v>
      </c>
      <c r="H110" s="5">
        <v>656</v>
      </c>
      <c r="I110" s="5">
        <v>1363</v>
      </c>
      <c r="J110" s="6">
        <f t="shared" si="3"/>
        <v>17056</v>
      </c>
      <c r="K110" s="6">
        <f t="shared" si="4"/>
        <v>35438</v>
      </c>
      <c r="L110" s="6">
        <f t="shared" si="5"/>
        <v>18382</v>
      </c>
    </row>
    <row r="111" spans="1:12" ht="15.6" thickTop="1" thickBot="1" x14ac:dyDescent="0.35">
      <c r="A111" s="4">
        <v>45492</v>
      </c>
      <c r="B111" s="5" t="s">
        <v>156</v>
      </c>
      <c r="C111" s="5" t="s">
        <v>13</v>
      </c>
      <c r="D111" s="5" t="s">
        <v>78</v>
      </c>
      <c r="E111" s="5" t="s">
        <v>66</v>
      </c>
      <c r="F111" s="5" t="s">
        <v>35</v>
      </c>
      <c r="G111" s="5">
        <v>28</v>
      </c>
      <c r="H111" s="5">
        <v>866</v>
      </c>
      <c r="I111" s="5">
        <v>897</v>
      </c>
      <c r="J111" s="6">
        <f t="shared" si="3"/>
        <v>24248</v>
      </c>
      <c r="K111" s="6">
        <f t="shared" si="4"/>
        <v>25116</v>
      </c>
      <c r="L111" s="6">
        <f t="shared" si="5"/>
        <v>868</v>
      </c>
    </row>
    <row r="112" spans="1:12" ht="15.6" thickTop="1" thickBot="1" x14ac:dyDescent="0.35">
      <c r="A112" s="4">
        <v>45493</v>
      </c>
      <c r="B112" s="5" t="s">
        <v>157</v>
      </c>
      <c r="C112" s="5" t="s">
        <v>13</v>
      </c>
      <c r="D112" s="5" t="s">
        <v>78</v>
      </c>
      <c r="E112" s="5" t="s">
        <v>68</v>
      </c>
      <c r="F112" s="5" t="s">
        <v>35</v>
      </c>
      <c r="G112" s="5">
        <v>23</v>
      </c>
      <c r="H112" s="5">
        <v>969</v>
      </c>
      <c r="I112" s="5">
        <v>1485</v>
      </c>
      <c r="J112" s="6">
        <f t="shared" si="3"/>
        <v>22287</v>
      </c>
      <c r="K112" s="6">
        <f t="shared" si="4"/>
        <v>34155</v>
      </c>
      <c r="L112" s="6">
        <f t="shared" si="5"/>
        <v>11868</v>
      </c>
    </row>
    <row r="113" spans="1:12" ht="15.6" thickTop="1" thickBot="1" x14ac:dyDescent="0.35">
      <c r="A113" s="4">
        <v>45494</v>
      </c>
      <c r="B113" s="5" t="s">
        <v>158</v>
      </c>
      <c r="C113" s="5" t="s">
        <v>13</v>
      </c>
      <c r="D113" s="5" t="s">
        <v>78</v>
      </c>
      <c r="E113" s="5" t="s">
        <v>70</v>
      </c>
      <c r="F113" s="5" t="s">
        <v>35</v>
      </c>
      <c r="G113" s="5">
        <v>21</v>
      </c>
      <c r="H113" s="5">
        <v>626</v>
      </c>
      <c r="I113" s="5">
        <v>931</v>
      </c>
      <c r="J113" s="6">
        <f t="shared" si="3"/>
        <v>13146</v>
      </c>
      <c r="K113" s="6">
        <f t="shared" si="4"/>
        <v>19551</v>
      </c>
      <c r="L113" s="6">
        <f t="shared" si="5"/>
        <v>6405</v>
      </c>
    </row>
    <row r="114" spans="1:12" ht="15.6" thickTop="1" thickBot="1" x14ac:dyDescent="0.35">
      <c r="A114" s="4">
        <v>45495</v>
      </c>
      <c r="B114" s="5" t="s">
        <v>159</v>
      </c>
      <c r="C114" s="5" t="s">
        <v>25</v>
      </c>
      <c r="D114" s="5" t="s">
        <v>91</v>
      </c>
      <c r="E114" s="5" t="s">
        <v>72</v>
      </c>
      <c r="F114" s="5" t="s">
        <v>35</v>
      </c>
      <c r="G114" s="5">
        <v>58</v>
      </c>
      <c r="H114" s="5">
        <v>898</v>
      </c>
      <c r="I114" s="5">
        <v>1125</v>
      </c>
      <c r="J114" s="6">
        <f t="shared" si="3"/>
        <v>52084</v>
      </c>
      <c r="K114" s="6">
        <f t="shared" si="4"/>
        <v>65250</v>
      </c>
      <c r="L114" s="6">
        <f t="shared" si="5"/>
        <v>13166</v>
      </c>
    </row>
    <row r="115" spans="1:12" ht="15.6" thickTop="1" thickBot="1" x14ac:dyDescent="0.35">
      <c r="A115" s="4">
        <v>45496</v>
      </c>
      <c r="B115" s="5" t="s">
        <v>160</v>
      </c>
      <c r="C115" s="5" t="s">
        <v>25</v>
      </c>
      <c r="D115" s="5" t="s">
        <v>91</v>
      </c>
      <c r="E115" s="5" t="s">
        <v>74</v>
      </c>
      <c r="F115" s="5" t="s">
        <v>35</v>
      </c>
      <c r="G115" s="5">
        <v>83</v>
      </c>
      <c r="H115" s="5">
        <v>943</v>
      </c>
      <c r="I115" s="5">
        <v>994</v>
      </c>
      <c r="J115" s="6">
        <f t="shared" si="3"/>
        <v>78269</v>
      </c>
      <c r="K115" s="6">
        <f t="shared" si="4"/>
        <v>82502</v>
      </c>
      <c r="L115" s="6">
        <f t="shared" si="5"/>
        <v>4233</v>
      </c>
    </row>
    <row r="116" spans="1:12" ht="15.6" thickTop="1" thickBot="1" x14ac:dyDescent="0.35">
      <c r="A116" s="4">
        <v>45497</v>
      </c>
      <c r="B116" s="5" t="s">
        <v>161</v>
      </c>
      <c r="C116" s="5" t="s">
        <v>25</v>
      </c>
      <c r="D116" s="5" t="s">
        <v>91</v>
      </c>
      <c r="E116" s="5" t="s">
        <v>21</v>
      </c>
      <c r="F116" s="5" t="s">
        <v>35</v>
      </c>
      <c r="G116" s="5">
        <v>85</v>
      </c>
      <c r="H116" s="5">
        <v>641</v>
      </c>
      <c r="I116" s="5">
        <v>952</v>
      </c>
      <c r="J116" s="6">
        <f t="shared" si="3"/>
        <v>54485</v>
      </c>
      <c r="K116" s="6">
        <f t="shared" si="4"/>
        <v>80920</v>
      </c>
      <c r="L116" s="6">
        <f t="shared" si="5"/>
        <v>26435</v>
      </c>
    </row>
    <row r="117" spans="1:12" ht="15.6" thickTop="1" thickBot="1" x14ac:dyDescent="0.35">
      <c r="A117" s="4">
        <v>45498</v>
      </c>
      <c r="B117" s="5" t="s">
        <v>162</v>
      </c>
      <c r="C117" s="5" t="s">
        <v>25</v>
      </c>
      <c r="D117" s="5" t="s">
        <v>91</v>
      </c>
      <c r="E117" s="5" t="s">
        <v>21</v>
      </c>
      <c r="F117" s="5" t="s">
        <v>35</v>
      </c>
      <c r="G117" s="5">
        <v>57</v>
      </c>
      <c r="H117" s="5">
        <v>784</v>
      </c>
      <c r="I117" s="5">
        <v>1089</v>
      </c>
      <c r="J117" s="6">
        <f t="shared" si="3"/>
        <v>44688</v>
      </c>
      <c r="K117" s="6">
        <f t="shared" si="4"/>
        <v>62073</v>
      </c>
      <c r="L117" s="6">
        <f t="shared" si="5"/>
        <v>17385</v>
      </c>
    </row>
    <row r="118" spans="1:12" ht="15.6" thickTop="1" thickBot="1" x14ac:dyDescent="0.35">
      <c r="A118" s="4">
        <v>45499</v>
      </c>
      <c r="B118" s="5" t="s">
        <v>163</v>
      </c>
      <c r="C118" s="5" t="s">
        <v>25</v>
      </c>
      <c r="D118" s="5" t="s">
        <v>91</v>
      </c>
      <c r="E118" s="5" t="s">
        <v>42</v>
      </c>
      <c r="F118" s="5" t="s">
        <v>35</v>
      </c>
      <c r="G118" s="5">
        <v>98</v>
      </c>
      <c r="H118" s="5">
        <v>579</v>
      </c>
      <c r="I118" s="5">
        <v>1173</v>
      </c>
      <c r="J118" s="6">
        <f t="shared" si="3"/>
        <v>56742</v>
      </c>
      <c r="K118" s="6">
        <f t="shared" si="4"/>
        <v>114954</v>
      </c>
      <c r="L118" s="6">
        <f t="shared" si="5"/>
        <v>58212</v>
      </c>
    </row>
    <row r="119" spans="1:12" ht="15.6" thickTop="1" thickBot="1" x14ac:dyDescent="0.35">
      <c r="A119" s="4">
        <v>45500</v>
      </c>
      <c r="B119" s="5" t="s">
        <v>164</v>
      </c>
      <c r="C119" s="5" t="s">
        <v>25</v>
      </c>
      <c r="D119" s="5" t="s">
        <v>91</v>
      </c>
      <c r="E119" s="5" t="s">
        <v>61</v>
      </c>
      <c r="F119" s="5" t="s">
        <v>35</v>
      </c>
      <c r="G119" s="5">
        <v>98</v>
      </c>
      <c r="H119" s="5">
        <v>605</v>
      </c>
      <c r="I119" s="5">
        <v>1491</v>
      </c>
      <c r="J119" s="6">
        <f t="shared" si="3"/>
        <v>59290</v>
      </c>
      <c r="K119" s="6">
        <f t="shared" si="4"/>
        <v>146118</v>
      </c>
      <c r="L119" s="6">
        <f t="shared" si="5"/>
        <v>86828</v>
      </c>
    </row>
    <row r="120" spans="1:12" ht="15.6" thickTop="1" thickBot="1" x14ac:dyDescent="0.35">
      <c r="A120" s="4">
        <v>45501</v>
      </c>
      <c r="B120" s="5" t="s">
        <v>165</v>
      </c>
      <c r="C120" s="5" t="s">
        <v>25</v>
      </c>
      <c r="D120" s="5" t="s">
        <v>91</v>
      </c>
      <c r="E120" s="5" t="s">
        <v>21</v>
      </c>
      <c r="F120" s="5" t="s">
        <v>35</v>
      </c>
      <c r="G120" s="5">
        <v>63</v>
      </c>
      <c r="H120" s="5">
        <v>952</v>
      </c>
      <c r="I120" s="5">
        <v>1435</v>
      </c>
      <c r="J120" s="6">
        <f t="shared" si="3"/>
        <v>59976</v>
      </c>
      <c r="K120" s="6">
        <f t="shared" si="4"/>
        <v>90405</v>
      </c>
      <c r="L120" s="6">
        <f t="shared" si="5"/>
        <v>30429</v>
      </c>
    </row>
    <row r="121" spans="1:12" ht="15.6" thickTop="1" thickBot="1" x14ac:dyDescent="0.35">
      <c r="A121" s="4">
        <v>45502</v>
      </c>
      <c r="B121" s="5" t="s">
        <v>166</v>
      </c>
      <c r="C121" s="5" t="s">
        <v>25</v>
      </c>
      <c r="D121" s="5" t="s">
        <v>91</v>
      </c>
      <c r="E121" s="5" t="s">
        <v>27</v>
      </c>
      <c r="F121" s="5" t="s">
        <v>35</v>
      </c>
      <c r="G121" s="5">
        <v>91</v>
      </c>
      <c r="H121" s="5">
        <v>938</v>
      </c>
      <c r="I121" s="5">
        <v>928</v>
      </c>
      <c r="J121" s="6">
        <f t="shared" si="3"/>
        <v>85358</v>
      </c>
      <c r="K121" s="6">
        <f t="shared" si="4"/>
        <v>84448</v>
      </c>
      <c r="L121" s="6">
        <f t="shared" si="5"/>
        <v>-910</v>
      </c>
    </row>
    <row r="122" spans="1:12" ht="15.6" thickTop="1" thickBot="1" x14ac:dyDescent="0.35">
      <c r="A122" s="4">
        <v>45503</v>
      </c>
      <c r="B122" s="5" t="s">
        <v>167</v>
      </c>
      <c r="C122" s="5" t="s">
        <v>25</v>
      </c>
      <c r="D122" s="5" t="s">
        <v>91</v>
      </c>
      <c r="E122" s="5" t="s">
        <v>15</v>
      </c>
      <c r="F122" s="5" t="s">
        <v>16</v>
      </c>
      <c r="G122" s="5">
        <v>66</v>
      </c>
      <c r="H122" s="5">
        <v>512</v>
      </c>
      <c r="I122" s="5">
        <v>1281</v>
      </c>
      <c r="J122" s="6">
        <f t="shared" si="3"/>
        <v>33792</v>
      </c>
      <c r="K122" s="6">
        <f t="shared" si="4"/>
        <v>84546</v>
      </c>
      <c r="L122" s="6">
        <f t="shared" si="5"/>
        <v>50754</v>
      </c>
    </row>
    <row r="123" spans="1:12" ht="15.6" thickTop="1" thickBot="1" x14ac:dyDescent="0.35">
      <c r="A123" s="4">
        <v>45504</v>
      </c>
      <c r="B123" s="5" t="s">
        <v>168</v>
      </c>
      <c r="C123" s="5" t="s">
        <v>25</v>
      </c>
      <c r="D123" s="5" t="s">
        <v>91</v>
      </c>
      <c r="E123" s="5" t="s">
        <v>19</v>
      </c>
      <c r="F123" s="5" t="s">
        <v>16</v>
      </c>
      <c r="G123" s="5">
        <v>88</v>
      </c>
      <c r="H123" s="5">
        <v>691</v>
      </c>
      <c r="I123" s="5">
        <v>1014</v>
      </c>
      <c r="J123" s="6">
        <f t="shared" si="3"/>
        <v>60808</v>
      </c>
      <c r="K123" s="6">
        <f t="shared" si="4"/>
        <v>89232</v>
      </c>
      <c r="L123" s="6">
        <f t="shared" si="5"/>
        <v>28424</v>
      </c>
    </row>
    <row r="124" spans="1:12" ht="15.6" thickTop="1" thickBot="1" x14ac:dyDescent="0.35">
      <c r="A124" s="4">
        <v>45505</v>
      </c>
      <c r="B124" s="5" t="s">
        <v>169</v>
      </c>
      <c r="C124" s="5" t="s">
        <v>25</v>
      </c>
      <c r="D124" s="5" t="s">
        <v>91</v>
      </c>
      <c r="E124" s="5" t="s">
        <v>21</v>
      </c>
      <c r="F124" s="5" t="s">
        <v>16</v>
      </c>
      <c r="G124" s="5">
        <v>54</v>
      </c>
      <c r="H124" s="5">
        <v>518</v>
      </c>
      <c r="I124" s="5">
        <v>1038</v>
      </c>
      <c r="J124" s="6">
        <f t="shared" si="3"/>
        <v>27972</v>
      </c>
      <c r="K124" s="6">
        <f t="shared" si="4"/>
        <v>56052</v>
      </c>
      <c r="L124" s="6">
        <f t="shared" si="5"/>
        <v>28080</v>
      </c>
    </row>
    <row r="125" spans="1:12" ht="15.6" thickTop="1" thickBot="1" x14ac:dyDescent="0.35">
      <c r="A125" s="4">
        <v>45506</v>
      </c>
      <c r="B125" s="5" t="s">
        <v>170</v>
      </c>
      <c r="C125" s="5" t="s">
        <v>25</v>
      </c>
      <c r="D125" s="5" t="s">
        <v>91</v>
      </c>
      <c r="E125" s="5" t="s">
        <v>23</v>
      </c>
      <c r="F125" s="5" t="s">
        <v>16</v>
      </c>
      <c r="G125" s="5">
        <v>67</v>
      </c>
      <c r="H125" s="5">
        <v>780</v>
      </c>
      <c r="I125" s="5">
        <v>1238</v>
      </c>
      <c r="J125" s="6">
        <f t="shared" si="3"/>
        <v>52260</v>
      </c>
      <c r="K125" s="6">
        <f t="shared" si="4"/>
        <v>82946</v>
      </c>
      <c r="L125" s="6">
        <f t="shared" si="5"/>
        <v>30686</v>
      </c>
    </row>
    <row r="126" spans="1:12" ht="15.6" thickTop="1" thickBot="1" x14ac:dyDescent="0.35">
      <c r="A126" s="4">
        <v>45507</v>
      </c>
      <c r="B126" s="5" t="s">
        <v>171</v>
      </c>
      <c r="C126" s="5" t="s">
        <v>25</v>
      </c>
      <c r="D126" s="5" t="s">
        <v>104</v>
      </c>
      <c r="E126" s="5" t="s">
        <v>27</v>
      </c>
      <c r="F126" s="5" t="s">
        <v>16</v>
      </c>
      <c r="G126" s="5">
        <v>86</v>
      </c>
      <c r="H126" s="5">
        <v>540</v>
      </c>
      <c r="I126" s="5">
        <v>1478</v>
      </c>
      <c r="J126" s="6">
        <f t="shared" si="3"/>
        <v>46440</v>
      </c>
      <c r="K126" s="6">
        <f t="shared" si="4"/>
        <v>127108</v>
      </c>
      <c r="L126" s="6">
        <f t="shared" si="5"/>
        <v>80668</v>
      </c>
    </row>
    <row r="127" spans="1:12" ht="15.6" thickTop="1" thickBot="1" x14ac:dyDescent="0.35">
      <c r="A127" s="4">
        <v>45508</v>
      </c>
      <c r="B127" s="5" t="s">
        <v>172</v>
      </c>
      <c r="C127" s="5" t="s">
        <v>25</v>
      </c>
      <c r="D127" s="5" t="s">
        <v>104</v>
      </c>
      <c r="E127" s="5" t="s">
        <v>29</v>
      </c>
      <c r="F127" s="5" t="s">
        <v>35</v>
      </c>
      <c r="G127" s="5">
        <v>85</v>
      </c>
      <c r="H127" s="5">
        <v>853</v>
      </c>
      <c r="I127" s="5">
        <v>1388</v>
      </c>
      <c r="J127" s="6">
        <f t="shared" si="3"/>
        <v>72505</v>
      </c>
      <c r="K127" s="6">
        <f t="shared" si="4"/>
        <v>117980</v>
      </c>
      <c r="L127" s="6">
        <f t="shared" si="5"/>
        <v>45475</v>
      </c>
    </row>
    <row r="128" spans="1:12" ht="15.6" thickTop="1" thickBot="1" x14ac:dyDescent="0.35">
      <c r="A128" s="4">
        <v>45509</v>
      </c>
      <c r="B128" s="5" t="s">
        <v>173</v>
      </c>
      <c r="C128" s="5" t="s">
        <v>25</v>
      </c>
      <c r="D128" s="5" t="s">
        <v>104</v>
      </c>
      <c r="E128" s="5" t="s">
        <v>31</v>
      </c>
      <c r="F128" s="5" t="s">
        <v>35</v>
      </c>
      <c r="G128" s="5">
        <v>69</v>
      </c>
      <c r="H128" s="5">
        <v>745</v>
      </c>
      <c r="I128" s="5">
        <v>1294</v>
      </c>
      <c r="J128" s="6">
        <f t="shared" si="3"/>
        <v>51405</v>
      </c>
      <c r="K128" s="6">
        <f t="shared" si="4"/>
        <v>89286</v>
      </c>
      <c r="L128" s="6">
        <f t="shared" si="5"/>
        <v>37881</v>
      </c>
    </row>
    <row r="129" spans="1:12" ht="15.6" thickTop="1" thickBot="1" x14ac:dyDescent="0.35">
      <c r="A129" s="4">
        <v>45510</v>
      </c>
      <c r="B129" s="5" t="s">
        <v>174</v>
      </c>
      <c r="C129" s="5" t="s">
        <v>116</v>
      </c>
      <c r="D129" s="5" t="s">
        <v>136</v>
      </c>
      <c r="E129" s="5" t="s">
        <v>19</v>
      </c>
      <c r="F129" s="5" t="s">
        <v>35</v>
      </c>
      <c r="G129" s="5">
        <v>10</v>
      </c>
      <c r="H129" s="5">
        <v>754</v>
      </c>
      <c r="I129" s="5">
        <v>1209</v>
      </c>
      <c r="J129" s="6">
        <f t="shared" si="3"/>
        <v>7540</v>
      </c>
      <c r="K129" s="6">
        <f t="shared" si="4"/>
        <v>12090</v>
      </c>
      <c r="L129" s="6">
        <f t="shared" si="5"/>
        <v>4550</v>
      </c>
    </row>
    <row r="130" spans="1:12" ht="15.6" thickTop="1" thickBot="1" x14ac:dyDescent="0.35">
      <c r="A130" s="4">
        <v>45511</v>
      </c>
      <c r="B130" s="5" t="s">
        <v>175</v>
      </c>
      <c r="C130" s="5" t="s">
        <v>116</v>
      </c>
      <c r="D130" s="5" t="s">
        <v>136</v>
      </c>
      <c r="E130" s="5" t="s">
        <v>34</v>
      </c>
      <c r="F130" s="5" t="s">
        <v>35</v>
      </c>
      <c r="G130" s="5">
        <v>14</v>
      </c>
      <c r="H130" s="5">
        <v>815</v>
      </c>
      <c r="I130" s="5">
        <v>1202</v>
      </c>
      <c r="J130" s="6">
        <f t="shared" si="3"/>
        <v>11410</v>
      </c>
      <c r="K130" s="6">
        <f t="shared" si="4"/>
        <v>16828</v>
      </c>
      <c r="L130" s="6">
        <f t="shared" si="5"/>
        <v>5418</v>
      </c>
    </row>
    <row r="131" spans="1:12" ht="15.6" thickTop="1" thickBot="1" x14ac:dyDescent="0.35">
      <c r="A131" s="4">
        <v>45512</v>
      </c>
      <c r="B131" s="5" t="s">
        <v>176</v>
      </c>
      <c r="C131" s="5" t="s">
        <v>116</v>
      </c>
      <c r="D131" s="5" t="s">
        <v>136</v>
      </c>
      <c r="E131" s="5" t="s">
        <v>31</v>
      </c>
      <c r="F131" s="5" t="s">
        <v>35</v>
      </c>
      <c r="G131" s="5">
        <v>10</v>
      </c>
      <c r="H131" s="5">
        <v>863</v>
      </c>
      <c r="I131" s="5">
        <v>1124</v>
      </c>
      <c r="J131" s="6">
        <f t="shared" ref="J131:J194" si="6">G131*H131</f>
        <v>8630</v>
      </c>
      <c r="K131" s="6">
        <f t="shared" ref="K131:K194" si="7">G131*I131</f>
        <v>11240</v>
      </c>
      <c r="L131" s="6">
        <f t="shared" ref="L131:L194" si="8">K131-J131</f>
        <v>2610</v>
      </c>
    </row>
    <row r="132" spans="1:12" ht="15.6" thickTop="1" thickBot="1" x14ac:dyDescent="0.35">
      <c r="A132" s="4">
        <v>45513</v>
      </c>
      <c r="B132" s="5" t="s">
        <v>177</v>
      </c>
      <c r="C132" s="5" t="s">
        <v>116</v>
      </c>
      <c r="D132" s="5" t="s">
        <v>136</v>
      </c>
      <c r="E132" s="5" t="s">
        <v>38</v>
      </c>
      <c r="F132" s="5" t="s">
        <v>35</v>
      </c>
      <c r="G132" s="5">
        <v>18</v>
      </c>
      <c r="H132" s="5">
        <v>704</v>
      </c>
      <c r="I132" s="5">
        <v>1257</v>
      </c>
      <c r="J132" s="6">
        <f t="shared" si="6"/>
        <v>12672</v>
      </c>
      <c r="K132" s="6">
        <f t="shared" si="7"/>
        <v>22626</v>
      </c>
      <c r="L132" s="6">
        <f t="shared" si="8"/>
        <v>9954</v>
      </c>
    </row>
    <row r="133" spans="1:12" ht="15.6" thickTop="1" thickBot="1" x14ac:dyDescent="0.35">
      <c r="A133" s="4">
        <v>45514</v>
      </c>
      <c r="B133" s="5" t="s">
        <v>178</v>
      </c>
      <c r="C133" s="5" t="s">
        <v>116</v>
      </c>
      <c r="D133" s="5" t="s">
        <v>136</v>
      </c>
      <c r="E133" s="5" t="s">
        <v>38</v>
      </c>
      <c r="F133" s="5" t="s">
        <v>35</v>
      </c>
      <c r="G133" s="5">
        <v>19</v>
      </c>
      <c r="H133" s="5">
        <v>744</v>
      </c>
      <c r="I133" s="5">
        <v>1498</v>
      </c>
      <c r="J133" s="6">
        <f t="shared" si="6"/>
        <v>14136</v>
      </c>
      <c r="K133" s="6">
        <f t="shared" si="7"/>
        <v>28462</v>
      </c>
      <c r="L133" s="6">
        <f t="shared" si="8"/>
        <v>14326</v>
      </c>
    </row>
    <row r="134" spans="1:12" ht="15.6" thickTop="1" thickBot="1" x14ac:dyDescent="0.35">
      <c r="A134" s="4">
        <v>45515</v>
      </c>
      <c r="B134" s="5" t="s">
        <v>179</v>
      </c>
      <c r="C134" s="5" t="s">
        <v>116</v>
      </c>
      <c r="D134" s="5" t="s">
        <v>136</v>
      </c>
      <c r="E134" s="5" t="s">
        <v>19</v>
      </c>
      <c r="F134" s="5" t="s">
        <v>16</v>
      </c>
      <c r="G134" s="5">
        <v>10</v>
      </c>
      <c r="H134" s="5">
        <v>669</v>
      </c>
      <c r="I134" s="5">
        <v>920</v>
      </c>
      <c r="J134" s="6">
        <f t="shared" si="6"/>
        <v>6690</v>
      </c>
      <c r="K134" s="6">
        <f t="shared" si="7"/>
        <v>9200</v>
      </c>
      <c r="L134" s="6">
        <f t="shared" si="8"/>
        <v>2510</v>
      </c>
    </row>
    <row r="135" spans="1:12" ht="15.6" thickTop="1" thickBot="1" x14ac:dyDescent="0.35">
      <c r="A135" s="4">
        <v>45516</v>
      </c>
      <c r="B135" s="5" t="s">
        <v>180</v>
      </c>
      <c r="C135" s="5" t="s">
        <v>116</v>
      </c>
      <c r="D135" s="5" t="s">
        <v>136</v>
      </c>
      <c r="E135" s="5" t="s">
        <v>42</v>
      </c>
      <c r="F135" s="5" t="s">
        <v>16</v>
      </c>
      <c r="G135" s="5">
        <v>20</v>
      </c>
      <c r="H135" s="5">
        <v>966</v>
      </c>
      <c r="I135" s="5">
        <v>955</v>
      </c>
      <c r="J135" s="6">
        <f t="shared" si="6"/>
        <v>19320</v>
      </c>
      <c r="K135" s="6">
        <f t="shared" si="7"/>
        <v>19100</v>
      </c>
      <c r="L135" s="6">
        <f t="shared" si="8"/>
        <v>-220</v>
      </c>
    </row>
    <row r="136" spans="1:12" ht="15.6" thickTop="1" thickBot="1" x14ac:dyDescent="0.35">
      <c r="A136" s="4">
        <v>45517</v>
      </c>
      <c r="B136" s="5" t="s">
        <v>181</v>
      </c>
      <c r="C136" s="5" t="s">
        <v>13</v>
      </c>
      <c r="D136" s="5" t="s">
        <v>78</v>
      </c>
      <c r="E136" s="5" t="s">
        <v>19</v>
      </c>
      <c r="F136" s="5" t="s">
        <v>16</v>
      </c>
      <c r="G136" s="5">
        <v>26</v>
      </c>
      <c r="H136" s="5">
        <v>715</v>
      </c>
      <c r="I136" s="5">
        <v>1015</v>
      </c>
      <c r="J136" s="6">
        <f t="shared" si="6"/>
        <v>18590</v>
      </c>
      <c r="K136" s="6">
        <f t="shared" si="7"/>
        <v>26390</v>
      </c>
      <c r="L136" s="6">
        <f t="shared" si="8"/>
        <v>7800</v>
      </c>
    </row>
    <row r="137" spans="1:12" ht="15.6" thickTop="1" thickBot="1" x14ac:dyDescent="0.35">
      <c r="A137" s="4">
        <v>45518</v>
      </c>
      <c r="B137" s="5" t="s">
        <v>182</v>
      </c>
      <c r="C137" s="5" t="s">
        <v>13</v>
      </c>
      <c r="D137" s="5" t="s">
        <v>78</v>
      </c>
      <c r="E137" s="5" t="s">
        <v>46</v>
      </c>
      <c r="F137" s="5" t="s">
        <v>16</v>
      </c>
      <c r="G137" s="5">
        <v>27</v>
      </c>
      <c r="H137" s="5">
        <v>611</v>
      </c>
      <c r="I137" s="5">
        <v>1197</v>
      </c>
      <c r="J137" s="6">
        <f t="shared" si="6"/>
        <v>16497</v>
      </c>
      <c r="K137" s="6">
        <f t="shared" si="7"/>
        <v>32319</v>
      </c>
      <c r="L137" s="6">
        <f t="shared" si="8"/>
        <v>15822</v>
      </c>
    </row>
    <row r="138" spans="1:12" ht="15.6" thickTop="1" thickBot="1" x14ac:dyDescent="0.35">
      <c r="A138" s="4">
        <v>45519</v>
      </c>
      <c r="B138" s="5" t="s">
        <v>183</v>
      </c>
      <c r="C138" s="5" t="s">
        <v>13</v>
      </c>
      <c r="D138" s="5" t="s">
        <v>78</v>
      </c>
      <c r="E138" s="5" t="s">
        <v>42</v>
      </c>
      <c r="F138" s="5" t="s">
        <v>35</v>
      </c>
      <c r="G138" s="5">
        <v>29</v>
      </c>
      <c r="H138" s="5">
        <v>544</v>
      </c>
      <c r="I138" s="5">
        <v>929</v>
      </c>
      <c r="J138" s="6">
        <f t="shared" si="6"/>
        <v>15776</v>
      </c>
      <c r="K138" s="6">
        <f t="shared" si="7"/>
        <v>26941</v>
      </c>
      <c r="L138" s="6">
        <f t="shared" si="8"/>
        <v>11165</v>
      </c>
    </row>
    <row r="139" spans="1:12" ht="15.6" thickTop="1" thickBot="1" x14ac:dyDescent="0.35">
      <c r="A139" s="4">
        <v>45520</v>
      </c>
      <c r="B139" s="5" t="s">
        <v>184</v>
      </c>
      <c r="C139" s="5" t="s">
        <v>13</v>
      </c>
      <c r="D139" s="5" t="s">
        <v>78</v>
      </c>
      <c r="E139" s="5" t="s">
        <v>49</v>
      </c>
      <c r="F139" s="5" t="s">
        <v>16</v>
      </c>
      <c r="G139" s="5">
        <v>26</v>
      </c>
      <c r="H139" s="5">
        <v>715</v>
      </c>
      <c r="I139" s="5">
        <v>929</v>
      </c>
      <c r="J139" s="6">
        <f t="shared" si="6"/>
        <v>18590</v>
      </c>
      <c r="K139" s="6">
        <f t="shared" si="7"/>
        <v>24154</v>
      </c>
      <c r="L139" s="6">
        <f t="shared" si="8"/>
        <v>5564</v>
      </c>
    </row>
    <row r="140" spans="1:12" ht="15.6" thickTop="1" thickBot="1" x14ac:dyDescent="0.35">
      <c r="A140" s="4">
        <v>45521</v>
      </c>
      <c r="B140" s="5" t="s">
        <v>185</v>
      </c>
      <c r="C140" s="5" t="s">
        <v>13</v>
      </c>
      <c r="D140" s="5" t="s">
        <v>78</v>
      </c>
      <c r="E140" s="5" t="s">
        <v>51</v>
      </c>
      <c r="F140" s="5" t="s">
        <v>16</v>
      </c>
      <c r="G140" s="5">
        <v>30</v>
      </c>
      <c r="H140" s="5">
        <v>652</v>
      </c>
      <c r="I140" s="5">
        <v>1488</v>
      </c>
      <c r="J140" s="6">
        <f t="shared" si="6"/>
        <v>19560</v>
      </c>
      <c r="K140" s="6">
        <f t="shared" si="7"/>
        <v>44640</v>
      </c>
      <c r="L140" s="6">
        <f t="shared" si="8"/>
        <v>25080</v>
      </c>
    </row>
    <row r="141" spans="1:12" ht="15.6" thickTop="1" thickBot="1" x14ac:dyDescent="0.35">
      <c r="A141" s="4">
        <v>45522</v>
      </c>
      <c r="B141" s="5" t="s">
        <v>186</v>
      </c>
      <c r="C141" s="5" t="s">
        <v>13</v>
      </c>
      <c r="D141" s="5" t="s">
        <v>78</v>
      </c>
      <c r="E141" s="5" t="s">
        <v>31</v>
      </c>
      <c r="F141" s="5" t="s">
        <v>16</v>
      </c>
      <c r="G141" s="5">
        <v>22</v>
      </c>
      <c r="H141" s="5">
        <v>681</v>
      </c>
      <c r="I141" s="5">
        <v>1367</v>
      </c>
      <c r="J141" s="6">
        <f t="shared" si="6"/>
        <v>14982</v>
      </c>
      <c r="K141" s="6">
        <f t="shared" si="7"/>
        <v>30074</v>
      </c>
      <c r="L141" s="6">
        <f t="shared" si="8"/>
        <v>15092</v>
      </c>
    </row>
    <row r="142" spans="1:12" ht="15.6" thickTop="1" thickBot="1" x14ac:dyDescent="0.35">
      <c r="A142" s="4">
        <v>45523</v>
      </c>
      <c r="B142" s="5" t="s">
        <v>187</v>
      </c>
      <c r="C142" s="5" t="s">
        <v>13</v>
      </c>
      <c r="D142" s="5" t="s">
        <v>78</v>
      </c>
      <c r="E142" s="5" t="s">
        <v>38</v>
      </c>
      <c r="F142" s="5" t="s">
        <v>16</v>
      </c>
      <c r="G142" s="5">
        <v>28</v>
      </c>
      <c r="H142" s="5">
        <v>923</v>
      </c>
      <c r="I142" s="5">
        <v>1253</v>
      </c>
      <c r="J142" s="6">
        <f t="shared" si="6"/>
        <v>25844</v>
      </c>
      <c r="K142" s="6">
        <f t="shared" si="7"/>
        <v>35084</v>
      </c>
      <c r="L142" s="6">
        <f t="shared" si="8"/>
        <v>9240</v>
      </c>
    </row>
    <row r="143" spans="1:12" ht="15.6" thickTop="1" thickBot="1" x14ac:dyDescent="0.35">
      <c r="A143" s="4">
        <v>45524</v>
      </c>
      <c r="B143" s="5" t="s">
        <v>188</v>
      </c>
      <c r="C143" s="5" t="s">
        <v>13</v>
      </c>
      <c r="D143" s="5" t="s">
        <v>78</v>
      </c>
      <c r="E143" s="5" t="s">
        <v>38</v>
      </c>
      <c r="F143" s="5" t="s">
        <v>35</v>
      </c>
      <c r="G143" s="5">
        <v>26</v>
      </c>
      <c r="H143" s="5">
        <v>999</v>
      </c>
      <c r="I143" s="5">
        <v>1382</v>
      </c>
      <c r="J143" s="6">
        <f t="shared" si="6"/>
        <v>25974</v>
      </c>
      <c r="K143" s="6">
        <f t="shared" si="7"/>
        <v>35932</v>
      </c>
      <c r="L143" s="6">
        <f t="shared" si="8"/>
        <v>9958</v>
      </c>
    </row>
    <row r="144" spans="1:12" ht="15.6" thickTop="1" thickBot="1" x14ac:dyDescent="0.35">
      <c r="A144" s="4">
        <v>45525</v>
      </c>
      <c r="B144" s="5" t="s">
        <v>189</v>
      </c>
      <c r="C144" s="5" t="s">
        <v>13</v>
      </c>
      <c r="D144" s="5" t="s">
        <v>78</v>
      </c>
      <c r="E144" s="5" t="s">
        <v>23</v>
      </c>
      <c r="F144" s="5" t="s">
        <v>35</v>
      </c>
      <c r="G144" s="5">
        <v>30</v>
      </c>
      <c r="H144" s="5">
        <v>792</v>
      </c>
      <c r="I144" s="5">
        <v>1239</v>
      </c>
      <c r="J144" s="6">
        <f t="shared" si="6"/>
        <v>23760</v>
      </c>
      <c r="K144" s="6">
        <f t="shared" si="7"/>
        <v>37170</v>
      </c>
      <c r="L144" s="6">
        <f t="shared" si="8"/>
        <v>13410</v>
      </c>
    </row>
    <row r="145" spans="1:12" ht="15.6" thickTop="1" thickBot="1" x14ac:dyDescent="0.35">
      <c r="A145" s="4">
        <v>45526</v>
      </c>
      <c r="B145" s="5" t="s">
        <v>190</v>
      </c>
      <c r="C145" s="5" t="s">
        <v>13</v>
      </c>
      <c r="D145" s="5" t="s">
        <v>78</v>
      </c>
      <c r="E145" s="5" t="s">
        <v>23</v>
      </c>
      <c r="F145" s="5" t="s">
        <v>35</v>
      </c>
      <c r="G145" s="5">
        <v>23</v>
      </c>
      <c r="H145" s="5">
        <v>923</v>
      </c>
      <c r="I145" s="5">
        <v>1333</v>
      </c>
      <c r="J145" s="6">
        <f t="shared" si="6"/>
        <v>21229</v>
      </c>
      <c r="K145" s="6">
        <f t="shared" si="7"/>
        <v>30659</v>
      </c>
      <c r="L145" s="6">
        <f t="shared" si="8"/>
        <v>9430</v>
      </c>
    </row>
    <row r="146" spans="1:12" ht="15.6" thickTop="1" thickBot="1" x14ac:dyDescent="0.35">
      <c r="A146" s="4">
        <v>45527</v>
      </c>
      <c r="B146" s="5" t="s">
        <v>191</v>
      </c>
      <c r="C146" s="5" t="s">
        <v>13</v>
      </c>
      <c r="D146" s="5" t="s">
        <v>78</v>
      </c>
      <c r="E146" s="5" t="s">
        <v>34</v>
      </c>
      <c r="F146" s="5" t="s">
        <v>35</v>
      </c>
      <c r="G146" s="5">
        <v>22</v>
      </c>
      <c r="H146" s="5">
        <v>774</v>
      </c>
      <c r="I146" s="5">
        <v>921</v>
      </c>
      <c r="J146" s="6">
        <f t="shared" si="6"/>
        <v>17028</v>
      </c>
      <c r="K146" s="6">
        <f t="shared" si="7"/>
        <v>20262</v>
      </c>
      <c r="L146" s="6">
        <f t="shared" si="8"/>
        <v>3234</v>
      </c>
    </row>
    <row r="147" spans="1:12" ht="15.6" thickTop="1" thickBot="1" x14ac:dyDescent="0.35">
      <c r="A147" s="4">
        <v>45528</v>
      </c>
      <c r="B147" s="5" t="s">
        <v>192</v>
      </c>
      <c r="C147" s="5" t="s">
        <v>25</v>
      </c>
      <c r="D147" s="5" t="s">
        <v>91</v>
      </c>
      <c r="E147" s="5" t="s">
        <v>38</v>
      </c>
      <c r="F147" s="5" t="s">
        <v>35</v>
      </c>
      <c r="G147" s="5">
        <v>63</v>
      </c>
      <c r="H147" s="5">
        <v>525</v>
      </c>
      <c r="I147" s="5">
        <v>1124</v>
      </c>
      <c r="J147" s="6">
        <f t="shared" si="6"/>
        <v>33075</v>
      </c>
      <c r="K147" s="6">
        <f t="shared" si="7"/>
        <v>70812</v>
      </c>
      <c r="L147" s="6">
        <f t="shared" si="8"/>
        <v>37737</v>
      </c>
    </row>
    <row r="148" spans="1:12" ht="15.6" thickTop="1" thickBot="1" x14ac:dyDescent="0.35">
      <c r="A148" s="4">
        <v>45529</v>
      </c>
      <c r="B148" s="5" t="s">
        <v>193</v>
      </c>
      <c r="C148" s="5" t="s">
        <v>25</v>
      </c>
      <c r="D148" s="5" t="s">
        <v>91</v>
      </c>
      <c r="E148" s="5" t="s">
        <v>61</v>
      </c>
      <c r="F148" s="5" t="s">
        <v>35</v>
      </c>
      <c r="G148" s="5">
        <v>73</v>
      </c>
      <c r="H148" s="5">
        <v>709</v>
      </c>
      <c r="I148" s="5">
        <v>1096</v>
      </c>
      <c r="J148" s="6">
        <f t="shared" si="6"/>
        <v>51757</v>
      </c>
      <c r="K148" s="6">
        <f t="shared" si="7"/>
        <v>80008</v>
      </c>
      <c r="L148" s="6">
        <f t="shared" si="8"/>
        <v>28251</v>
      </c>
    </row>
    <row r="149" spans="1:12" ht="15.6" thickTop="1" thickBot="1" x14ac:dyDescent="0.35">
      <c r="A149" s="4">
        <v>45530</v>
      </c>
      <c r="B149" s="5" t="s">
        <v>194</v>
      </c>
      <c r="C149" s="5" t="s">
        <v>25</v>
      </c>
      <c r="D149" s="5" t="s">
        <v>91</v>
      </c>
      <c r="E149" s="5" t="s">
        <v>63</v>
      </c>
      <c r="F149" s="5" t="s">
        <v>35</v>
      </c>
      <c r="G149" s="5">
        <v>74</v>
      </c>
      <c r="H149" s="5">
        <v>914</v>
      </c>
      <c r="I149" s="5">
        <v>1026</v>
      </c>
      <c r="J149" s="6">
        <f t="shared" si="6"/>
        <v>67636</v>
      </c>
      <c r="K149" s="6">
        <f t="shared" si="7"/>
        <v>75924</v>
      </c>
      <c r="L149" s="6">
        <f t="shared" si="8"/>
        <v>8288</v>
      </c>
    </row>
    <row r="150" spans="1:12" ht="15.6" thickTop="1" thickBot="1" x14ac:dyDescent="0.35">
      <c r="A150" s="4">
        <v>45531</v>
      </c>
      <c r="B150" s="5" t="s">
        <v>195</v>
      </c>
      <c r="C150" s="5" t="s">
        <v>25</v>
      </c>
      <c r="D150" s="5" t="s">
        <v>91</v>
      </c>
      <c r="E150" s="5" t="s">
        <v>19</v>
      </c>
      <c r="F150" s="5" t="s">
        <v>35</v>
      </c>
      <c r="G150" s="5">
        <v>84</v>
      </c>
      <c r="H150" s="5">
        <v>558</v>
      </c>
      <c r="I150" s="5">
        <v>1154</v>
      </c>
      <c r="J150" s="6">
        <f t="shared" si="6"/>
        <v>46872</v>
      </c>
      <c r="K150" s="6">
        <f t="shared" si="7"/>
        <v>96936</v>
      </c>
      <c r="L150" s="6">
        <f t="shared" si="8"/>
        <v>50064</v>
      </c>
    </row>
    <row r="151" spans="1:12" ht="15.6" thickTop="1" thickBot="1" x14ac:dyDescent="0.35">
      <c r="A151" s="4">
        <v>45532</v>
      </c>
      <c r="B151" s="5" t="s">
        <v>196</v>
      </c>
      <c r="C151" s="5" t="s">
        <v>25</v>
      </c>
      <c r="D151" s="5" t="s">
        <v>91</v>
      </c>
      <c r="E151" s="5" t="s">
        <v>66</v>
      </c>
      <c r="F151" s="5" t="s">
        <v>35</v>
      </c>
      <c r="G151" s="5">
        <v>99</v>
      </c>
      <c r="H151" s="5">
        <v>934</v>
      </c>
      <c r="I151" s="5">
        <v>893</v>
      </c>
      <c r="J151" s="6">
        <f t="shared" si="6"/>
        <v>92466</v>
      </c>
      <c r="K151" s="6">
        <f t="shared" si="7"/>
        <v>88407</v>
      </c>
      <c r="L151" s="6">
        <f t="shared" si="8"/>
        <v>-4059</v>
      </c>
    </row>
    <row r="152" spans="1:12" ht="15.6" thickTop="1" thickBot="1" x14ac:dyDescent="0.35">
      <c r="A152" s="4">
        <v>45533</v>
      </c>
      <c r="B152" s="5" t="s">
        <v>197</v>
      </c>
      <c r="C152" s="5" t="s">
        <v>25</v>
      </c>
      <c r="D152" s="5" t="s">
        <v>91</v>
      </c>
      <c r="E152" s="5" t="s">
        <v>68</v>
      </c>
      <c r="F152" s="5" t="s">
        <v>35</v>
      </c>
      <c r="G152" s="5">
        <v>52</v>
      </c>
      <c r="H152" s="5">
        <v>576</v>
      </c>
      <c r="I152" s="5">
        <v>1479</v>
      </c>
      <c r="J152" s="6">
        <f t="shared" si="6"/>
        <v>29952</v>
      </c>
      <c r="K152" s="6">
        <f t="shared" si="7"/>
        <v>76908</v>
      </c>
      <c r="L152" s="6">
        <f t="shared" si="8"/>
        <v>46956</v>
      </c>
    </row>
    <row r="153" spans="1:12" ht="15.6" thickTop="1" thickBot="1" x14ac:dyDescent="0.35">
      <c r="A153" s="4">
        <v>45534</v>
      </c>
      <c r="B153" s="5" t="s">
        <v>198</v>
      </c>
      <c r="C153" s="5" t="s">
        <v>25</v>
      </c>
      <c r="D153" s="5" t="s">
        <v>91</v>
      </c>
      <c r="E153" s="5" t="s">
        <v>70</v>
      </c>
      <c r="F153" s="5" t="s">
        <v>16</v>
      </c>
      <c r="G153" s="5">
        <v>98</v>
      </c>
      <c r="H153" s="5">
        <v>769</v>
      </c>
      <c r="I153" s="5">
        <v>1077</v>
      </c>
      <c r="J153" s="6">
        <f t="shared" si="6"/>
        <v>75362</v>
      </c>
      <c r="K153" s="6">
        <f t="shared" si="7"/>
        <v>105546</v>
      </c>
      <c r="L153" s="6">
        <f t="shared" si="8"/>
        <v>30184</v>
      </c>
    </row>
    <row r="154" spans="1:12" ht="15.6" thickTop="1" thickBot="1" x14ac:dyDescent="0.35">
      <c r="A154" s="4">
        <v>45535</v>
      </c>
      <c r="B154" s="5" t="s">
        <v>199</v>
      </c>
      <c r="C154" s="5" t="s">
        <v>25</v>
      </c>
      <c r="D154" s="5" t="s">
        <v>91</v>
      </c>
      <c r="E154" s="5" t="s">
        <v>72</v>
      </c>
      <c r="F154" s="5" t="s">
        <v>16</v>
      </c>
      <c r="G154" s="5">
        <v>89</v>
      </c>
      <c r="H154" s="5">
        <v>910</v>
      </c>
      <c r="I154" s="5">
        <v>906</v>
      </c>
      <c r="J154" s="6">
        <f t="shared" si="6"/>
        <v>80990</v>
      </c>
      <c r="K154" s="6">
        <f t="shared" si="7"/>
        <v>80634</v>
      </c>
      <c r="L154" s="6">
        <f t="shared" si="8"/>
        <v>-356</v>
      </c>
    </row>
    <row r="155" spans="1:12" ht="15.6" thickTop="1" thickBot="1" x14ac:dyDescent="0.35">
      <c r="A155" s="4">
        <v>45536</v>
      </c>
      <c r="B155" s="5" t="s">
        <v>200</v>
      </c>
      <c r="C155" s="5" t="s">
        <v>25</v>
      </c>
      <c r="D155" s="5" t="s">
        <v>91</v>
      </c>
      <c r="E155" s="5" t="s">
        <v>74</v>
      </c>
      <c r="F155" s="5" t="s">
        <v>16</v>
      </c>
      <c r="G155" s="5">
        <v>73</v>
      </c>
      <c r="H155" s="5">
        <v>627</v>
      </c>
      <c r="I155" s="5">
        <v>1089</v>
      </c>
      <c r="J155" s="6">
        <f t="shared" si="6"/>
        <v>45771</v>
      </c>
      <c r="K155" s="6">
        <f t="shared" si="7"/>
        <v>79497</v>
      </c>
      <c r="L155" s="6">
        <f t="shared" si="8"/>
        <v>33726</v>
      </c>
    </row>
    <row r="156" spans="1:12" ht="15.6" thickTop="1" thickBot="1" x14ac:dyDescent="0.35">
      <c r="A156" s="4">
        <v>45537</v>
      </c>
      <c r="B156" s="5" t="s">
        <v>201</v>
      </c>
      <c r="C156" s="5" t="s">
        <v>25</v>
      </c>
      <c r="D156" s="5" t="s">
        <v>104</v>
      </c>
      <c r="E156" s="5" t="s">
        <v>21</v>
      </c>
      <c r="F156" s="5" t="s">
        <v>16</v>
      </c>
      <c r="G156" s="5">
        <v>93</v>
      </c>
      <c r="H156" s="5">
        <v>847</v>
      </c>
      <c r="I156" s="5">
        <v>1090</v>
      </c>
      <c r="J156" s="6">
        <f t="shared" si="6"/>
        <v>78771</v>
      </c>
      <c r="K156" s="6">
        <f t="shared" si="7"/>
        <v>101370</v>
      </c>
      <c r="L156" s="6">
        <f t="shared" si="8"/>
        <v>22599</v>
      </c>
    </row>
    <row r="157" spans="1:12" ht="15.6" thickTop="1" thickBot="1" x14ac:dyDescent="0.35">
      <c r="A157" s="4">
        <v>45538</v>
      </c>
      <c r="B157" s="5" t="s">
        <v>202</v>
      </c>
      <c r="C157" s="5" t="s">
        <v>25</v>
      </c>
      <c r="D157" s="5" t="s">
        <v>104</v>
      </c>
      <c r="E157" s="5" t="s">
        <v>21</v>
      </c>
      <c r="F157" s="5" t="s">
        <v>16</v>
      </c>
      <c r="G157" s="5">
        <v>84</v>
      </c>
      <c r="H157" s="5">
        <v>522</v>
      </c>
      <c r="I157" s="5">
        <v>1232</v>
      </c>
      <c r="J157" s="6">
        <f t="shared" si="6"/>
        <v>43848</v>
      </c>
      <c r="K157" s="6">
        <f t="shared" si="7"/>
        <v>103488</v>
      </c>
      <c r="L157" s="6">
        <f t="shared" si="8"/>
        <v>59640</v>
      </c>
    </row>
    <row r="158" spans="1:12" ht="15.6" thickTop="1" thickBot="1" x14ac:dyDescent="0.35">
      <c r="A158" s="4">
        <v>45539</v>
      </c>
      <c r="B158" s="5" t="s">
        <v>203</v>
      </c>
      <c r="C158" s="5" t="s">
        <v>25</v>
      </c>
      <c r="D158" s="5" t="s">
        <v>104</v>
      </c>
      <c r="E158" s="5" t="s">
        <v>42</v>
      </c>
      <c r="F158" s="5" t="s">
        <v>35</v>
      </c>
      <c r="G158" s="5">
        <v>85</v>
      </c>
      <c r="H158" s="5">
        <v>564</v>
      </c>
      <c r="I158" s="5">
        <v>1464</v>
      </c>
      <c r="J158" s="6">
        <f t="shared" si="6"/>
        <v>47940</v>
      </c>
      <c r="K158" s="6">
        <f t="shared" si="7"/>
        <v>124440</v>
      </c>
      <c r="L158" s="6">
        <f t="shared" si="8"/>
        <v>76500</v>
      </c>
    </row>
    <row r="159" spans="1:12" ht="15.6" thickTop="1" thickBot="1" x14ac:dyDescent="0.35">
      <c r="A159" s="4">
        <v>45540</v>
      </c>
      <c r="B159" s="5" t="s">
        <v>204</v>
      </c>
      <c r="C159" s="5" t="s">
        <v>25</v>
      </c>
      <c r="D159" s="5" t="s">
        <v>104</v>
      </c>
      <c r="E159" s="5" t="s">
        <v>61</v>
      </c>
      <c r="F159" s="5" t="s">
        <v>35</v>
      </c>
      <c r="G159" s="5">
        <v>59</v>
      </c>
      <c r="H159" s="5">
        <v>764</v>
      </c>
      <c r="I159" s="5">
        <v>1003</v>
      </c>
      <c r="J159" s="6">
        <f t="shared" si="6"/>
        <v>45076</v>
      </c>
      <c r="K159" s="6">
        <f t="shared" si="7"/>
        <v>59177</v>
      </c>
      <c r="L159" s="6">
        <f t="shared" si="8"/>
        <v>14101</v>
      </c>
    </row>
    <row r="160" spans="1:12" ht="15.6" thickTop="1" thickBot="1" x14ac:dyDescent="0.35">
      <c r="A160" s="4">
        <v>45541</v>
      </c>
      <c r="B160" s="5" t="s">
        <v>205</v>
      </c>
      <c r="C160" s="5" t="s">
        <v>25</v>
      </c>
      <c r="D160" s="5" t="s">
        <v>104</v>
      </c>
      <c r="E160" s="5" t="s">
        <v>21</v>
      </c>
      <c r="F160" s="5" t="s">
        <v>35</v>
      </c>
      <c r="G160" s="5">
        <v>93</v>
      </c>
      <c r="H160" s="5">
        <v>579</v>
      </c>
      <c r="I160" s="5">
        <v>1119</v>
      </c>
      <c r="J160" s="6">
        <f t="shared" si="6"/>
        <v>53847</v>
      </c>
      <c r="K160" s="6">
        <f t="shared" si="7"/>
        <v>104067</v>
      </c>
      <c r="L160" s="6">
        <f t="shared" si="8"/>
        <v>50220</v>
      </c>
    </row>
    <row r="161" spans="1:12" ht="15.6" thickTop="1" thickBot="1" x14ac:dyDescent="0.35">
      <c r="A161" s="4">
        <v>45542</v>
      </c>
      <c r="B161" s="5" t="s">
        <v>206</v>
      </c>
      <c r="C161" s="5" t="s">
        <v>25</v>
      </c>
      <c r="D161" s="5" t="s">
        <v>104</v>
      </c>
      <c r="E161" s="5" t="s">
        <v>27</v>
      </c>
      <c r="F161" s="5" t="s">
        <v>16</v>
      </c>
      <c r="G161" s="5">
        <v>56</v>
      </c>
      <c r="H161" s="5">
        <v>724</v>
      </c>
      <c r="I161" s="5">
        <v>1094</v>
      </c>
      <c r="J161" s="6">
        <f t="shared" si="6"/>
        <v>40544</v>
      </c>
      <c r="K161" s="6">
        <f t="shared" si="7"/>
        <v>61264</v>
      </c>
      <c r="L161" s="6">
        <f t="shared" si="8"/>
        <v>20720</v>
      </c>
    </row>
    <row r="162" spans="1:12" ht="15.6" thickTop="1" thickBot="1" x14ac:dyDescent="0.35">
      <c r="A162" s="4">
        <v>45543</v>
      </c>
      <c r="B162" s="5" t="s">
        <v>207</v>
      </c>
      <c r="C162" s="5" t="s">
        <v>116</v>
      </c>
      <c r="D162" s="5" t="s">
        <v>136</v>
      </c>
      <c r="E162" s="5" t="s">
        <v>15</v>
      </c>
      <c r="F162" s="5" t="s">
        <v>16</v>
      </c>
      <c r="G162" s="5">
        <v>18</v>
      </c>
      <c r="H162" s="5">
        <v>859</v>
      </c>
      <c r="I162" s="5">
        <v>942</v>
      </c>
      <c r="J162" s="6">
        <f t="shared" si="6"/>
        <v>15462</v>
      </c>
      <c r="K162" s="6">
        <f t="shared" si="7"/>
        <v>16956</v>
      </c>
      <c r="L162" s="6">
        <f t="shared" si="8"/>
        <v>1494</v>
      </c>
    </row>
    <row r="163" spans="1:12" ht="15.6" thickTop="1" thickBot="1" x14ac:dyDescent="0.35">
      <c r="A163" s="4">
        <v>45544</v>
      </c>
      <c r="B163" s="5" t="s">
        <v>208</v>
      </c>
      <c r="C163" s="5" t="s">
        <v>116</v>
      </c>
      <c r="D163" s="5" t="s">
        <v>136</v>
      </c>
      <c r="E163" s="5" t="s">
        <v>19</v>
      </c>
      <c r="F163" s="5" t="s">
        <v>16</v>
      </c>
      <c r="G163" s="5">
        <v>15</v>
      </c>
      <c r="H163" s="5">
        <v>890</v>
      </c>
      <c r="I163" s="5">
        <v>936</v>
      </c>
      <c r="J163" s="6">
        <f t="shared" si="6"/>
        <v>13350</v>
      </c>
      <c r="K163" s="6">
        <f t="shared" si="7"/>
        <v>14040</v>
      </c>
      <c r="L163" s="6">
        <f t="shared" si="8"/>
        <v>690</v>
      </c>
    </row>
    <row r="164" spans="1:12" ht="15.6" thickTop="1" thickBot="1" x14ac:dyDescent="0.35">
      <c r="A164" s="4">
        <v>45545</v>
      </c>
      <c r="B164" s="5" t="s">
        <v>209</v>
      </c>
      <c r="C164" s="5" t="s">
        <v>116</v>
      </c>
      <c r="D164" s="5" t="s">
        <v>136</v>
      </c>
      <c r="E164" s="5" t="s">
        <v>21</v>
      </c>
      <c r="F164" s="5" t="s">
        <v>16</v>
      </c>
      <c r="G164" s="5">
        <v>19</v>
      </c>
      <c r="H164" s="5">
        <v>630</v>
      </c>
      <c r="I164" s="5">
        <v>906</v>
      </c>
      <c r="J164" s="6">
        <f t="shared" si="6"/>
        <v>11970</v>
      </c>
      <c r="K164" s="6">
        <f t="shared" si="7"/>
        <v>17214</v>
      </c>
      <c r="L164" s="6">
        <f t="shared" si="8"/>
        <v>5244</v>
      </c>
    </row>
    <row r="165" spans="1:12" ht="15.6" thickTop="1" thickBot="1" x14ac:dyDescent="0.35">
      <c r="A165" s="4">
        <v>45546</v>
      </c>
      <c r="B165" s="5" t="s">
        <v>210</v>
      </c>
      <c r="C165" s="5" t="s">
        <v>116</v>
      </c>
      <c r="D165" s="5" t="s">
        <v>136</v>
      </c>
      <c r="E165" s="5" t="s">
        <v>23</v>
      </c>
      <c r="F165" s="5" t="s">
        <v>16</v>
      </c>
      <c r="G165" s="5">
        <v>10</v>
      </c>
      <c r="H165" s="5">
        <v>701</v>
      </c>
      <c r="I165" s="5">
        <v>1307</v>
      </c>
      <c r="J165" s="6">
        <f t="shared" si="6"/>
        <v>7010</v>
      </c>
      <c r="K165" s="6">
        <f t="shared" si="7"/>
        <v>13070</v>
      </c>
      <c r="L165" s="6">
        <f t="shared" si="8"/>
        <v>6060</v>
      </c>
    </row>
    <row r="166" spans="1:12" ht="15.6" thickTop="1" thickBot="1" x14ac:dyDescent="0.35">
      <c r="A166" s="4">
        <v>45547</v>
      </c>
      <c r="B166" s="5" t="s">
        <v>211</v>
      </c>
      <c r="C166" s="5" t="s">
        <v>116</v>
      </c>
      <c r="D166" s="5" t="s">
        <v>136</v>
      </c>
      <c r="E166" s="5" t="s">
        <v>27</v>
      </c>
      <c r="F166" s="5" t="s">
        <v>35</v>
      </c>
      <c r="G166" s="5">
        <v>19</v>
      </c>
      <c r="H166" s="5">
        <v>653</v>
      </c>
      <c r="I166" s="5">
        <v>1162</v>
      </c>
      <c r="J166" s="6">
        <f t="shared" si="6"/>
        <v>12407</v>
      </c>
      <c r="K166" s="6">
        <f t="shared" si="7"/>
        <v>22078</v>
      </c>
      <c r="L166" s="6">
        <f t="shared" si="8"/>
        <v>9671</v>
      </c>
    </row>
    <row r="167" spans="1:12" ht="15.6" thickTop="1" thickBot="1" x14ac:dyDescent="0.35">
      <c r="A167" s="4">
        <v>45548</v>
      </c>
      <c r="B167" s="5" t="s">
        <v>212</v>
      </c>
      <c r="C167" s="5" t="s">
        <v>116</v>
      </c>
      <c r="D167" s="5" t="s">
        <v>136</v>
      </c>
      <c r="E167" s="5" t="s">
        <v>29</v>
      </c>
      <c r="F167" s="5" t="s">
        <v>35</v>
      </c>
      <c r="G167" s="5">
        <v>14</v>
      </c>
      <c r="H167" s="5">
        <v>968</v>
      </c>
      <c r="I167" s="5">
        <v>1290</v>
      </c>
      <c r="J167" s="6">
        <f t="shared" si="6"/>
        <v>13552</v>
      </c>
      <c r="K167" s="6">
        <f t="shared" si="7"/>
        <v>18060</v>
      </c>
      <c r="L167" s="6">
        <f t="shared" si="8"/>
        <v>4508</v>
      </c>
    </row>
    <row r="168" spans="1:12" ht="15.6" thickTop="1" thickBot="1" x14ac:dyDescent="0.35">
      <c r="A168" s="4">
        <v>45549</v>
      </c>
      <c r="B168" s="5" t="s">
        <v>213</v>
      </c>
      <c r="C168" s="5" t="s">
        <v>116</v>
      </c>
      <c r="D168" s="5" t="s">
        <v>136</v>
      </c>
      <c r="E168" s="5" t="s">
        <v>31</v>
      </c>
      <c r="F168" s="5" t="s">
        <v>35</v>
      </c>
      <c r="G168" s="5">
        <v>14</v>
      </c>
      <c r="H168" s="5">
        <v>857</v>
      </c>
      <c r="I168" s="5">
        <v>960</v>
      </c>
      <c r="J168" s="6">
        <f t="shared" si="6"/>
        <v>11998</v>
      </c>
      <c r="K168" s="6">
        <f t="shared" si="7"/>
        <v>13440</v>
      </c>
      <c r="L168" s="6">
        <f t="shared" si="8"/>
        <v>1442</v>
      </c>
    </row>
    <row r="169" spans="1:12" ht="15.6" thickTop="1" thickBot="1" x14ac:dyDescent="0.35">
      <c r="A169" s="4">
        <v>45550</v>
      </c>
      <c r="B169" s="5" t="s">
        <v>214</v>
      </c>
      <c r="C169" s="5" t="s">
        <v>116</v>
      </c>
      <c r="D169" s="5" t="s">
        <v>136</v>
      </c>
      <c r="E169" s="5" t="s">
        <v>19</v>
      </c>
      <c r="F169" s="5" t="s">
        <v>35</v>
      </c>
      <c r="G169" s="5">
        <v>20</v>
      </c>
      <c r="H169" s="5">
        <v>508</v>
      </c>
      <c r="I169" s="5">
        <v>1169</v>
      </c>
      <c r="J169" s="6">
        <f t="shared" si="6"/>
        <v>10160</v>
      </c>
      <c r="K169" s="6">
        <f t="shared" si="7"/>
        <v>23380</v>
      </c>
      <c r="L169" s="6">
        <f t="shared" si="8"/>
        <v>13220</v>
      </c>
    </row>
    <row r="170" spans="1:12" ht="15.6" thickTop="1" thickBot="1" x14ac:dyDescent="0.35">
      <c r="A170" s="4">
        <v>45551</v>
      </c>
      <c r="B170" s="5" t="s">
        <v>215</v>
      </c>
      <c r="C170" s="5" t="s">
        <v>116</v>
      </c>
      <c r="D170" s="5" t="s">
        <v>136</v>
      </c>
      <c r="E170" s="5" t="s">
        <v>34</v>
      </c>
      <c r="F170" s="5" t="s">
        <v>35</v>
      </c>
      <c r="G170" s="5">
        <v>12</v>
      </c>
      <c r="H170" s="5">
        <v>539</v>
      </c>
      <c r="I170" s="5">
        <v>953</v>
      </c>
      <c r="J170" s="6">
        <f t="shared" si="6"/>
        <v>6468</v>
      </c>
      <c r="K170" s="6">
        <f t="shared" si="7"/>
        <v>11436</v>
      </c>
      <c r="L170" s="6">
        <f t="shared" si="8"/>
        <v>4968</v>
      </c>
    </row>
    <row r="171" spans="1:12" ht="15.6" thickTop="1" thickBot="1" x14ac:dyDescent="0.35">
      <c r="A171" s="4">
        <v>45552</v>
      </c>
      <c r="B171" s="5" t="s">
        <v>216</v>
      </c>
      <c r="C171" s="5" t="s">
        <v>116</v>
      </c>
      <c r="D171" s="5" t="s">
        <v>136</v>
      </c>
      <c r="E171" s="5" t="s">
        <v>31</v>
      </c>
      <c r="F171" s="5" t="s">
        <v>35</v>
      </c>
      <c r="G171" s="5">
        <v>10</v>
      </c>
      <c r="H171" s="5">
        <v>731</v>
      </c>
      <c r="I171" s="5">
        <v>962</v>
      </c>
      <c r="J171" s="6">
        <f t="shared" si="6"/>
        <v>7310</v>
      </c>
      <c r="K171" s="6">
        <f t="shared" si="7"/>
        <v>9620</v>
      </c>
      <c r="L171" s="6">
        <f t="shared" si="8"/>
        <v>2310</v>
      </c>
    </row>
    <row r="172" spans="1:12" ht="15.6" thickTop="1" thickBot="1" x14ac:dyDescent="0.35">
      <c r="A172" s="4">
        <v>45553</v>
      </c>
      <c r="B172" s="5" t="s">
        <v>217</v>
      </c>
      <c r="C172" s="5" t="s">
        <v>116</v>
      </c>
      <c r="D172" s="5" t="s">
        <v>136</v>
      </c>
      <c r="E172" s="5" t="s">
        <v>38</v>
      </c>
      <c r="F172" s="5" t="s">
        <v>35</v>
      </c>
      <c r="G172" s="5">
        <v>15</v>
      </c>
      <c r="H172" s="5">
        <v>621</v>
      </c>
      <c r="I172" s="5">
        <v>1388</v>
      </c>
      <c r="J172" s="6">
        <f t="shared" si="6"/>
        <v>9315</v>
      </c>
      <c r="K172" s="6">
        <f t="shared" si="7"/>
        <v>20820</v>
      </c>
      <c r="L172" s="6">
        <f t="shared" si="8"/>
        <v>11505</v>
      </c>
    </row>
    <row r="173" spans="1:12" ht="15.6" thickTop="1" thickBot="1" x14ac:dyDescent="0.35">
      <c r="A173" s="4">
        <v>45554</v>
      </c>
      <c r="B173" s="5" t="s">
        <v>218</v>
      </c>
      <c r="C173" s="5" t="s">
        <v>116</v>
      </c>
      <c r="D173" s="5" t="s">
        <v>136</v>
      </c>
      <c r="E173" s="5" t="s">
        <v>38</v>
      </c>
      <c r="F173" s="5" t="s">
        <v>16</v>
      </c>
      <c r="G173" s="5">
        <v>14</v>
      </c>
      <c r="H173" s="5">
        <v>515</v>
      </c>
      <c r="I173" s="5">
        <v>1137</v>
      </c>
      <c r="J173" s="6">
        <f t="shared" si="6"/>
        <v>7210</v>
      </c>
      <c r="K173" s="6">
        <f t="shared" si="7"/>
        <v>15918</v>
      </c>
      <c r="L173" s="6">
        <f t="shared" si="8"/>
        <v>8708</v>
      </c>
    </row>
    <row r="174" spans="1:12" ht="15.6" thickTop="1" thickBot="1" x14ac:dyDescent="0.35">
      <c r="A174" s="4">
        <v>45555</v>
      </c>
      <c r="B174" s="5" t="s">
        <v>219</v>
      </c>
      <c r="C174" s="5" t="s">
        <v>25</v>
      </c>
      <c r="D174" s="5" t="s">
        <v>104</v>
      </c>
      <c r="E174" s="5" t="s">
        <v>19</v>
      </c>
      <c r="F174" s="5" t="s">
        <v>16</v>
      </c>
      <c r="G174" s="5">
        <v>60</v>
      </c>
      <c r="H174" s="5">
        <v>783</v>
      </c>
      <c r="I174" s="5">
        <v>1362</v>
      </c>
      <c r="J174" s="6">
        <f t="shared" si="6"/>
        <v>46980</v>
      </c>
      <c r="K174" s="6">
        <f t="shared" si="7"/>
        <v>81720</v>
      </c>
      <c r="L174" s="6">
        <f t="shared" si="8"/>
        <v>34740</v>
      </c>
    </row>
    <row r="175" spans="1:12" ht="15.6" thickTop="1" thickBot="1" x14ac:dyDescent="0.35">
      <c r="A175" s="4">
        <v>45556</v>
      </c>
      <c r="B175" s="5" t="s">
        <v>220</v>
      </c>
      <c r="C175" s="5" t="s">
        <v>25</v>
      </c>
      <c r="D175" s="5" t="s">
        <v>104</v>
      </c>
      <c r="E175" s="5" t="s">
        <v>42</v>
      </c>
      <c r="F175" s="5" t="s">
        <v>16</v>
      </c>
      <c r="G175" s="5">
        <v>81</v>
      </c>
      <c r="H175" s="5">
        <v>948</v>
      </c>
      <c r="I175" s="5">
        <v>907</v>
      </c>
      <c r="J175" s="6">
        <f t="shared" si="6"/>
        <v>76788</v>
      </c>
      <c r="K175" s="6">
        <f t="shared" si="7"/>
        <v>73467</v>
      </c>
      <c r="L175" s="6">
        <f t="shared" si="8"/>
        <v>-3321</v>
      </c>
    </row>
    <row r="176" spans="1:12" ht="15.6" thickTop="1" thickBot="1" x14ac:dyDescent="0.35">
      <c r="A176" s="4">
        <v>45557</v>
      </c>
      <c r="B176" s="5" t="s">
        <v>221</v>
      </c>
      <c r="C176" s="5" t="s">
        <v>25</v>
      </c>
      <c r="D176" s="5" t="s">
        <v>104</v>
      </c>
      <c r="E176" s="5" t="s">
        <v>19</v>
      </c>
      <c r="F176" s="5" t="s">
        <v>16</v>
      </c>
      <c r="G176" s="5">
        <v>80</v>
      </c>
      <c r="H176" s="5">
        <v>771</v>
      </c>
      <c r="I176" s="5">
        <v>908</v>
      </c>
      <c r="J176" s="6">
        <f t="shared" si="6"/>
        <v>61680</v>
      </c>
      <c r="K176" s="6">
        <f t="shared" si="7"/>
        <v>72640</v>
      </c>
      <c r="L176" s="6">
        <f t="shared" si="8"/>
        <v>10960</v>
      </c>
    </row>
    <row r="177" spans="1:12" ht="15.6" thickTop="1" thickBot="1" x14ac:dyDescent="0.35">
      <c r="A177" s="4">
        <v>45558</v>
      </c>
      <c r="B177" s="5" t="s">
        <v>222</v>
      </c>
      <c r="C177" s="5" t="s">
        <v>25</v>
      </c>
      <c r="D177" s="5" t="s">
        <v>104</v>
      </c>
      <c r="E177" s="5" t="s">
        <v>46</v>
      </c>
      <c r="F177" s="5" t="s">
        <v>35</v>
      </c>
      <c r="G177" s="5">
        <v>88</v>
      </c>
      <c r="H177" s="5">
        <v>943</v>
      </c>
      <c r="I177" s="5">
        <v>965</v>
      </c>
      <c r="J177" s="6">
        <f t="shared" si="6"/>
        <v>82984</v>
      </c>
      <c r="K177" s="6">
        <f t="shared" si="7"/>
        <v>84920</v>
      </c>
      <c r="L177" s="6">
        <f t="shared" si="8"/>
        <v>1936</v>
      </c>
    </row>
    <row r="178" spans="1:12" ht="15.6" thickTop="1" thickBot="1" x14ac:dyDescent="0.35">
      <c r="A178" s="4">
        <v>45559</v>
      </c>
      <c r="B178" s="5" t="s">
        <v>223</v>
      </c>
      <c r="C178" s="5" t="s">
        <v>25</v>
      </c>
      <c r="D178" s="5" t="s">
        <v>104</v>
      </c>
      <c r="E178" s="5" t="s">
        <v>42</v>
      </c>
      <c r="F178" s="5" t="s">
        <v>16</v>
      </c>
      <c r="G178" s="5">
        <v>68</v>
      </c>
      <c r="H178" s="5">
        <v>909</v>
      </c>
      <c r="I178" s="5">
        <v>1146</v>
      </c>
      <c r="J178" s="6">
        <f t="shared" si="6"/>
        <v>61812</v>
      </c>
      <c r="K178" s="6">
        <f t="shared" si="7"/>
        <v>77928</v>
      </c>
      <c r="L178" s="6">
        <f t="shared" si="8"/>
        <v>16116</v>
      </c>
    </row>
    <row r="179" spans="1:12" ht="15.6" thickTop="1" thickBot="1" x14ac:dyDescent="0.35">
      <c r="A179" s="4">
        <v>45560</v>
      </c>
      <c r="B179" s="5" t="s">
        <v>224</v>
      </c>
      <c r="C179" s="5" t="s">
        <v>25</v>
      </c>
      <c r="D179" s="5" t="s">
        <v>104</v>
      </c>
      <c r="E179" s="5" t="s">
        <v>49</v>
      </c>
      <c r="F179" s="5" t="s">
        <v>16</v>
      </c>
      <c r="G179" s="5">
        <v>65</v>
      </c>
      <c r="H179" s="5">
        <v>568</v>
      </c>
      <c r="I179" s="5">
        <v>1241</v>
      </c>
      <c r="J179" s="6">
        <f t="shared" si="6"/>
        <v>36920</v>
      </c>
      <c r="K179" s="6">
        <f t="shared" si="7"/>
        <v>80665</v>
      </c>
      <c r="L179" s="6">
        <f t="shared" si="8"/>
        <v>43745</v>
      </c>
    </row>
    <row r="180" spans="1:12" ht="15.6" thickTop="1" thickBot="1" x14ac:dyDescent="0.35">
      <c r="A180" s="4">
        <v>45561</v>
      </c>
      <c r="B180" s="5" t="s">
        <v>225</v>
      </c>
      <c r="C180" s="5" t="s">
        <v>25</v>
      </c>
      <c r="D180" s="5" t="s">
        <v>104</v>
      </c>
      <c r="E180" s="5" t="s">
        <v>51</v>
      </c>
      <c r="F180" s="5" t="s">
        <v>16</v>
      </c>
      <c r="G180" s="5">
        <v>58</v>
      </c>
      <c r="H180" s="5">
        <v>758</v>
      </c>
      <c r="I180" s="5">
        <v>1261</v>
      </c>
      <c r="J180" s="6">
        <f t="shared" si="6"/>
        <v>43964</v>
      </c>
      <c r="K180" s="6">
        <f t="shared" si="7"/>
        <v>73138</v>
      </c>
      <c r="L180" s="6">
        <f t="shared" si="8"/>
        <v>29174</v>
      </c>
    </row>
    <row r="181" spans="1:12" ht="15.6" thickTop="1" thickBot="1" x14ac:dyDescent="0.35">
      <c r="A181" s="4">
        <v>45562</v>
      </c>
      <c r="B181" s="5" t="s">
        <v>226</v>
      </c>
      <c r="C181" s="5" t="s">
        <v>116</v>
      </c>
      <c r="D181" s="5" t="s">
        <v>117</v>
      </c>
      <c r="E181" s="5" t="s">
        <v>31</v>
      </c>
      <c r="F181" s="5" t="s">
        <v>16</v>
      </c>
      <c r="G181" s="5">
        <v>16</v>
      </c>
      <c r="H181" s="5">
        <v>963</v>
      </c>
      <c r="I181" s="5">
        <v>1136</v>
      </c>
      <c r="J181" s="6">
        <f t="shared" si="6"/>
        <v>15408</v>
      </c>
      <c r="K181" s="6">
        <f t="shared" si="7"/>
        <v>18176</v>
      </c>
      <c r="L181" s="6">
        <f t="shared" si="8"/>
        <v>2768</v>
      </c>
    </row>
    <row r="182" spans="1:12" ht="15.6" thickTop="1" thickBot="1" x14ac:dyDescent="0.35">
      <c r="A182" s="4">
        <v>45563</v>
      </c>
      <c r="B182" s="5" t="s">
        <v>227</v>
      </c>
      <c r="C182" s="5" t="s">
        <v>116</v>
      </c>
      <c r="D182" s="5" t="s">
        <v>117</v>
      </c>
      <c r="E182" s="5" t="s">
        <v>38</v>
      </c>
      <c r="F182" s="5" t="s">
        <v>35</v>
      </c>
      <c r="G182" s="5">
        <v>15</v>
      </c>
      <c r="H182" s="5">
        <v>650</v>
      </c>
      <c r="I182" s="5">
        <v>1222</v>
      </c>
      <c r="J182" s="6">
        <f t="shared" si="6"/>
        <v>9750</v>
      </c>
      <c r="K182" s="6">
        <f t="shared" si="7"/>
        <v>18330</v>
      </c>
      <c r="L182" s="6">
        <f t="shared" si="8"/>
        <v>8580</v>
      </c>
    </row>
    <row r="183" spans="1:12" ht="15.6" thickTop="1" thickBot="1" x14ac:dyDescent="0.35">
      <c r="A183" s="4">
        <v>45564</v>
      </c>
      <c r="B183" s="5" t="s">
        <v>228</v>
      </c>
      <c r="C183" s="5" t="s">
        <v>116</v>
      </c>
      <c r="D183" s="5" t="s">
        <v>117</v>
      </c>
      <c r="E183" s="5" t="s">
        <v>38</v>
      </c>
      <c r="F183" s="5" t="s">
        <v>35</v>
      </c>
      <c r="G183" s="5">
        <v>13</v>
      </c>
      <c r="H183" s="5">
        <v>762</v>
      </c>
      <c r="I183" s="5">
        <v>1475</v>
      </c>
      <c r="J183" s="6">
        <f t="shared" si="6"/>
        <v>9906</v>
      </c>
      <c r="K183" s="6">
        <f t="shared" si="7"/>
        <v>19175</v>
      </c>
      <c r="L183" s="6">
        <f t="shared" si="8"/>
        <v>9269</v>
      </c>
    </row>
    <row r="184" spans="1:12" ht="15.6" thickTop="1" thickBot="1" x14ac:dyDescent="0.35">
      <c r="A184" s="4">
        <v>45565</v>
      </c>
      <c r="B184" s="5" t="s">
        <v>229</v>
      </c>
      <c r="C184" s="5" t="s">
        <v>116</v>
      </c>
      <c r="D184" s="5" t="s">
        <v>117</v>
      </c>
      <c r="E184" s="5" t="s">
        <v>23</v>
      </c>
      <c r="F184" s="5" t="s">
        <v>35</v>
      </c>
      <c r="G184" s="5">
        <v>15</v>
      </c>
      <c r="H184" s="5">
        <v>825</v>
      </c>
      <c r="I184" s="5">
        <v>1350</v>
      </c>
      <c r="J184" s="6">
        <f t="shared" si="6"/>
        <v>12375</v>
      </c>
      <c r="K184" s="6">
        <f t="shared" si="7"/>
        <v>20250</v>
      </c>
      <c r="L184" s="6">
        <f t="shared" si="8"/>
        <v>7875</v>
      </c>
    </row>
    <row r="185" spans="1:12" ht="15.6" thickTop="1" thickBot="1" x14ac:dyDescent="0.35">
      <c r="A185" s="4">
        <v>45566</v>
      </c>
      <c r="B185" s="5" t="s">
        <v>230</v>
      </c>
      <c r="C185" s="5" t="s">
        <v>116</v>
      </c>
      <c r="D185" s="5" t="s">
        <v>117</v>
      </c>
      <c r="E185" s="5" t="s">
        <v>23</v>
      </c>
      <c r="F185" s="5" t="s">
        <v>35</v>
      </c>
      <c r="G185" s="5">
        <v>14</v>
      </c>
      <c r="H185" s="5">
        <v>909</v>
      </c>
      <c r="I185" s="5">
        <v>1118</v>
      </c>
      <c r="J185" s="6">
        <f t="shared" si="6"/>
        <v>12726</v>
      </c>
      <c r="K185" s="6">
        <f t="shared" si="7"/>
        <v>15652</v>
      </c>
      <c r="L185" s="6">
        <f t="shared" si="8"/>
        <v>2926</v>
      </c>
    </row>
    <row r="186" spans="1:12" ht="15.6" thickTop="1" thickBot="1" x14ac:dyDescent="0.35">
      <c r="A186" s="4">
        <v>45567</v>
      </c>
      <c r="B186" s="5" t="s">
        <v>231</v>
      </c>
      <c r="C186" s="5" t="s">
        <v>116</v>
      </c>
      <c r="D186" s="5" t="s">
        <v>117</v>
      </c>
      <c r="E186" s="5" t="s">
        <v>34</v>
      </c>
      <c r="F186" s="5" t="s">
        <v>35</v>
      </c>
      <c r="G186" s="5">
        <v>11</v>
      </c>
      <c r="H186" s="5">
        <v>858</v>
      </c>
      <c r="I186" s="5">
        <v>1474</v>
      </c>
      <c r="J186" s="6">
        <f t="shared" si="6"/>
        <v>9438</v>
      </c>
      <c r="K186" s="6">
        <f t="shared" si="7"/>
        <v>16214</v>
      </c>
      <c r="L186" s="6">
        <f t="shared" si="8"/>
        <v>6776</v>
      </c>
    </row>
    <row r="187" spans="1:12" ht="15.6" thickTop="1" thickBot="1" x14ac:dyDescent="0.35">
      <c r="A187" s="4">
        <v>45568</v>
      </c>
      <c r="B187" s="5" t="s">
        <v>232</v>
      </c>
      <c r="C187" s="5" t="s">
        <v>116</v>
      </c>
      <c r="D187" s="5" t="s">
        <v>117</v>
      </c>
      <c r="E187" s="5" t="s">
        <v>38</v>
      </c>
      <c r="F187" s="5" t="s">
        <v>35</v>
      </c>
      <c r="G187" s="5">
        <v>12</v>
      </c>
      <c r="H187" s="5">
        <v>516</v>
      </c>
      <c r="I187" s="5">
        <v>1033</v>
      </c>
      <c r="J187" s="6">
        <f t="shared" si="6"/>
        <v>6192</v>
      </c>
      <c r="K187" s="6">
        <f t="shared" si="7"/>
        <v>12396</v>
      </c>
      <c r="L187" s="6">
        <f t="shared" si="8"/>
        <v>6204</v>
      </c>
    </row>
    <row r="188" spans="1:12" ht="15.6" thickTop="1" thickBot="1" x14ac:dyDescent="0.35">
      <c r="A188" s="4">
        <v>45569</v>
      </c>
      <c r="B188" s="5" t="s">
        <v>233</v>
      </c>
      <c r="C188" s="5" t="s">
        <v>25</v>
      </c>
      <c r="D188" s="5" t="s">
        <v>91</v>
      </c>
      <c r="E188" s="5" t="s">
        <v>61</v>
      </c>
      <c r="F188" s="5" t="s">
        <v>35</v>
      </c>
      <c r="G188" s="5">
        <v>61</v>
      </c>
      <c r="H188" s="5">
        <v>604</v>
      </c>
      <c r="I188" s="5">
        <v>904</v>
      </c>
      <c r="J188" s="6">
        <f t="shared" si="6"/>
        <v>36844</v>
      </c>
      <c r="K188" s="6">
        <f t="shared" si="7"/>
        <v>55144</v>
      </c>
      <c r="L188" s="6">
        <f t="shared" si="8"/>
        <v>18300</v>
      </c>
    </row>
    <row r="189" spans="1:12" ht="15.6" thickTop="1" thickBot="1" x14ac:dyDescent="0.35">
      <c r="A189" s="4">
        <v>45570</v>
      </c>
      <c r="B189" s="5" t="s">
        <v>234</v>
      </c>
      <c r="C189" s="5" t="s">
        <v>25</v>
      </c>
      <c r="D189" s="5" t="s">
        <v>91</v>
      </c>
      <c r="E189" s="5" t="s">
        <v>63</v>
      </c>
      <c r="F189" s="5" t="s">
        <v>35</v>
      </c>
      <c r="G189" s="5">
        <v>62</v>
      </c>
      <c r="H189" s="5">
        <v>641</v>
      </c>
      <c r="I189" s="5">
        <v>1074</v>
      </c>
      <c r="J189" s="6">
        <f t="shared" si="6"/>
        <v>39742</v>
      </c>
      <c r="K189" s="6">
        <f t="shared" si="7"/>
        <v>66588</v>
      </c>
      <c r="L189" s="6">
        <f t="shared" si="8"/>
        <v>26846</v>
      </c>
    </row>
    <row r="190" spans="1:12" ht="15.6" thickTop="1" thickBot="1" x14ac:dyDescent="0.35">
      <c r="A190" s="4">
        <v>45571</v>
      </c>
      <c r="B190" s="5" t="s">
        <v>235</v>
      </c>
      <c r="C190" s="5" t="s">
        <v>25</v>
      </c>
      <c r="D190" s="5" t="s">
        <v>91</v>
      </c>
      <c r="E190" s="5" t="s">
        <v>19</v>
      </c>
      <c r="F190" s="5" t="s">
        <v>35</v>
      </c>
      <c r="G190" s="5">
        <v>92</v>
      </c>
      <c r="H190" s="5">
        <v>923</v>
      </c>
      <c r="I190" s="5">
        <v>1138</v>
      </c>
      <c r="J190" s="6">
        <f t="shared" si="6"/>
        <v>84916</v>
      </c>
      <c r="K190" s="6">
        <f t="shared" si="7"/>
        <v>104696</v>
      </c>
      <c r="L190" s="6">
        <f t="shared" si="8"/>
        <v>19780</v>
      </c>
    </row>
    <row r="191" spans="1:12" ht="15.6" thickTop="1" thickBot="1" x14ac:dyDescent="0.35">
      <c r="A191" s="4">
        <v>45572</v>
      </c>
      <c r="B191" s="5" t="s">
        <v>236</v>
      </c>
      <c r="C191" s="5" t="s">
        <v>25</v>
      </c>
      <c r="D191" s="5" t="s">
        <v>91</v>
      </c>
      <c r="E191" s="5" t="s">
        <v>66</v>
      </c>
      <c r="F191" s="5" t="s">
        <v>35</v>
      </c>
      <c r="G191" s="5">
        <v>53</v>
      </c>
      <c r="H191" s="5">
        <v>913</v>
      </c>
      <c r="I191" s="5">
        <v>1055</v>
      </c>
      <c r="J191" s="6">
        <f t="shared" si="6"/>
        <v>48389</v>
      </c>
      <c r="K191" s="6">
        <f t="shared" si="7"/>
        <v>55915</v>
      </c>
      <c r="L191" s="6">
        <f t="shared" si="8"/>
        <v>7526</v>
      </c>
    </row>
    <row r="192" spans="1:12" ht="15.6" thickTop="1" thickBot="1" x14ac:dyDescent="0.35">
      <c r="A192" s="4">
        <v>45573</v>
      </c>
      <c r="B192" s="5" t="s">
        <v>237</v>
      </c>
      <c r="C192" s="5" t="s">
        <v>25</v>
      </c>
      <c r="D192" s="5" t="s">
        <v>91</v>
      </c>
      <c r="E192" s="5" t="s">
        <v>68</v>
      </c>
      <c r="F192" s="5" t="s">
        <v>35</v>
      </c>
      <c r="G192" s="5">
        <v>56</v>
      </c>
      <c r="H192" s="5">
        <v>840</v>
      </c>
      <c r="I192" s="5">
        <v>1455</v>
      </c>
      <c r="J192" s="6">
        <f t="shared" si="6"/>
        <v>47040</v>
      </c>
      <c r="K192" s="6">
        <f t="shared" si="7"/>
        <v>81480</v>
      </c>
      <c r="L192" s="6">
        <f t="shared" si="8"/>
        <v>34440</v>
      </c>
    </row>
    <row r="193" spans="1:12" ht="15.6" thickTop="1" thickBot="1" x14ac:dyDescent="0.35">
      <c r="A193" s="4">
        <v>45574</v>
      </c>
      <c r="B193" s="5" t="s">
        <v>238</v>
      </c>
      <c r="C193" s="5" t="s">
        <v>25</v>
      </c>
      <c r="D193" s="5" t="s">
        <v>104</v>
      </c>
      <c r="E193" s="5" t="s">
        <v>70</v>
      </c>
      <c r="F193" s="5" t="s">
        <v>35</v>
      </c>
      <c r="G193" s="5">
        <v>85</v>
      </c>
      <c r="H193" s="5">
        <v>541</v>
      </c>
      <c r="I193" s="5">
        <v>1247</v>
      </c>
      <c r="J193" s="6">
        <f t="shared" si="6"/>
        <v>45985</v>
      </c>
      <c r="K193" s="6">
        <f t="shared" si="7"/>
        <v>105995</v>
      </c>
      <c r="L193" s="6">
        <f t="shared" si="8"/>
        <v>60010</v>
      </c>
    </row>
    <row r="194" spans="1:12" ht="15.6" thickTop="1" thickBot="1" x14ac:dyDescent="0.35">
      <c r="A194" s="4">
        <v>45575</v>
      </c>
      <c r="B194" s="5" t="s">
        <v>239</v>
      </c>
      <c r="C194" s="5" t="s">
        <v>25</v>
      </c>
      <c r="D194" s="5" t="s">
        <v>104</v>
      </c>
      <c r="E194" s="5" t="s">
        <v>72</v>
      </c>
      <c r="F194" s="5" t="s">
        <v>35</v>
      </c>
      <c r="G194" s="5">
        <v>56</v>
      </c>
      <c r="H194" s="5">
        <v>611</v>
      </c>
      <c r="I194" s="5">
        <v>1357</v>
      </c>
      <c r="J194" s="6">
        <f t="shared" si="6"/>
        <v>34216</v>
      </c>
      <c r="K194" s="6">
        <f t="shared" si="7"/>
        <v>75992</v>
      </c>
      <c r="L194" s="6">
        <f t="shared" si="8"/>
        <v>41776</v>
      </c>
    </row>
    <row r="195" spans="1:12" ht="15.6" thickTop="1" thickBot="1" x14ac:dyDescent="0.35">
      <c r="A195" s="4">
        <v>45576</v>
      </c>
      <c r="B195" s="5" t="s">
        <v>240</v>
      </c>
      <c r="C195" s="5" t="s">
        <v>25</v>
      </c>
      <c r="D195" s="5" t="s">
        <v>104</v>
      </c>
      <c r="E195" s="5" t="s">
        <v>74</v>
      </c>
      <c r="F195" s="5" t="s">
        <v>35</v>
      </c>
      <c r="G195" s="5">
        <v>91</v>
      </c>
      <c r="H195" s="5">
        <v>867</v>
      </c>
      <c r="I195" s="5">
        <v>954</v>
      </c>
      <c r="J195" s="6">
        <f t="shared" ref="J195:J258" si="9">G195*H195</f>
        <v>78897</v>
      </c>
      <c r="K195" s="6">
        <f t="shared" ref="K195:K258" si="10">G195*I195</f>
        <v>86814</v>
      </c>
      <c r="L195" s="6">
        <f t="shared" ref="L195:L258" si="11">K195-J195</f>
        <v>7917</v>
      </c>
    </row>
    <row r="196" spans="1:12" ht="15.6" thickTop="1" thickBot="1" x14ac:dyDescent="0.35">
      <c r="A196" s="4">
        <v>45577</v>
      </c>
      <c r="B196" s="5" t="s">
        <v>241</v>
      </c>
      <c r="C196" s="5" t="s">
        <v>25</v>
      </c>
      <c r="D196" s="5" t="s">
        <v>104</v>
      </c>
      <c r="E196" s="5" t="s">
        <v>21</v>
      </c>
      <c r="F196" s="5" t="s">
        <v>35</v>
      </c>
      <c r="G196" s="5">
        <v>95</v>
      </c>
      <c r="H196" s="5">
        <v>508</v>
      </c>
      <c r="I196" s="5">
        <v>1054</v>
      </c>
      <c r="J196" s="6">
        <f t="shared" si="9"/>
        <v>48260</v>
      </c>
      <c r="K196" s="6">
        <f t="shared" si="10"/>
        <v>100130</v>
      </c>
      <c r="L196" s="6">
        <f t="shared" si="11"/>
        <v>51870</v>
      </c>
    </row>
    <row r="197" spans="1:12" ht="15.6" thickTop="1" thickBot="1" x14ac:dyDescent="0.35">
      <c r="A197" s="4">
        <v>45578</v>
      </c>
      <c r="B197" s="5" t="s">
        <v>242</v>
      </c>
      <c r="C197" s="5" t="s">
        <v>25</v>
      </c>
      <c r="D197" s="5" t="s">
        <v>104</v>
      </c>
      <c r="E197" s="5" t="s">
        <v>21</v>
      </c>
      <c r="F197" s="5" t="s">
        <v>16</v>
      </c>
      <c r="G197" s="5">
        <v>57</v>
      </c>
      <c r="H197" s="5">
        <v>927</v>
      </c>
      <c r="I197" s="5">
        <v>1216</v>
      </c>
      <c r="J197" s="6">
        <f t="shared" si="9"/>
        <v>52839</v>
      </c>
      <c r="K197" s="6">
        <f t="shared" si="10"/>
        <v>69312</v>
      </c>
      <c r="L197" s="6">
        <f t="shared" si="11"/>
        <v>16473</v>
      </c>
    </row>
    <row r="198" spans="1:12" ht="15.6" thickTop="1" thickBot="1" x14ac:dyDescent="0.35">
      <c r="A198" s="4">
        <v>45579</v>
      </c>
      <c r="B198" s="5" t="s">
        <v>243</v>
      </c>
      <c r="C198" s="5" t="s">
        <v>25</v>
      </c>
      <c r="D198" s="5" t="s">
        <v>104</v>
      </c>
      <c r="E198" s="5" t="s">
        <v>42</v>
      </c>
      <c r="F198" s="5" t="s">
        <v>16</v>
      </c>
      <c r="G198" s="5">
        <v>75</v>
      </c>
      <c r="H198" s="5">
        <v>549</v>
      </c>
      <c r="I198" s="5">
        <v>1229</v>
      </c>
      <c r="J198" s="6">
        <f t="shared" si="9"/>
        <v>41175</v>
      </c>
      <c r="K198" s="6">
        <f t="shared" si="10"/>
        <v>92175</v>
      </c>
      <c r="L198" s="6">
        <f t="shared" si="11"/>
        <v>51000</v>
      </c>
    </row>
    <row r="199" spans="1:12" ht="15.6" thickTop="1" thickBot="1" x14ac:dyDescent="0.35">
      <c r="A199" s="4">
        <v>45580</v>
      </c>
      <c r="B199" s="5" t="s">
        <v>244</v>
      </c>
      <c r="C199" s="5" t="s">
        <v>116</v>
      </c>
      <c r="D199" s="5" t="s">
        <v>136</v>
      </c>
      <c r="E199" s="5" t="s">
        <v>61</v>
      </c>
      <c r="F199" s="5" t="s">
        <v>16</v>
      </c>
      <c r="G199" s="5">
        <v>20</v>
      </c>
      <c r="H199" s="5">
        <v>817</v>
      </c>
      <c r="I199" s="5">
        <v>960</v>
      </c>
      <c r="J199" s="6">
        <f t="shared" si="9"/>
        <v>16340</v>
      </c>
      <c r="K199" s="6">
        <f t="shared" si="10"/>
        <v>19200</v>
      </c>
      <c r="L199" s="6">
        <f t="shared" si="11"/>
        <v>2860</v>
      </c>
    </row>
    <row r="200" spans="1:12" ht="15.6" thickTop="1" thickBot="1" x14ac:dyDescent="0.35">
      <c r="A200" s="4">
        <v>45581</v>
      </c>
      <c r="B200" s="5" t="s">
        <v>245</v>
      </c>
      <c r="C200" s="5" t="s">
        <v>116</v>
      </c>
      <c r="D200" s="5" t="s">
        <v>136</v>
      </c>
      <c r="E200" s="5" t="s">
        <v>21</v>
      </c>
      <c r="F200" s="5" t="s">
        <v>16</v>
      </c>
      <c r="G200" s="5">
        <v>16</v>
      </c>
      <c r="H200" s="5">
        <v>935</v>
      </c>
      <c r="I200" s="5">
        <v>1043</v>
      </c>
      <c r="J200" s="6">
        <f t="shared" si="9"/>
        <v>14960</v>
      </c>
      <c r="K200" s="6">
        <f t="shared" si="10"/>
        <v>16688</v>
      </c>
      <c r="L200" s="6">
        <f t="shared" si="11"/>
        <v>1728</v>
      </c>
    </row>
    <row r="201" spans="1:12" ht="15.6" thickTop="1" thickBot="1" x14ac:dyDescent="0.35">
      <c r="A201" s="4">
        <v>45582</v>
      </c>
      <c r="B201" s="5" t="s">
        <v>246</v>
      </c>
      <c r="C201" s="5" t="s">
        <v>116</v>
      </c>
      <c r="D201" s="5" t="s">
        <v>136</v>
      </c>
      <c r="E201" s="5" t="s">
        <v>27</v>
      </c>
      <c r="F201" s="5" t="s">
        <v>16</v>
      </c>
      <c r="G201" s="5">
        <v>17</v>
      </c>
      <c r="H201" s="5">
        <v>642</v>
      </c>
      <c r="I201" s="5">
        <v>1499</v>
      </c>
      <c r="J201" s="6">
        <f t="shared" si="9"/>
        <v>10914</v>
      </c>
      <c r="K201" s="6">
        <f t="shared" si="10"/>
        <v>25483</v>
      </c>
      <c r="L201" s="6">
        <f t="shared" si="11"/>
        <v>14569</v>
      </c>
    </row>
    <row r="202" spans="1:12" ht="15.6" thickTop="1" thickBot="1" x14ac:dyDescent="0.35">
      <c r="A202" s="4">
        <v>45583</v>
      </c>
      <c r="B202" s="5" t="s">
        <v>247</v>
      </c>
      <c r="C202" s="5" t="s">
        <v>116</v>
      </c>
      <c r="D202" s="5" t="s">
        <v>136</v>
      </c>
      <c r="E202" s="5" t="s">
        <v>51</v>
      </c>
      <c r="F202" s="5" t="s">
        <v>35</v>
      </c>
      <c r="G202" s="5">
        <v>16</v>
      </c>
      <c r="H202" s="5">
        <v>584</v>
      </c>
      <c r="I202" s="5">
        <v>1327</v>
      </c>
      <c r="J202" s="6">
        <f t="shared" si="9"/>
        <v>9344</v>
      </c>
      <c r="K202" s="6">
        <f t="shared" si="10"/>
        <v>21232</v>
      </c>
      <c r="L202" s="6">
        <f t="shared" si="11"/>
        <v>11888</v>
      </c>
    </row>
    <row r="203" spans="1:12" ht="15.6" thickTop="1" thickBot="1" x14ac:dyDescent="0.35">
      <c r="A203" s="4">
        <v>45584</v>
      </c>
      <c r="B203" s="5" t="s">
        <v>248</v>
      </c>
      <c r="C203" s="5" t="s">
        <v>116</v>
      </c>
      <c r="D203" s="5" t="s">
        <v>136</v>
      </c>
      <c r="E203" s="5" t="s">
        <v>31</v>
      </c>
      <c r="F203" s="5" t="s">
        <v>35</v>
      </c>
      <c r="G203" s="5">
        <v>18</v>
      </c>
      <c r="H203" s="5">
        <v>596</v>
      </c>
      <c r="I203" s="5">
        <v>1310</v>
      </c>
      <c r="J203" s="6">
        <f t="shared" si="9"/>
        <v>10728</v>
      </c>
      <c r="K203" s="6">
        <f t="shared" si="10"/>
        <v>23580</v>
      </c>
      <c r="L203" s="6">
        <f t="shared" si="11"/>
        <v>12852</v>
      </c>
    </row>
    <row r="204" spans="1:12" ht="15.6" thickTop="1" thickBot="1" x14ac:dyDescent="0.35">
      <c r="A204" s="4">
        <v>45585</v>
      </c>
      <c r="B204" s="5" t="s">
        <v>249</v>
      </c>
      <c r="C204" s="5" t="s">
        <v>116</v>
      </c>
      <c r="D204" s="5" t="s">
        <v>136</v>
      </c>
      <c r="E204" s="5" t="s">
        <v>38</v>
      </c>
      <c r="F204" s="5" t="s">
        <v>35</v>
      </c>
      <c r="G204" s="5">
        <v>14</v>
      </c>
      <c r="H204" s="5">
        <v>533</v>
      </c>
      <c r="I204" s="5">
        <v>1277</v>
      </c>
      <c r="J204" s="6">
        <f t="shared" si="9"/>
        <v>7462</v>
      </c>
      <c r="K204" s="6">
        <f t="shared" si="10"/>
        <v>17878</v>
      </c>
      <c r="L204" s="6">
        <f t="shared" si="11"/>
        <v>10416</v>
      </c>
    </row>
    <row r="205" spans="1:12" ht="15.6" thickTop="1" thickBot="1" x14ac:dyDescent="0.35">
      <c r="A205" s="4">
        <v>45586</v>
      </c>
      <c r="B205" s="5" t="s">
        <v>250</v>
      </c>
      <c r="C205" s="5" t="s">
        <v>116</v>
      </c>
      <c r="D205" s="5" t="s">
        <v>136</v>
      </c>
      <c r="E205" s="5" t="s">
        <v>38</v>
      </c>
      <c r="F205" s="5" t="s">
        <v>35</v>
      </c>
      <c r="G205" s="5">
        <v>19</v>
      </c>
      <c r="H205" s="5">
        <v>589</v>
      </c>
      <c r="I205" s="5">
        <v>929</v>
      </c>
      <c r="J205" s="6">
        <f t="shared" si="9"/>
        <v>11191</v>
      </c>
      <c r="K205" s="6">
        <f t="shared" si="10"/>
        <v>17651</v>
      </c>
      <c r="L205" s="6">
        <f t="shared" si="11"/>
        <v>6460</v>
      </c>
    </row>
    <row r="206" spans="1:12" ht="15.6" thickTop="1" thickBot="1" x14ac:dyDescent="0.35">
      <c r="A206" s="4">
        <v>45587</v>
      </c>
      <c r="B206" s="5" t="s">
        <v>251</v>
      </c>
      <c r="C206" s="5" t="s">
        <v>116</v>
      </c>
      <c r="D206" s="5" t="s">
        <v>136</v>
      </c>
      <c r="E206" s="5" t="s">
        <v>23</v>
      </c>
      <c r="F206" s="5" t="s">
        <v>35</v>
      </c>
      <c r="G206" s="5">
        <v>19</v>
      </c>
      <c r="H206" s="5">
        <v>578</v>
      </c>
      <c r="I206" s="5">
        <v>1494</v>
      </c>
      <c r="J206" s="6">
        <f t="shared" si="9"/>
        <v>10982</v>
      </c>
      <c r="K206" s="6">
        <f t="shared" si="10"/>
        <v>28386</v>
      </c>
      <c r="L206" s="6">
        <f t="shared" si="11"/>
        <v>17404</v>
      </c>
    </row>
    <row r="207" spans="1:12" ht="15.6" thickTop="1" thickBot="1" x14ac:dyDescent="0.35">
      <c r="A207" s="4">
        <v>45588</v>
      </c>
      <c r="B207" s="5" t="s">
        <v>252</v>
      </c>
      <c r="C207" s="5" t="s">
        <v>13</v>
      </c>
      <c r="D207" s="5" t="s">
        <v>14</v>
      </c>
      <c r="E207" s="5" t="s">
        <v>23</v>
      </c>
      <c r="F207" s="5" t="s">
        <v>35</v>
      </c>
      <c r="G207" s="5">
        <v>30</v>
      </c>
      <c r="H207" s="5">
        <v>869</v>
      </c>
      <c r="I207" s="5">
        <v>1036</v>
      </c>
      <c r="J207" s="6">
        <f t="shared" si="9"/>
        <v>26070</v>
      </c>
      <c r="K207" s="6">
        <f t="shared" si="10"/>
        <v>31080</v>
      </c>
      <c r="L207" s="6">
        <f t="shared" si="11"/>
        <v>5010</v>
      </c>
    </row>
    <row r="208" spans="1:12" ht="15.6" thickTop="1" thickBot="1" x14ac:dyDescent="0.35">
      <c r="A208" s="4">
        <v>45589</v>
      </c>
      <c r="B208" s="5" t="s">
        <v>253</v>
      </c>
      <c r="C208" s="5" t="s">
        <v>13</v>
      </c>
      <c r="D208" s="5" t="s">
        <v>18</v>
      </c>
      <c r="E208" s="5" t="s">
        <v>34</v>
      </c>
      <c r="F208" s="5" t="s">
        <v>35</v>
      </c>
      <c r="G208" s="5">
        <v>20</v>
      </c>
      <c r="H208" s="5">
        <v>999</v>
      </c>
      <c r="I208" s="5">
        <v>1292</v>
      </c>
      <c r="J208" s="6">
        <f t="shared" si="9"/>
        <v>19980</v>
      </c>
      <c r="K208" s="6">
        <f t="shared" si="10"/>
        <v>25840</v>
      </c>
      <c r="L208" s="6">
        <f t="shared" si="11"/>
        <v>5860</v>
      </c>
    </row>
    <row r="209" spans="1:12" ht="15.6" thickTop="1" thickBot="1" x14ac:dyDescent="0.35">
      <c r="A209" s="4">
        <v>45590</v>
      </c>
      <c r="B209" s="5" t="s">
        <v>254</v>
      </c>
      <c r="C209" s="5" t="s">
        <v>13</v>
      </c>
      <c r="D209" s="5" t="s">
        <v>18</v>
      </c>
      <c r="E209" s="5" t="s">
        <v>38</v>
      </c>
      <c r="F209" s="5" t="s">
        <v>16</v>
      </c>
      <c r="G209" s="5">
        <v>20</v>
      </c>
      <c r="H209" s="5">
        <v>979</v>
      </c>
      <c r="I209" s="5">
        <v>1071</v>
      </c>
      <c r="J209" s="6">
        <f t="shared" si="9"/>
        <v>19580</v>
      </c>
      <c r="K209" s="6">
        <f t="shared" si="10"/>
        <v>21420</v>
      </c>
      <c r="L209" s="6">
        <f t="shared" si="11"/>
        <v>1840</v>
      </c>
    </row>
    <row r="210" spans="1:12" ht="15.6" thickTop="1" thickBot="1" x14ac:dyDescent="0.35">
      <c r="A210" s="4">
        <v>45591</v>
      </c>
      <c r="B210" s="5" t="s">
        <v>255</v>
      </c>
      <c r="C210" s="5" t="s">
        <v>13</v>
      </c>
      <c r="D210" s="5" t="s">
        <v>18</v>
      </c>
      <c r="E210" s="5" t="s">
        <v>61</v>
      </c>
      <c r="F210" s="5" t="s">
        <v>16</v>
      </c>
      <c r="G210" s="5">
        <v>29</v>
      </c>
      <c r="H210" s="5">
        <v>661</v>
      </c>
      <c r="I210" s="5">
        <v>1369</v>
      </c>
      <c r="J210" s="6">
        <f t="shared" si="9"/>
        <v>19169</v>
      </c>
      <c r="K210" s="6">
        <f t="shared" si="10"/>
        <v>39701</v>
      </c>
      <c r="L210" s="6">
        <f t="shared" si="11"/>
        <v>20532</v>
      </c>
    </row>
    <row r="211" spans="1:12" ht="15.6" thickTop="1" thickBot="1" x14ac:dyDescent="0.35">
      <c r="A211" s="4">
        <v>45592</v>
      </c>
      <c r="B211" s="5" t="s">
        <v>256</v>
      </c>
      <c r="C211" s="5" t="s">
        <v>25</v>
      </c>
      <c r="D211" s="5" t="s">
        <v>26</v>
      </c>
      <c r="E211" s="5" t="s">
        <v>63</v>
      </c>
      <c r="F211" s="5" t="s">
        <v>16</v>
      </c>
      <c r="G211" s="5">
        <v>95</v>
      </c>
      <c r="H211" s="5">
        <v>845</v>
      </c>
      <c r="I211" s="5">
        <v>967</v>
      </c>
      <c r="J211" s="6">
        <f t="shared" si="9"/>
        <v>80275</v>
      </c>
      <c r="K211" s="6">
        <f t="shared" si="10"/>
        <v>91865</v>
      </c>
      <c r="L211" s="6">
        <f t="shared" si="11"/>
        <v>11590</v>
      </c>
    </row>
    <row r="212" spans="1:12" ht="15.6" thickTop="1" thickBot="1" x14ac:dyDescent="0.35">
      <c r="A212" s="4">
        <v>45593</v>
      </c>
      <c r="B212" s="5" t="s">
        <v>257</v>
      </c>
      <c r="C212" s="5" t="s">
        <v>25</v>
      </c>
      <c r="D212" s="5" t="s">
        <v>26</v>
      </c>
      <c r="E212" s="5" t="s">
        <v>19</v>
      </c>
      <c r="F212" s="5" t="s">
        <v>16</v>
      </c>
      <c r="G212" s="5">
        <v>86</v>
      </c>
      <c r="H212" s="5">
        <v>949</v>
      </c>
      <c r="I212" s="5">
        <v>1326</v>
      </c>
      <c r="J212" s="6">
        <f t="shared" si="9"/>
        <v>81614</v>
      </c>
      <c r="K212" s="6">
        <f t="shared" si="10"/>
        <v>114036</v>
      </c>
      <c r="L212" s="6">
        <f t="shared" si="11"/>
        <v>32422</v>
      </c>
    </row>
    <row r="213" spans="1:12" ht="15.6" thickTop="1" thickBot="1" x14ac:dyDescent="0.35">
      <c r="A213" s="4">
        <v>45594</v>
      </c>
      <c r="B213" s="5" t="s">
        <v>258</v>
      </c>
      <c r="C213" s="5" t="s">
        <v>25</v>
      </c>
      <c r="D213" s="5" t="s">
        <v>26</v>
      </c>
      <c r="E213" s="5" t="s">
        <v>66</v>
      </c>
      <c r="F213" s="5" t="s">
        <v>35</v>
      </c>
      <c r="G213" s="5">
        <v>73</v>
      </c>
      <c r="H213" s="5">
        <v>801</v>
      </c>
      <c r="I213" s="5">
        <v>990</v>
      </c>
      <c r="J213" s="6">
        <f t="shared" si="9"/>
        <v>58473</v>
      </c>
      <c r="K213" s="6">
        <f t="shared" si="10"/>
        <v>72270</v>
      </c>
      <c r="L213" s="6">
        <f t="shared" si="11"/>
        <v>13797</v>
      </c>
    </row>
    <row r="214" spans="1:12" ht="15.6" thickTop="1" thickBot="1" x14ac:dyDescent="0.35">
      <c r="A214" s="4">
        <v>45595</v>
      </c>
      <c r="B214" s="5" t="s">
        <v>259</v>
      </c>
      <c r="C214" s="5" t="s">
        <v>25</v>
      </c>
      <c r="D214" s="5" t="s">
        <v>26</v>
      </c>
      <c r="E214" s="5" t="s">
        <v>68</v>
      </c>
      <c r="F214" s="5" t="s">
        <v>16</v>
      </c>
      <c r="G214" s="5">
        <v>70</v>
      </c>
      <c r="H214" s="5">
        <v>699</v>
      </c>
      <c r="I214" s="5">
        <v>950</v>
      </c>
      <c r="J214" s="6">
        <f t="shared" si="9"/>
        <v>48930</v>
      </c>
      <c r="K214" s="6">
        <f t="shared" si="10"/>
        <v>66500</v>
      </c>
      <c r="L214" s="6">
        <f t="shared" si="11"/>
        <v>17570</v>
      </c>
    </row>
    <row r="215" spans="1:12" ht="15.6" thickTop="1" thickBot="1" x14ac:dyDescent="0.35">
      <c r="A215" s="4">
        <v>45596</v>
      </c>
      <c r="B215" s="5" t="s">
        <v>260</v>
      </c>
      <c r="C215" s="5" t="s">
        <v>13</v>
      </c>
      <c r="D215" s="5" t="s">
        <v>14</v>
      </c>
      <c r="E215" s="5" t="s">
        <v>70</v>
      </c>
      <c r="F215" s="5" t="s">
        <v>16</v>
      </c>
      <c r="G215" s="5">
        <v>30</v>
      </c>
      <c r="H215" s="5">
        <v>539</v>
      </c>
      <c r="I215" s="5">
        <v>1461</v>
      </c>
      <c r="J215" s="6">
        <f t="shared" si="9"/>
        <v>16170</v>
      </c>
      <c r="K215" s="6">
        <f t="shared" si="10"/>
        <v>43830</v>
      </c>
      <c r="L215" s="6">
        <f t="shared" si="11"/>
        <v>27660</v>
      </c>
    </row>
    <row r="216" spans="1:12" ht="15.6" thickTop="1" thickBot="1" x14ac:dyDescent="0.35">
      <c r="A216" s="4">
        <v>45597</v>
      </c>
      <c r="B216" s="5" t="s">
        <v>261</v>
      </c>
      <c r="C216" s="5" t="s">
        <v>13</v>
      </c>
      <c r="D216" s="5" t="s">
        <v>14</v>
      </c>
      <c r="E216" s="5" t="s">
        <v>72</v>
      </c>
      <c r="F216" s="5" t="s">
        <v>16</v>
      </c>
      <c r="G216" s="5">
        <v>26</v>
      </c>
      <c r="H216" s="5">
        <v>726</v>
      </c>
      <c r="I216" s="5">
        <v>1070</v>
      </c>
      <c r="J216" s="6">
        <f t="shared" si="9"/>
        <v>18876</v>
      </c>
      <c r="K216" s="6">
        <f t="shared" si="10"/>
        <v>27820</v>
      </c>
      <c r="L216" s="6">
        <f t="shared" si="11"/>
        <v>8944</v>
      </c>
    </row>
    <row r="217" spans="1:12" ht="15.6" thickTop="1" thickBot="1" x14ac:dyDescent="0.35">
      <c r="A217" s="4">
        <v>45598</v>
      </c>
      <c r="B217" s="5" t="s">
        <v>262</v>
      </c>
      <c r="C217" s="5" t="s">
        <v>13</v>
      </c>
      <c r="D217" s="5" t="s">
        <v>14</v>
      </c>
      <c r="E217" s="5" t="s">
        <v>74</v>
      </c>
      <c r="F217" s="5" t="s">
        <v>16</v>
      </c>
      <c r="G217" s="5">
        <v>29</v>
      </c>
      <c r="H217" s="5">
        <v>510</v>
      </c>
      <c r="I217" s="5">
        <v>1089</v>
      </c>
      <c r="J217" s="6">
        <f t="shared" si="9"/>
        <v>14790</v>
      </c>
      <c r="K217" s="6">
        <f t="shared" si="10"/>
        <v>31581</v>
      </c>
      <c r="L217" s="6">
        <f t="shared" si="11"/>
        <v>16791</v>
      </c>
    </row>
    <row r="218" spans="1:12" ht="15.6" thickTop="1" thickBot="1" x14ac:dyDescent="0.35">
      <c r="A218" s="4">
        <v>45599</v>
      </c>
      <c r="B218" s="5" t="s">
        <v>263</v>
      </c>
      <c r="C218" s="5" t="s">
        <v>13</v>
      </c>
      <c r="D218" s="5" t="s">
        <v>14</v>
      </c>
      <c r="E218" s="5" t="s">
        <v>21</v>
      </c>
      <c r="F218" s="5" t="s">
        <v>35</v>
      </c>
      <c r="G218" s="5">
        <v>27</v>
      </c>
      <c r="H218" s="5">
        <v>752</v>
      </c>
      <c r="I218" s="5">
        <v>1447</v>
      </c>
      <c r="J218" s="6">
        <f t="shared" si="9"/>
        <v>20304</v>
      </c>
      <c r="K218" s="6">
        <f t="shared" si="10"/>
        <v>39069</v>
      </c>
      <c r="L218" s="6">
        <f t="shared" si="11"/>
        <v>18765</v>
      </c>
    </row>
    <row r="219" spans="1:12" ht="15.6" thickTop="1" thickBot="1" x14ac:dyDescent="0.35">
      <c r="A219" s="4">
        <v>45600</v>
      </c>
      <c r="B219" s="5" t="s">
        <v>264</v>
      </c>
      <c r="C219" s="5" t="s">
        <v>13</v>
      </c>
      <c r="D219" s="5" t="s">
        <v>14</v>
      </c>
      <c r="E219" s="5" t="s">
        <v>21</v>
      </c>
      <c r="F219" s="5" t="s">
        <v>35</v>
      </c>
      <c r="G219" s="5">
        <v>28</v>
      </c>
      <c r="H219" s="5">
        <v>924</v>
      </c>
      <c r="I219" s="5">
        <v>1332</v>
      </c>
      <c r="J219" s="6">
        <f t="shared" si="9"/>
        <v>25872</v>
      </c>
      <c r="K219" s="6">
        <f t="shared" si="10"/>
        <v>37296</v>
      </c>
      <c r="L219" s="6">
        <f t="shared" si="11"/>
        <v>11424</v>
      </c>
    </row>
    <row r="220" spans="1:12" ht="15.6" thickTop="1" thickBot="1" x14ac:dyDescent="0.35">
      <c r="A220" s="4">
        <v>45601</v>
      </c>
      <c r="B220" s="5" t="s">
        <v>265</v>
      </c>
      <c r="C220" s="5" t="s">
        <v>13</v>
      </c>
      <c r="D220" s="5" t="s">
        <v>14</v>
      </c>
      <c r="E220" s="5" t="s">
        <v>42</v>
      </c>
      <c r="F220" s="5" t="s">
        <v>35</v>
      </c>
      <c r="G220" s="5">
        <v>26</v>
      </c>
      <c r="H220" s="5">
        <v>643</v>
      </c>
      <c r="I220" s="5">
        <v>1370</v>
      </c>
      <c r="J220" s="6">
        <f t="shared" si="9"/>
        <v>16718</v>
      </c>
      <c r="K220" s="6">
        <f t="shared" si="10"/>
        <v>35620</v>
      </c>
      <c r="L220" s="6">
        <f t="shared" si="11"/>
        <v>18902</v>
      </c>
    </row>
    <row r="221" spans="1:12" ht="15.6" thickTop="1" thickBot="1" x14ac:dyDescent="0.35">
      <c r="A221" s="4">
        <v>45602</v>
      </c>
      <c r="B221" s="5" t="s">
        <v>266</v>
      </c>
      <c r="C221" s="5" t="s">
        <v>25</v>
      </c>
      <c r="D221" s="5" t="s">
        <v>44</v>
      </c>
      <c r="E221" s="5" t="s">
        <v>61</v>
      </c>
      <c r="F221" s="5" t="s">
        <v>35</v>
      </c>
      <c r="G221" s="5">
        <v>57</v>
      </c>
      <c r="H221" s="5">
        <v>541</v>
      </c>
      <c r="I221" s="5">
        <v>1285</v>
      </c>
      <c r="J221" s="6">
        <f t="shared" si="9"/>
        <v>30837</v>
      </c>
      <c r="K221" s="6">
        <f t="shared" si="10"/>
        <v>73245</v>
      </c>
      <c r="L221" s="6">
        <f t="shared" si="11"/>
        <v>42408</v>
      </c>
    </row>
    <row r="222" spans="1:12" ht="15.6" thickTop="1" thickBot="1" x14ac:dyDescent="0.35">
      <c r="A222" s="4">
        <v>45603</v>
      </c>
      <c r="B222" s="5" t="s">
        <v>267</v>
      </c>
      <c r="C222" s="5" t="s">
        <v>25</v>
      </c>
      <c r="D222" s="5" t="s">
        <v>44</v>
      </c>
      <c r="E222" s="5" t="s">
        <v>21</v>
      </c>
      <c r="F222" s="5" t="s">
        <v>35</v>
      </c>
      <c r="G222" s="5">
        <v>67</v>
      </c>
      <c r="H222" s="5">
        <v>674</v>
      </c>
      <c r="I222" s="5">
        <v>1149</v>
      </c>
      <c r="J222" s="6">
        <f t="shared" si="9"/>
        <v>45158</v>
      </c>
      <c r="K222" s="6">
        <f t="shared" si="10"/>
        <v>76983</v>
      </c>
      <c r="L222" s="6">
        <f t="shared" si="11"/>
        <v>31825</v>
      </c>
    </row>
    <row r="223" spans="1:12" ht="15.6" thickTop="1" thickBot="1" x14ac:dyDescent="0.35">
      <c r="A223" s="4">
        <v>45604</v>
      </c>
      <c r="B223" s="5" t="s">
        <v>268</v>
      </c>
      <c r="C223" s="5" t="s">
        <v>25</v>
      </c>
      <c r="D223" s="5" t="s">
        <v>44</v>
      </c>
      <c r="E223" s="5" t="s">
        <v>27</v>
      </c>
      <c r="F223" s="5" t="s">
        <v>35</v>
      </c>
      <c r="G223" s="5">
        <v>55</v>
      </c>
      <c r="H223" s="5">
        <v>599</v>
      </c>
      <c r="I223" s="5">
        <v>1345</v>
      </c>
      <c r="J223" s="6">
        <f t="shared" si="9"/>
        <v>32945</v>
      </c>
      <c r="K223" s="6">
        <f t="shared" si="10"/>
        <v>73975</v>
      </c>
      <c r="L223" s="6">
        <f t="shared" si="11"/>
        <v>41030</v>
      </c>
    </row>
    <row r="224" spans="1:12" ht="15.6" thickTop="1" thickBot="1" x14ac:dyDescent="0.35">
      <c r="A224" s="4">
        <v>45605</v>
      </c>
      <c r="B224" s="5" t="s">
        <v>269</v>
      </c>
      <c r="C224" s="5" t="s">
        <v>25</v>
      </c>
      <c r="D224" s="5" t="s">
        <v>44</v>
      </c>
      <c r="E224" s="5" t="s">
        <v>15</v>
      </c>
      <c r="F224" s="5" t="s">
        <v>35</v>
      </c>
      <c r="G224" s="5">
        <v>70</v>
      </c>
      <c r="H224" s="5">
        <v>871</v>
      </c>
      <c r="I224" s="5">
        <v>1274</v>
      </c>
      <c r="J224" s="6">
        <f t="shared" si="9"/>
        <v>60970</v>
      </c>
      <c r="K224" s="6">
        <f t="shared" si="10"/>
        <v>89180</v>
      </c>
      <c r="L224" s="6">
        <f t="shared" si="11"/>
        <v>28210</v>
      </c>
    </row>
    <row r="225" spans="1:12" ht="15.6" thickTop="1" thickBot="1" x14ac:dyDescent="0.35">
      <c r="A225" s="4">
        <v>45606</v>
      </c>
      <c r="B225" s="5" t="s">
        <v>270</v>
      </c>
      <c r="C225" s="5" t="s">
        <v>25</v>
      </c>
      <c r="D225" s="5" t="s">
        <v>44</v>
      </c>
      <c r="E225" s="5" t="s">
        <v>19</v>
      </c>
      <c r="F225" s="5" t="s">
        <v>35</v>
      </c>
      <c r="G225" s="5">
        <v>90</v>
      </c>
      <c r="H225" s="5">
        <v>962</v>
      </c>
      <c r="I225" s="5">
        <v>1312</v>
      </c>
      <c r="J225" s="6">
        <f t="shared" si="9"/>
        <v>86580</v>
      </c>
      <c r="K225" s="6">
        <f t="shared" si="10"/>
        <v>118080</v>
      </c>
      <c r="L225" s="6">
        <f t="shared" si="11"/>
        <v>31500</v>
      </c>
    </row>
    <row r="226" spans="1:12" ht="15.6" thickTop="1" thickBot="1" x14ac:dyDescent="0.35">
      <c r="A226" s="4">
        <v>45607</v>
      </c>
      <c r="B226" s="5" t="s">
        <v>271</v>
      </c>
      <c r="C226" s="5" t="s">
        <v>25</v>
      </c>
      <c r="D226" s="5" t="s">
        <v>44</v>
      </c>
      <c r="E226" s="5" t="s">
        <v>21</v>
      </c>
      <c r="F226" s="5" t="s">
        <v>35</v>
      </c>
      <c r="G226" s="5">
        <v>71</v>
      </c>
      <c r="H226" s="5">
        <v>739</v>
      </c>
      <c r="I226" s="5">
        <v>968</v>
      </c>
      <c r="J226" s="6">
        <f t="shared" si="9"/>
        <v>52469</v>
      </c>
      <c r="K226" s="6">
        <f t="shared" si="10"/>
        <v>68728</v>
      </c>
      <c r="L226" s="6">
        <f t="shared" si="11"/>
        <v>16259</v>
      </c>
    </row>
    <row r="227" spans="1:12" ht="15.6" thickTop="1" thickBot="1" x14ac:dyDescent="0.35">
      <c r="A227" s="4">
        <v>45608</v>
      </c>
      <c r="B227" s="5" t="s">
        <v>272</v>
      </c>
      <c r="C227" s="5" t="s">
        <v>25</v>
      </c>
      <c r="D227" s="5" t="s">
        <v>44</v>
      </c>
      <c r="E227" s="5" t="s">
        <v>23</v>
      </c>
      <c r="F227" s="5" t="s">
        <v>35</v>
      </c>
      <c r="G227" s="5">
        <v>63</v>
      </c>
      <c r="H227" s="5">
        <v>691</v>
      </c>
      <c r="I227" s="5">
        <v>988</v>
      </c>
      <c r="J227" s="6">
        <f t="shared" si="9"/>
        <v>43533</v>
      </c>
      <c r="K227" s="6">
        <f t="shared" si="10"/>
        <v>62244</v>
      </c>
      <c r="L227" s="6">
        <f t="shared" si="11"/>
        <v>18711</v>
      </c>
    </row>
    <row r="228" spans="1:12" ht="15.6" thickTop="1" thickBot="1" x14ac:dyDescent="0.35">
      <c r="A228" s="4">
        <v>45609</v>
      </c>
      <c r="B228" s="5" t="s">
        <v>273</v>
      </c>
      <c r="C228" s="5" t="s">
        <v>13</v>
      </c>
      <c r="D228" s="5" t="s">
        <v>55</v>
      </c>
      <c r="E228" s="5" t="s">
        <v>27</v>
      </c>
      <c r="F228" s="5" t="s">
        <v>16</v>
      </c>
      <c r="G228" s="5">
        <v>23</v>
      </c>
      <c r="H228" s="5">
        <v>584</v>
      </c>
      <c r="I228" s="5">
        <v>1191</v>
      </c>
      <c r="J228" s="6">
        <f t="shared" si="9"/>
        <v>13432</v>
      </c>
      <c r="K228" s="6">
        <f t="shared" si="10"/>
        <v>27393</v>
      </c>
      <c r="L228" s="6">
        <f t="shared" si="11"/>
        <v>13961</v>
      </c>
    </row>
    <row r="229" spans="1:12" ht="15.6" thickTop="1" thickBot="1" x14ac:dyDescent="0.35">
      <c r="A229" s="4">
        <v>45610</v>
      </c>
      <c r="B229" s="5" t="s">
        <v>274</v>
      </c>
      <c r="C229" s="5" t="s">
        <v>13</v>
      </c>
      <c r="D229" s="5" t="s">
        <v>55</v>
      </c>
      <c r="E229" s="5" t="s">
        <v>29</v>
      </c>
      <c r="F229" s="5" t="s">
        <v>16</v>
      </c>
      <c r="G229" s="5">
        <v>20</v>
      </c>
      <c r="H229" s="5">
        <v>773</v>
      </c>
      <c r="I229" s="5">
        <v>1009</v>
      </c>
      <c r="J229" s="6">
        <f t="shared" si="9"/>
        <v>15460</v>
      </c>
      <c r="K229" s="6">
        <f t="shared" si="10"/>
        <v>20180</v>
      </c>
      <c r="L229" s="6">
        <f t="shared" si="11"/>
        <v>4720</v>
      </c>
    </row>
    <row r="230" spans="1:12" ht="15.6" thickTop="1" thickBot="1" x14ac:dyDescent="0.35">
      <c r="A230" s="4">
        <v>45611</v>
      </c>
      <c r="B230" s="5" t="s">
        <v>275</v>
      </c>
      <c r="C230" s="5" t="s">
        <v>13</v>
      </c>
      <c r="D230" s="5" t="s">
        <v>55</v>
      </c>
      <c r="E230" s="5" t="s">
        <v>31</v>
      </c>
      <c r="F230" s="5" t="s">
        <v>16</v>
      </c>
      <c r="G230" s="5">
        <v>21</v>
      </c>
      <c r="H230" s="5">
        <v>608</v>
      </c>
      <c r="I230" s="5">
        <v>1380</v>
      </c>
      <c r="J230" s="6">
        <f t="shared" si="9"/>
        <v>12768</v>
      </c>
      <c r="K230" s="6">
        <f t="shared" si="10"/>
        <v>28980</v>
      </c>
      <c r="L230" s="6">
        <f t="shared" si="11"/>
        <v>16212</v>
      </c>
    </row>
    <row r="231" spans="1:12" ht="15.6" thickTop="1" thickBot="1" x14ac:dyDescent="0.35">
      <c r="A231" s="4">
        <v>45612</v>
      </c>
      <c r="B231" s="5" t="s">
        <v>276</v>
      </c>
      <c r="C231" s="5" t="s">
        <v>13</v>
      </c>
      <c r="D231" s="5" t="s">
        <v>55</v>
      </c>
      <c r="E231" s="5" t="s">
        <v>19</v>
      </c>
      <c r="F231" s="5" t="s">
        <v>16</v>
      </c>
      <c r="G231" s="5">
        <v>30</v>
      </c>
      <c r="H231" s="5">
        <v>712</v>
      </c>
      <c r="I231" s="5">
        <v>1102</v>
      </c>
      <c r="J231" s="6">
        <f t="shared" si="9"/>
        <v>21360</v>
      </c>
      <c r="K231" s="6">
        <f t="shared" si="10"/>
        <v>33060</v>
      </c>
      <c r="L231" s="6">
        <f t="shared" si="11"/>
        <v>11700</v>
      </c>
    </row>
    <row r="232" spans="1:12" ht="15.6" thickTop="1" thickBot="1" x14ac:dyDescent="0.35">
      <c r="A232" s="4">
        <v>45613</v>
      </c>
      <c r="B232" s="5" t="s">
        <v>277</v>
      </c>
      <c r="C232" s="5" t="s">
        <v>13</v>
      </c>
      <c r="D232" s="5" t="s">
        <v>55</v>
      </c>
      <c r="E232" s="5" t="s">
        <v>34</v>
      </c>
      <c r="F232" s="5" t="s">
        <v>16</v>
      </c>
      <c r="G232" s="5">
        <v>24</v>
      </c>
      <c r="H232" s="5">
        <v>672</v>
      </c>
      <c r="I232" s="5">
        <v>910</v>
      </c>
      <c r="J232" s="6">
        <f t="shared" si="9"/>
        <v>16128</v>
      </c>
      <c r="K232" s="6">
        <f t="shared" si="10"/>
        <v>21840</v>
      </c>
      <c r="L232" s="6">
        <f t="shared" si="11"/>
        <v>5712</v>
      </c>
    </row>
    <row r="233" spans="1:12" ht="15.6" thickTop="1" thickBot="1" x14ac:dyDescent="0.35">
      <c r="A233" s="4">
        <v>45614</v>
      </c>
      <c r="B233" s="5" t="s">
        <v>278</v>
      </c>
      <c r="C233" s="5" t="s">
        <v>13</v>
      </c>
      <c r="D233" s="5" t="s">
        <v>55</v>
      </c>
      <c r="E233" s="5" t="s">
        <v>31</v>
      </c>
      <c r="F233" s="5" t="s">
        <v>35</v>
      </c>
      <c r="G233" s="5">
        <v>23</v>
      </c>
      <c r="H233" s="5">
        <v>906</v>
      </c>
      <c r="I233" s="5">
        <v>1394</v>
      </c>
      <c r="J233" s="6">
        <f t="shared" si="9"/>
        <v>20838</v>
      </c>
      <c r="K233" s="6">
        <f t="shared" si="10"/>
        <v>32062</v>
      </c>
      <c r="L233" s="6">
        <f t="shared" si="11"/>
        <v>11224</v>
      </c>
    </row>
    <row r="234" spans="1:12" ht="15.6" thickTop="1" thickBot="1" x14ac:dyDescent="0.35">
      <c r="A234" s="4">
        <v>45615</v>
      </c>
      <c r="B234" s="5" t="s">
        <v>279</v>
      </c>
      <c r="C234" s="5" t="s">
        <v>13</v>
      </c>
      <c r="D234" s="5" t="s">
        <v>55</v>
      </c>
      <c r="E234" s="5" t="s">
        <v>38</v>
      </c>
      <c r="F234" s="5" t="s">
        <v>35</v>
      </c>
      <c r="G234" s="5">
        <v>29</v>
      </c>
      <c r="H234" s="5">
        <v>520</v>
      </c>
      <c r="I234" s="5">
        <v>981</v>
      </c>
      <c r="J234" s="6">
        <f t="shared" si="9"/>
        <v>15080</v>
      </c>
      <c r="K234" s="6">
        <f t="shared" si="10"/>
        <v>28449</v>
      </c>
      <c r="L234" s="6">
        <f t="shared" si="11"/>
        <v>13369</v>
      </c>
    </row>
    <row r="235" spans="1:12" ht="15.6" thickTop="1" thickBot="1" x14ac:dyDescent="0.35">
      <c r="A235" s="4">
        <v>45616</v>
      </c>
      <c r="B235" s="5" t="s">
        <v>280</v>
      </c>
      <c r="C235" s="5" t="s">
        <v>13</v>
      </c>
      <c r="D235" s="5" t="s">
        <v>55</v>
      </c>
      <c r="E235" s="5" t="s">
        <v>38</v>
      </c>
      <c r="F235" s="5" t="s">
        <v>35</v>
      </c>
      <c r="G235" s="5">
        <v>24</v>
      </c>
      <c r="H235" s="5">
        <v>927</v>
      </c>
      <c r="I235" s="5">
        <v>1362</v>
      </c>
      <c r="J235" s="6">
        <f t="shared" si="9"/>
        <v>22248</v>
      </c>
      <c r="K235" s="6">
        <f t="shared" si="10"/>
        <v>32688</v>
      </c>
      <c r="L235" s="6">
        <f t="shared" si="11"/>
        <v>10440</v>
      </c>
    </row>
    <row r="236" spans="1:12" ht="15.6" thickTop="1" thickBot="1" x14ac:dyDescent="0.35">
      <c r="A236" s="4">
        <v>45617</v>
      </c>
      <c r="B236" s="5" t="s">
        <v>281</v>
      </c>
      <c r="C236" s="5" t="s">
        <v>13</v>
      </c>
      <c r="D236" s="5" t="s">
        <v>55</v>
      </c>
      <c r="E236" s="5" t="s">
        <v>19</v>
      </c>
      <c r="F236" s="5" t="s">
        <v>16</v>
      </c>
      <c r="G236" s="5">
        <v>28</v>
      </c>
      <c r="H236" s="5">
        <v>884</v>
      </c>
      <c r="I236" s="5">
        <v>1414</v>
      </c>
      <c r="J236" s="6">
        <f t="shared" si="9"/>
        <v>24752</v>
      </c>
      <c r="K236" s="6">
        <f t="shared" si="10"/>
        <v>39592</v>
      </c>
      <c r="L236" s="6">
        <f t="shared" si="11"/>
        <v>14840</v>
      </c>
    </row>
    <row r="237" spans="1:12" ht="15.6" thickTop="1" thickBot="1" x14ac:dyDescent="0.35">
      <c r="A237" s="4">
        <v>45618</v>
      </c>
      <c r="B237" s="5" t="s">
        <v>282</v>
      </c>
      <c r="C237" s="5" t="s">
        <v>13</v>
      </c>
      <c r="D237" s="5" t="s">
        <v>55</v>
      </c>
      <c r="E237" s="5" t="s">
        <v>42</v>
      </c>
      <c r="F237" s="5" t="s">
        <v>16</v>
      </c>
      <c r="G237" s="5">
        <v>25</v>
      </c>
      <c r="H237" s="5">
        <v>990</v>
      </c>
      <c r="I237" s="5">
        <v>1293</v>
      </c>
      <c r="J237" s="6">
        <f t="shared" si="9"/>
        <v>24750</v>
      </c>
      <c r="K237" s="6">
        <f t="shared" si="10"/>
        <v>32325</v>
      </c>
      <c r="L237" s="6">
        <f t="shared" si="11"/>
        <v>7575</v>
      </c>
    </row>
    <row r="238" spans="1:12" ht="15.6" thickTop="1" thickBot="1" x14ac:dyDescent="0.35">
      <c r="A238" s="4">
        <v>45619</v>
      </c>
      <c r="B238" s="5" t="s">
        <v>283</v>
      </c>
      <c r="C238" s="5" t="s">
        <v>13</v>
      </c>
      <c r="D238" s="5" t="s">
        <v>55</v>
      </c>
      <c r="E238" s="5" t="s">
        <v>19</v>
      </c>
      <c r="F238" s="5" t="s">
        <v>16</v>
      </c>
      <c r="G238" s="5">
        <v>22</v>
      </c>
      <c r="H238" s="5">
        <v>524</v>
      </c>
      <c r="I238" s="5">
        <v>1420</v>
      </c>
      <c r="J238" s="6">
        <f t="shared" si="9"/>
        <v>11528</v>
      </c>
      <c r="K238" s="6">
        <f t="shared" si="10"/>
        <v>31240</v>
      </c>
      <c r="L238" s="6">
        <f t="shared" si="11"/>
        <v>19712</v>
      </c>
    </row>
    <row r="239" spans="1:12" ht="15.6" thickTop="1" thickBot="1" x14ac:dyDescent="0.35">
      <c r="A239" s="4">
        <v>45620</v>
      </c>
      <c r="B239" s="5" t="s">
        <v>284</v>
      </c>
      <c r="C239" s="5" t="s">
        <v>13</v>
      </c>
      <c r="D239" s="5" t="s">
        <v>55</v>
      </c>
      <c r="E239" s="5" t="s">
        <v>46</v>
      </c>
      <c r="F239" s="5" t="s">
        <v>16</v>
      </c>
      <c r="G239" s="5">
        <v>26</v>
      </c>
      <c r="H239" s="5">
        <v>997</v>
      </c>
      <c r="I239" s="5">
        <v>1308</v>
      </c>
      <c r="J239" s="6">
        <f t="shared" si="9"/>
        <v>25922</v>
      </c>
      <c r="K239" s="6">
        <f t="shared" si="10"/>
        <v>34008</v>
      </c>
      <c r="L239" s="6">
        <f t="shared" si="11"/>
        <v>8086</v>
      </c>
    </row>
    <row r="240" spans="1:12" ht="15.6" thickTop="1" thickBot="1" x14ac:dyDescent="0.35">
      <c r="A240" s="4">
        <v>45621</v>
      </c>
      <c r="B240" s="5" t="s">
        <v>285</v>
      </c>
      <c r="C240" s="5" t="s">
        <v>13</v>
      </c>
      <c r="D240" s="5" t="s">
        <v>55</v>
      </c>
      <c r="E240" s="5" t="s">
        <v>42</v>
      </c>
      <c r="F240" s="5" t="s">
        <v>16</v>
      </c>
      <c r="G240" s="5">
        <v>27</v>
      </c>
      <c r="H240" s="5">
        <v>922</v>
      </c>
      <c r="I240" s="5">
        <v>1357</v>
      </c>
      <c r="J240" s="6">
        <f t="shared" si="9"/>
        <v>24894</v>
      </c>
      <c r="K240" s="6">
        <f t="shared" si="10"/>
        <v>36639</v>
      </c>
      <c r="L240" s="6">
        <f t="shared" si="11"/>
        <v>11745</v>
      </c>
    </row>
    <row r="241" spans="1:12" ht="15.6" thickTop="1" thickBot="1" x14ac:dyDescent="0.35">
      <c r="A241" s="4">
        <v>45622</v>
      </c>
      <c r="B241" s="5" t="s">
        <v>286</v>
      </c>
      <c r="C241" s="5" t="s">
        <v>13</v>
      </c>
      <c r="D241" s="5" t="s">
        <v>55</v>
      </c>
      <c r="E241" s="5" t="s">
        <v>49</v>
      </c>
      <c r="F241" s="5" t="s">
        <v>35</v>
      </c>
      <c r="G241" s="5">
        <v>21</v>
      </c>
      <c r="H241" s="5">
        <v>978</v>
      </c>
      <c r="I241" s="5">
        <v>1115</v>
      </c>
      <c r="J241" s="6">
        <f t="shared" si="9"/>
        <v>20538</v>
      </c>
      <c r="K241" s="6">
        <f t="shared" si="10"/>
        <v>23415</v>
      </c>
      <c r="L241" s="6">
        <f t="shared" si="11"/>
        <v>2877</v>
      </c>
    </row>
    <row r="242" spans="1:12" ht="15.6" thickTop="1" thickBot="1" x14ac:dyDescent="0.35">
      <c r="A242" s="4">
        <v>45623</v>
      </c>
      <c r="B242" s="5" t="s">
        <v>287</v>
      </c>
      <c r="C242" s="5" t="s">
        <v>13</v>
      </c>
      <c r="D242" s="5" t="s">
        <v>55</v>
      </c>
      <c r="E242" s="5" t="s">
        <v>51</v>
      </c>
      <c r="F242" s="5" t="s">
        <v>35</v>
      </c>
      <c r="G242" s="5">
        <v>24</v>
      </c>
      <c r="H242" s="5">
        <v>830</v>
      </c>
      <c r="I242" s="5">
        <v>964</v>
      </c>
      <c r="J242" s="6">
        <f t="shared" si="9"/>
        <v>19920</v>
      </c>
      <c r="K242" s="6">
        <f t="shared" si="10"/>
        <v>23136</v>
      </c>
      <c r="L242" s="6">
        <f t="shared" si="11"/>
        <v>3216</v>
      </c>
    </row>
    <row r="243" spans="1:12" ht="15.6" thickTop="1" thickBot="1" x14ac:dyDescent="0.35">
      <c r="A243" s="4">
        <v>45624</v>
      </c>
      <c r="B243" s="5" t="s">
        <v>288</v>
      </c>
      <c r="C243" s="5" t="s">
        <v>13</v>
      </c>
      <c r="D243" s="5" t="s">
        <v>78</v>
      </c>
      <c r="E243" s="5" t="s">
        <v>31</v>
      </c>
      <c r="F243" s="5" t="s">
        <v>35</v>
      </c>
      <c r="G243" s="5">
        <v>21</v>
      </c>
      <c r="H243" s="5">
        <v>751</v>
      </c>
      <c r="I243" s="5">
        <v>1002</v>
      </c>
      <c r="J243" s="6">
        <f t="shared" si="9"/>
        <v>15771</v>
      </c>
      <c r="K243" s="6">
        <f t="shared" si="10"/>
        <v>21042</v>
      </c>
      <c r="L243" s="6">
        <f t="shared" si="11"/>
        <v>5271</v>
      </c>
    </row>
    <row r="244" spans="1:12" ht="15.6" thickTop="1" thickBot="1" x14ac:dyDescent="0.35">
      <c r="A244" s="4">
        <v>45625</v>
      </c>
      <c r="B244" s="5" t="s">
        <v>289</v>
      </c>
      <c r="C244" s="5" t="s">
        <v>13</v>
      </c>
      <c r="D244" s="5" t="s">
        <v>78</v>
      </c>
      <c r="E244" s="5" t="s">
        <v>38</v>
      </c>
      <c r="F244" s="5" t="s">
        <v>35</v>
      </c>
      <c r="G244" s="5">
        <v>26</v>
      </c>
      <c r="H244" s="5">
        <v>520</v>
      </c>
      <c r="I244" s="5">
        <v>1174</v>
      </c>
      <c r="J244" s="6">
        <f t="shared" si="9"/>
        <v>13520</v>
      </c>
      <c r="K244" s="6">
        <f t="shared" si="10"/>
        <v>30524</v>
      </c>
      <c r="L244" s="6">
        <f t="shared" si="11"/>
        <v>17004</v>
      </c>
    </row>
    <row r="245" spans="1:12" ht="15.6" thickTop="1" thickBot="1" x14ac:dyDescent="0.35">
      <c r="A245" s="4">
        <v>45626</v>
      </c>
      <c r="B245" s="5" t="s">
        <v>290</v>
      </c>
      <c r="C245" s="5" t="s">
        <v>13</v>
      </c>
      <c r="D245" s="5" t="s">
        <v>78</v>
      </c>
      <c r="E245" s="5" t="s">
        <v>38</v>
      </c>
      <c r="F245" s="5" t="s">
        <v>35</v>
      </c>
      <c r="G245" s="5">
        <v>28</v>
      </c>
      <c r="H245" s="5">
        <v>866</v>
      </c>
      <c r="I245" s="5">
        <v>1293</v>
      </c>
      <c r="J245" s="6">
        <f t="shared" si="9"/>
        <v>24248</v>
      </c>
      <c r="K245" s="6">
        <f t="shared" si="10"/>
        <v>36204</v>
      </c>
      <c r="L245" s="6">
        <f t="shared" si="11"/>
        <v>11956</v>
      </c>
    </row>
    <row r="246" spans="1:12" ht="15.6" thickTop="1" thickBot="1" x14ac:dyDescent="0.35">
      <c r="A246" s="4">
        <v>45627</v>
      </c>
      <c r="B246" s="5" t="s">
        <v>291</v>
      </c>
      <c r="C246" s="5" t="s">
        <v>13</v>
      </c>
      <c r="D246" s="5" t="s">
        <v>78</v>
      </c>
      <c r="E246" s="5" t="s">
        <v>23</v>
      </c>
      <c r="F246" s="5" t="s">
        <v>35</v>
      </c>
      <c r="G246" s="5">
        <v>21</v>
      </c>
      <c r="H246" s="5">
        <v>605</v>
      </c>
      <c r="I246" s="5">
        <v>1005</v>
      </c>
      <c r="J246" s="6">
        <f t="shared" si="9"/>
        <v>12705</v>
      </c>
      <c r="K246" s="6">
        <f t="shared" si="10"/>
        <v>21105</v>
      </c>
      <c r="L246" s="6">
        <f t="shared" si="11"/>
        <v>8400</v>
      </c>
    </row>
    <row r="247" spans="1:12" ht="15.6" thickTop="1" thickBot="1" x14ac:dyDescent="0.35">
      <c r="A247" s="4">
        <v>45628</v>
      </c>
      <c r="B247" s="5" t="s">
        <v>292</v>
      </c>
      <c r="C247" s="5" t="s">
        <v>13</v>
      </c>
      <c r="D247" s="5" t="s">
        <v>78</v>
      </c>
      <c r="E247" s="5" t="s">
        <v>23</v>
      </c>
      <c r="F247" s="5" t="s">
        <v>35</v>
      </c>
      <c r="G247" s="5">
        <v>20</v>
      </c>
      <c r="H247" s="5">
        <v>666</v>
      </c>
      <c r="I247" s="5">
        <v>1346</v>
      </c>
      <c r="J247" s="6">
        <f t="shared" si="9"/>
        <v>13320</v>
      </c>
      <c r="K247" s="6">
        <f t="shared" si="10"/>
        <v>26920</v>
      </c>
      <c r="L247" s="6">
        <f t="shared" si="11"/>
        <v>13600</v>
      </c>
    </row>
    <row r="248" spans="1:12" ht="15.6" thickTop="1" thickBot="1" x14ac:dyDescent="0.35">
      <c r="A248" s="4">
        <v>45629</v>
      </c>
      <c r="B248" s="5" t="s">
        <v>293</v>
      </c>
      <c r="C248" s="5" t="s">
        <v>13</v>
      </c>
      <c r="D248" s="5" t="s">
        <v>78</v>
      </c>
      <c r="E248" s="5" t="s">
        <v>34</v>
      </c>
      <c r="F248" s="5" t="s">
        <v>16</v>
      </c>
      <c r="G248" s="5">
        <v>29</v>
      </c>
      <c r="H248" s="5">
        <v>639</v>
      </c>
      <c r="I248" s="5">
        <v>1449</v>
      </c>
      <c r="J248" s="6">
        <f t="shared" si="9"/>
        <v>18531</v>
      </c>
      <c r="K248" s="6">
        <f t="shared" si="10"/>
        <v>42021</v>
      </c>
      <c r="L248" s="6">
        <f t="shared" si="11"/>
        <v>23490</v>
      </c>
    </row>
    <row r="249" spans="1:12" ht="15.6" thickTop="1" thickBot="1" x14ac:dyDescent="0.35">
      <c r="A249" s="4">
        <v>45630</v>
      </c>
      <c r="B249" s="5" t="s">
        <v>294</v>
      </c>
      <c r="C249" s="5" t="s">
        <v>13</v>
      </c>
      <c r="D249" s="5" t="s">
        <v>78</v>
      </c>
      <c r="E249" s="5" t="s">
        <v>38</v>
      </c>
      <c r="F249" s="5" t="s">
        <v>16</v>
      </c>
      <c r="G249" s="5">
        <v>23</v>
      </c>
      <c r="H249" s="5">
        <v>632</v>
      </c>
      <c r="I249" s="5">
        <v>1062</v>
      </c>
      <c r="J249" s="6">
        <f t="shared" si="9"/>
        <v>14536</v>
      </c>
      <c r="K249" s="6">
        <f t="shared" si="10"/>
        <v>24426</v>
      </c>
      <c r="L249" s="6">
        <f t="shared" si="11"/>
        <v>9890</v>
      </c>
    </row>
    <row r="250" spans="1:12" ht="15.6" thickTop="1" thickBot="1" x14ac:dyDescent="0.35">
      <c r="A250" s="4">
        <v>45631</v>
      </c>
      <c r="B250" s="5" t="s">
        <v>295</v>
      </c>
      <c r="C250" s="5" t="s">
        <v>13</v>
      </c>
      <c r="D250" s="5" t="s">
        <v>78</v>
      </c>
      <c r="E250" s="5" t="s">
        <v>61</v>
      </c>
      <c r="F250" s="5" t="s">
        <v>16</v>
      </c>
      <c r="G250" s="5">
        <v>21</v>
      </c>
      <c r="H250" s="5">
        <v>540</v>
      </c>
      <c r="I250" s="5">
        <v>1169</v>
      </c>
      <c r="J250" s="6">
        <f t="shared" si="9"/>
        <v>11340</v>
      </c>
      <c r="K250" s="6">
        <f t="shared" si="10"/>
        <v>24549</v>
      </c>
      <c r="L250" s="6">
        <f t="shared" si="11"/>
        <v>13209</v>
      </c>
    </row>
    <row r="251" spans="1:12" ht="15.6" thickTop="1" thickBot="1" x14ac:dyDescent="0.35">
      <c r="A251" s="4">
        <v>45632</v>
      </c>
      <c r="B251" s="5" t="s">
        <v>296</v>
      </c>
      <c r="C251" s="5" t="s">
        <v>13</v>
      </c>
      <c r="D251" s="5" t="s">
        <v>78</v>
      </c>
      <c r="E251" s="5" t="s">
        <v>63</v>
      </c>
      <c r="F251" s="5" t="s">
        <v>16</v>
      </c>
      <c r="G251" s="5">
        <v>30</v>
      </c>
      <c r="H251" s="5">
        <v>557</v>
      </c>
      <c r="I251" s="5">
        <v>1005</v>
      </c>
      <c r="J251" s="6">
        <f t="shared" si="9"/>
        <v>16710</v>
      </c>
      <c r="K251" s="6">
        <f t="shared" si="10"/>
        <v>30150</v>
      </c>
      <c r="L251" s="6">
        <f t="shared" si="11"/>
        <v>13440</v>
      </c>
    </row>
    <row r="252" spans="1:12" ht="15.6" thickTop="1" thickBot="1" x14ac:dyDescent="0.35">
      <c r="A252" s="4">
        <v>45633</v>
      </c>
      <c r="B252" s="5" t="s">
        <v>297</v>
      </c>
      <c r="C252" s="5" t="s">
        <v>13</v>
      </c>
      <c r="D252" s="5" t="s">
        <v>78</v>
      </c>
      <c r="E252" s="5" t="s">
        <v>19</v>
      </c>
      <c r="F252" s="5" t="s">
        <v>35</v>
      </c>
      <c r="G252" s="5">
        <v>24</v>
      </c>
      <c r="H252" s="5">
        <v>651</v>
      </c>
      <c r="I252" s="5">
        <v>1091</v>
      </c>
      <c r="J252" s="6">
        <f t="shared" si="9"/>
        <v>15624</v>
      </c>
      <c r="K252" s="6">
        <f t="shared" si="10"/>
        <v>26184</v>
      </c>
      <c r="L252" s="6">
        <f t="shared" si="11"/>
        <v>10560</v>
      </c>
    </row>
    <row r="253" spans="1:12" ht="15.6" thickTop="1" thickBot="1" x14ac:dyDescent="0.35">
      <c r="A253" s="4">
        <v>45634</v>
      </c>
      <c r="B253" s="5" t="s">
        <v>298</v>
      </c>
      <c r="C253" s="5" t="s">
        <v>13</v>
      </c>
      <c r="D253" s="5" t="s">
        <v>78</v>
      </c>
      <c r="E253" s="5" t="s">
        <v>66</v>
      </c>
      <c r="F253" s="5" t="s">
        <v>16</v>
      </c>
      <c r="G253" s="5">
        <v>23</v>
      </c>
      <c r="H253" s="5">
        <v>771</v>
      </c>
      <c r="I253" s="5">
        <v>946</v>
      </c>
      <c r="J253" s="6">
        <f t="shared" si="9"/>
        <v>17733</v>
      </c>
      <c r="K253" s="6">
        <f t="shared" si="10"/>
        <v>21758</v>
      </c>
      <c r="L253" s="6">
        <f t="shared" si="11"/>
        <v>4025</v>
      </c>
    </row>
    <row r="254" spans="1:12" ht="15.6" thickTop="1" thickBot="1" x14ac:dyDescent="0.35">
      <c r="A254" s="4">
        <v>45635</v>
      </c>
      <c r="B254" s="5" t="s">
        <v>299</v>
      </c>
      <c r="C254" s="5" t="s">
        <v>13</v>
      </c>
      <c r="D254" s="5" t="s">
        <v>78</v>
      </c>
      <c r="E254" s="5" t="s">
        <v>68</v>
      </c>
      <c r="F254" s="5" t="s">
        <v>16</v>
      </c>
      <c r="G254" s="5">
        <v>20</v>
      </c>
      <c r="H254" s="5">
        <v>565</v>
      </c>
      <c r="I254" s="5">
        <v>1218</v>
      </c>
      <c r="J254" s="6">
        <f t="shared" si="9"/>
        <v>11300</v>
      </c>
      <c r="K254" s="6">
        <f t="shared" si="10"/>
        <v>24360</v>
      </c>
      <c r="L254" s="6">
        <f t="shared" si="11"/>
        <v>13060</v>
      </c>
    </row>
    <row r="255" spans="1:12" ht="15.6" thickTop="1" thickBot="1" x14ac:dyDescent="0.35">
      <c r="A255" s="4">
        <v>45636</v>
      </c>
      <c r="B255" s="5" t="s">
        <v>158</v>
      </c>
      <c r="C255" s="5" t="s">
        <v>25</v>
      </c>
      <c r="D255" s="5" t="s">
        <v>91</v>
      </c>
      <c r="E255" s="5" t="s">
        <v>70</v>
      </c>
      <c r="F255" s="5" t="s">
        <v>16</v>
      </c>
      <c r="G255" s="5">
        <v>99</v>
      </c>
      <c r="H255" s="5">
        <v>705</v>
      </c>
      <c r="I255" s="5">
        <v>1284</v>
      </c>
      <c r="J255" s="6">
        <f t="shared" si="9"/>
        <v>69795</v>
      </c>
      <c r="K255" s="6">
        <f t="shared" si="10"/>
        <v>127116</v>
      </c>
      <c r="L255" s="6">
        <f t="shared" si="11"/>
        <v>57321</v>
      </c>
    </row>
    <row r="256" spans="1:12" ht="15.6" thickTop="1" thickBot="1" x14ac:dyDescent="0.35">
      <c r="A256" s="4">
        <v>45637</v>
      </c>
      <c r="B256" s="5" t="s">
        <v>300</v>
      </c>
      <c r="C256" s="5" t="s">
        <v>25</v>
      </c>
      <c r="D256" s="5" t="s">
        <v>91</v>
      </c>
      <c r="E256" s="5" t="s">
        <v>72</v>
      </c>
      <c r="F256" s="5" t="s">
        <v>16</v>
      </c>
      <c r="G256" s="5">
        <v>66</v>
      </c>
      <c r="H256" s="5">
        <v>888</v>
      </c>
      <c r="I256" s="5">
        <v>1242</v>
      </c>
      <c r="J256" s="6">
        <f t="shared" si="9"/>
        <v>58608</v>
      </c>
      <c r="K256" s="6">
        <f t="shared" si="10"/>
        <v>81972</v>
      </c>
      <c r="L256" s="6">
        <f t="shared" si="11"/>
        <v>23364</v>
      </c>
    </row>
    <row r="257" spans="1:12" ht="15.6" thickTop="1" thickBot="1" x14ac:dyDescent="0.35">
      <c r="A257" s="4">
        <v>45638</v>
      </c>
      <c r="B257" s="5" t="s">
        <v>301</v>
      </c>
      <c r="C257" s="5" t="s">
        <v>25</v>
      </c>
      <c r="D257" s="5" t="s">
        <v>91</v>
      </c>
      <c r="E257" s="5" t="s">
        <v>74</v>
      </c>
      <c r="F257" s="5" t="s">
        <v>35</v>
      </c>
      <c r="G257" s="5">
        <v>74</v>
      </c>
      <c r="H257" s="5">
        <v>922</v>
      </c>
      <c r="I257" s="5">
        <v>1093</v>
      </c>
      <c r="J257" s="6">
        <f t="shared" si="9"/>
        <v>68228</v>
      </c>
      <c r="K257" s="6">
        <f t="shared" si="10"/>
        <v>80882</v>
      </c>
      <c r="L257" s="6">
        <f t="shared" si="11"/>
        <v>12654</v>
      </c>
    </row>
    <row r="258" spans="1:12" ht="15.6" thickTop="1" thickBot="1" x14ac:dyDescent="0.35">
      <c r="A258" s="4">
        <v>45639</v>
      </c>
      <c r="B258" s="5" t="s">
        <v>302</v>
      </c>
      <c r="C258" s="5" t="s">
        <v>25</v>
      </c>
      <c r="D258" s="5" t="s">
        <v>91</v>
      </c>
      <c r="E258" s="5" t="s">
        <v>21</v>
      </c>
      <c r="F258" s="5" t="s">
        <v>35</v>
      </c>
      <c r="G258" s="5">
        <v>72</v>
      </c>
      <c r="H258" s="5">
        <v>560</v>
      </c>
      <c r="I258" s="5">
        <v>911</v>
      </c>
      <c r="J258" s="6">
        <f t="shared" si="9"/>
        <v>40320</v>
      </c>
      <c r="K258" s="6">
        <f t="shared" si="10"/>
        <v>65592</v>
      </c>
      <c r="L258" s="6">
        <f t="shared" si="11"/>
        <v>25272</v>
      </c>
    </row>
    <row r="259" spans="1:12" ht="15.6" thickTop="1" thickBot="1" x14ac:dyDescent="0.35">
      <c r="A259" s="4">
        <v>45640</v>
      </c>
      <c r="B259" s="5" t="s">
        <v>303</v>
      </c>
      <c r="C259" s="5" t="s">
        <v>25</v>
      </c>
      <c r="D259" s="5" t="s">
        <v>91</v>
      </c>
      <c r="E259" s="5" t="s">
        <v>31</v>
      </c>
      <c r="F259" s="5" t="s">
        <v>35</v>
      </c>
      <c r="G259" s="5">
        <v>59</v>
      </c>
      <c r="H259" s="5">
        <v>834</v>
      </c>
      <c r="I259" s="5">
        <v>949</v>
      </c>
      <c r="J259" s="6">
        <f t="shared" ref="J259:J322" si="12">G259*H259</f>
        <v>49206</v>
      </c>
      <c r="K259" s="6">
        <f t="shared" ref="K259:K322" si="13">G259*I259</f>
        <v>55991</v>
      </c>
      <c r="L259" s="6">
        <f t="shared" ref="L259:L322" si="14">K259-J259</f>
        <v>6785</v>
      </c>
    </row>
    <row r="260" spans="1:12" ht="15.6" thickTop="1" thickBot="1" x14ac:dyDescent="0.35">
      <c r="A260" s="4">
        <v>45641</v>
      </c>
      <c r="B260" s="5" t="s">
        <v>304</v>
      </c>
      <c r="C260" s="5" t="s">
        <v>25</v>
      </c>
      <c r="D260" s="5" t="s">
        <v>91</v>
      </c>
      <c r="E260" s="5" t="s">
        <v>38</v>
      </c>
      <c r="F260" s="5" t="s">
        <v>35</v>
      </c>
      <c r="G260" s="5">
        <v>83</v>
      </c>
      <c r="H260" s="5">
        <v>840</v>
      </c>
      <c r="I260" s="5">
        <v>997</v>
      </c>
      <c r="J260" s="6">
        <f t="shared" si="12"/>
        <v>69720</v>
      </c>
      <c r="K260" s="6">
        <f t="shared" si="13"/>
        <v>82751</v>
      </c>
      <c r="L260" s="6">
        <f t="shared" si="14"/>
        <v>13031</v>
      </c>
    </row>
    <row r="261" spans="1:12" ht="15.6" thickTop="1" thickBot="1" x14ac:dyDescent="0.35">
      <c r="A261" s="4">
        <v>45642</v>
      </c>
      <c r="B261" s="5" t="s">
        <v>305</v>
      </c>
      <c r="C261" s="5" t="s">
        <v>25</v>
      </c>
      <c r="D261" s="5" t="s">
        <v>91</v>
      </c>
      <c r="E261" s="5" t="s">
        <v>38</v>
      </c>
      <c r="F261" s="5" t="s">
        <v>35</v>
      </c>
      <c r="G261" s="5">
        <v>56</v>
      </c>
      <c r="H261" s="5">
        <v>516</v>
      </c>
      <c r="I261" s="5">
        <v>1162</v>
      </c>
      <c r="J261" s="6">
        <f t="shared" si="12"/>
        <v>28896</v>
      </c>
      <c r="K261" s="6">
        <f t="shared" si="13"/>
        <v>65072</v>
      </c>
      <c r="L261" s="6">
        <f t="shared" si="14"/>
        <v>36176</v>
      </c>
    </row>
    <row r="262" spans="1:12" ht="15.6" thickTop="1" thickBot="1" x14ac:dyDescent="0.35">
      <c r="A262" s="4">
        <v>45643</v>
      </c>
      <c r="B262" s="5" t="s">
        <v>306</v>
      </c>
      <c r="C262" s="5" t="s">
        <v>25</v>
      </c>
      <c r="D262" s="5" t="s">
        <v>91</v>
      </c>
      <c r="E262" s="5" t="s">
        <v>23</v>
      </c>
      <c r="F262" s="5" t="s">
        <v>35</v>
      </c>
      <c r="G262" s="5">
        <v>64</v>
      </c>
      <c r="H262" s="5">
        <v>965</v>
      </c>
      <c r="I262" s="5">
        <v>982</v>
      </c>
      <c r="J262" s="6">
        <f t="shared" si="12"/>
        <v>61760</v>
      </c>
      <c r="K262" s="6">
        <f t="shared" si="13"/>
        <v>62848</v>
      </c>
      <c r="L262" s="6">
        <f t="shared" si="14"/>
        <v>1088</v>
      </c>
    </row>
    <row r="263" spans="1:12" ht="15.6" thickTop="1" thickBot="1" x14ac:dyDescent="0.35">
      <c r="A263" s="4">
        <v>45644</v>
      </c>
      <c r="B263" s="5" t="s">
        <v>307</v>
      </c>
      <c r="C263" s="5" t="s">
        <v>25</v>
      </c>
      <c r="D263" s="5" t="s">
        <v>91</v>
      </c>
      <c r="E263" s="5" t="s">
        <v>23</v>
      </c>
      <c r="F263" s="5" t="s">
        <v>35</v>
      </c>
      <c r="G263" s="5">
        <v>59</v>
      </c>
      <c r="H263" s="5">
        <v>671</v>
      </c>
      <c r="I263" s="5">
        <v>931</v>
      </c>
      <c r="J263" s="6">
        <f t="shared" si="12"/>
        <v>39589</v>
      </c>
      <c r="K263" s="6">
        <f t="shared" si="13"/>
        <v>54929</v>
      </c>
      <c r="L263" s="6">
        <f t="shared" si="14"/>
        <v>15340</v>
      </c>
    </row>
    <row r="264" spans="1:12" ht="15.6" thickTop="1" thickBot="1" x14ac:dyDescent="0.35">
      <c r="A264" s="4">
        <v>45645</v>
      </c>
      <c r="B264" s="5" t="s">
        <v>308</v>
      </c>
      <c r="C264" s="5" t="s">
        <v>25</v>
      </c>
      <c r="D264" s="5" t="s">
        <v>91</v>
      </c>
      <c r="E264" s="5" t="s">
        <v>34</v>
      </c>
      <c r="F264" s="5" t="s">
        <v>35</v>
      </c>
      <c r="G264" s="5">
        <v>85</v>
      </c>
      <c r="H264" s="5">
        <v>761</v>
      </c>
      <c r="I264" s="5">
        <v>901</v>
      </c>
      <c r="J264" s="6">
        <f t="shared" si="12"/>
        <v>64685</v>
      </c>
      <c r="K264" s="6">
        <f t="shared" si="13"/>
        <v>76585</v>
      </c>
      <c r="L264" s="6">
        <f t="shared" si="14"/>
        <v>11900</v>
      </c>
    </row>
    <row r="265" spans="1:12" ht="15.6" thickTop="1" thickBot="1" x14ac:dyDescent="0.35">
      <c r="A265" s="4">
        <v>45646</v>
      </c>
      <c r="B265" s="5" t="s">
        <v>309</v>
      </c>
      <c r="C265" s="5" t="s">
        <v>25</v>
      </c>
      <c r="D265" s="5" t="s">
        <v>91</v>
      </c>
      <c r="E265" s="5" t="s">
        <v>38</v>
      </c>
      <c r="F265" s="5" t="s">
        <v>35</v>
      </c>
      <c r="G265" s="5">
        <v>60</v>
      </c>
      <c r="H265" s="5">
        <v>901</v>
      </c>
      <c r="I265" s="5">
        <v>1310</v>
      </c>
      <c r="J265" s="6">
        <f t="shared" si="12"/>
        <v>54060</v>
      </c>
      <c r="K265" s="6">
        <f t="shared" si="13"/>
        <v>78600</v>
      </c>
      <c r="L265" s="6">
        <f t="shared" si="14"/>
        <v>24540</v>
      </c>
    </row>
    <row r="266" spans="1:12" ht="15.6" thickTop="1" thickBot="1" x14ac:dyDescent="0.35">
      <c r="A266" s="4">
        <v>45647</v>
      </c>
      <c r="B266" s="5" t="s">
        <v>310</v>
      </c>
      <c r="C266" s="5" t="s">
        <v>25</v>
      </c>
      <c r="D266" s="5" t="s">
        <v>91</v>
      </c>
      <c r="E266" s="5" t="s">
        <v>61</v>
      </c>
      <c r="F266" s="5" t="s">
        <v>35</v>
      </c>
      <c r="G266" s="5">
        <v>81</v>
      </c>
      <c r="H266" s="5">
        <v>522</v>
      </c>
      <c r="I266" s="5">
        <v>929</v>
      </c>
      <c r="J266" s="6">
        <f t="shared" si="12"/>
        <v>42282</v>
      </c>
      <c r="K266" s="6">
        <f t="shared" si="13"/>
        <v>75249</v>
      </c>
      <c r="L266" s="6">
        <f t="shared" si="14"/>
        <v>32967</v>
      </c>
    </row>
    <row r="267" spans="1:12" ht="15.6" thickTop="1" thickBot="1" x14ac:dyDescent="0.35">
      <c r="A267" s="4">
        <v>45648</v>
      </c>
      <c r="B267" s="5" t="s">
        <v>311</v>
      </c>
      <c r="C267" s="5" t="s">
        <v>25</v>
      </c>
      <c r="D267" s="5" t="s">
        <v>104</v>
      </c>
      <c r="E267" s="5" t="s">
        <v>63</v>
      </c>
      <c r="F267" s="5" t="s">
        <v>35</v>
      </c>
      <c r="G267" s="5">
        <v>50</v>
      </c>
      <c r="H267" s="5">
        <v>749</v>
      </c>
      <c r="I267" s="5">
        <v>1021</v>
      </c>
      <c r="J267" s="6">
        <f t="shared" si="12"/>
        <v>37450</v>
      </c>
      <c r="K267" s="6">
        <f t="shared" si="13"/>
        <v>51050</v>
      </c>
      <c r="L267" s="6">
        <f t="shared" si="14"/>
        <v>13600</v>
      </c>
    </row>
    <row r="268" spans="1:12" ht="15.6" thickTop="1" thickBot="1" x14ac:dyDescent="0.35">
      <c r="A268" s="4">
        <v>45649</v>
      </c>
      <c r="B268" s="5" t="s">
        <v>312</v>
      </c>
      <c r="C268" s="5" t="s">
        <v>25</v>
      </c>
      <c r="D268" s="5" t="s">
        <v>104</v>
      </c>
      <c r="E268" s="5" t="s">
        <v>19</v>
      </c>
      <c r="F268" s="5" t="s">
        <v>35</v>
      </c>
      <c r="G268" s="5">
        <v>72</v>
      </c>
      <c r="H268" s="5">
        <v>943</v>
      </c>
      <c r="I268" s="5">
        <v>1230</v>
      </c>
      <c r="J268" s="6">
        <f t="shared" si="12"/>
        <v>67896</v>
      </c>
      <c r="K268" s="6">
        <f t="shared" si="13"/>
        <v>88560</v>
      </c>
      <c r="L268" s="6">
        <f t="shared" si="14"/>
        <v>20664</v>
      </c>
    </row>
    <row r="269" spans="1:12" ht="15.6" thickTop="1" thickBot="1" x14ac:dyDescent="0.35">
      <c r="A269" s="4">
        <v>45650</v>
      </c>
      <c r="B269" s="5" t="s">
        <v>313</v>
      </c>
      <c r="C269" s="5" t="s">
        <v>25</v>
      </c>
      <c r="D269" s="5" t="s">
        <v>104</v>
      </c>
      <c r="E269" s="5" t="s">
        <v>66</v>
      </c>
      <c r="F269" s="5" t="s">
        <v>35</v>
      </c>
      <c r="G269" s="5">
        <v>67</v>
      </c>
      <c r="H269" s="5">
        <v>801</v>
      </c>
      <c r="I269" s="5">
        <v>938</v>
      </c>
      <c r="J269" s="6">
        <f t="shared" si="12"/>
        <v>53667</v>
      </c>
      <c r="K269" s="6">
        <f t="shared" si="13"/>
        <v>62846</v>
      </c>
      <c r="L269" s="6">
        <f t="shared" si="14"/>
        <v>9179</v>
      </c>
    </row>
    <row r="270" spans="1:12" ht="15.6" thickTop="1" thickBot="1" x14ac:dyDescent="0.35">
      <c r="A270" s="4">
        <v>45651</v>
      </c>
      <c r="B270" s="5" t="s">
        <v>314</v>
      </c>
      <c r="C270" s="5" t="s">
        <v>25</v>
      </c>
      <c r="D270" s="5" t="s">
        <v>104</v>
      </c>
      <c r="E270" s="5" t="s">
        <v>68</v>
      </c>
      <c r="F270" s="5" t="s">
        <v>35</v>
      </c>
      <c r="G270" s="5">
        <v>57</v>
      </c>
      <c r="H270" s="5">
        <v>647</v>
      </c>
      <c r="I270" s="5">
        <v>1346</v>
      </c>
      <c r="J270" s="6">
        <f t="shared" si="12"/>
        <v>36879</v>
      </c>
      <c r="K270" s="6">
        <f t="shared" si="13"/>
        <v>76722</v>
      </c>
      <c r="L270" s="6">
        <f t="shared" si="14"/>
        <v>39843</v>
      </c>
    </row>
    <row r="271" spans="1:12" ht="15.6" thickTop="1" thickBot="1" x14ac:dyDescent="0.35">
      <c r="A271" s="4">
        <v>45652</v>
      </c>
      <c r="B271" s="5" t="s">
        <v>315</v>
      </c>
      <c r="C271" s="5" t="s">
        <v>25</v>
      </c>
      <c r="D271" s="5" t="s">
        <v>104</v>
      </c>
      <c r="E271" s="5" t="s">
        <v>70</v>
      </c>
      <c r="F271" s="5" t="s">
        <v>35</v>
      </c>
      <c r="G271" s="5">
        <v>91</v>
      </c>
      <c r="H271" s="5">
        <v>906</v>
      </c>
      <c r="I271" s="5">
        <v>1269</v>
      </c>
      <c r="J271" s="6">
        <f t="shared" si="12"/>
        <v>82446</v>
      </c>
      <c r="K271" s="6">
        <f t="shared" si="13"/>
        <v>115479</v>
      </c>
      <c r="L271" s="6">
        <f t="shared" si="14"/>
        <v>33033</v>
      </c>
    </row>
    <row r="272" spans="1:12" ht="15.6" thickTop="1" thickBot="1" x14ac:dyDescent="0.35">
      <c r="A272" s="4">
        <v>45653</v>
      </c>
      <c r="B272" s="5" t="s">
        <v>316</v>
      </c>
      <c r="C272" s="5" t="s">
        <v>25</v>
      </c>
      <c r="D272" s="5" t="s">
        <v>104</v>
      </c>
      <c r="E272" s="5" t="s">
        <v>72</v>
      </c>
      <c r="F272" s="5" t="s">
        <v>16</v>
      </c>
      <c r="G272" s="5">
        <v>59</v>
      </c>
      <c r="H272" s="5">
        <v>774</v>
      </c>
      <c r="I272" s="5">
        <v>1469</v>
      </c>
      <c r="J272" s="6">
        <f t="shared" si="12"/>
        <v>45666</v>
      </c>
      <c r="K272" s="6">
        <f t="shared" si="13"/>
        <v>86671</v>
      </c>
      <c r="L272" s="6">
        <f t="shared" si="14"/>
        <v>41005</v>
      </c>
    </row>
    <row r="273" spans="1:12" ht="15.6" thickTop="1" thickBot="1" x14ac:dyDescent="0.35">
      <c r="A273" s="4">
        <v>45654</v>
      </c>
      <c r="B273" s="5" t="s">
        <v>317</v>
      </c>
      <c r="C273" s="5" t="s">
        <v>25</v>
      </c>
      <c r="D273" s="5" t="s">
        <v>104</v>
      </c>
      <c r="E273" s="5" t="s">
        <v>74</v>
      </c>
      <c r="F273" s="5" t="s">
        <v>16</v>
      </c>
      <c r="G273" s="5">
        <v>82</v>
      </c>
      <c r="H273" s="5">
        <v>955</v>
      </c>
      <c r="I273" s="5">
        <v>1337</v>
      </c>
      <c r="J273" s="6">
        <f t="shared" si="12"/>
        <v>78310</v>
      </c>
      <c r="K273" s="6">
        <f t="shared" si="13"/>
        <v>109634</v>
      </c>
      <c r="L273" s="6">
        <f t="shared" si="14"/>
        <v>31324</v>
      </c>
    </row>
    <row r="274" spans="1:12" ht="15.6" thickTop="1" thickBot="1" x14ac:dyDescent="0.35">
      <c r="A274" s="4">
        <v>45655</v>
      </c>
      <c r="B274" s="5" t="s">
        <v>318</v>
      </c>
      <c r="C274" s="5" t="s">
        <v>25</v>
      </c>
      <c r="D274" s="5" t="s">
        <v>104</v>
      </c>
      <c r="E274" s="5" t="s">
        <v>21</v>
      </c>
      <c r="F274" s="5" t="s">
        <v>16</v>
      </c>
      <c r="G274" s="5">
        <v>72</v>
      </c>
      <c r="H274" s="5">
        <v>829</v>
      </c>
      <c r="I274" s="5">
        <v>1266</v>
      </c>
      <c r="J274" s="6">
        <f t="shared" si="12"/>
        <v>59688</v>
      </c>
      <c r="K274" s="6">
        <f t="shared" si="13"/>
        <v>91152</v>
      </c>
      <c r="L274" s="6">
        <f t="shared" si="14"/>
        <v>31464</v>
      </c>
    </row>
    <row r="275" spans="1:12" ht="15.6" thickTop="1" thickBot="1" x14ac:dyDescent="0.35">
      <c r="A275" s="4">
        <v>45656</v>
      </c>
      <c r="B275" s="5" t="s">
        <v>319</v>
      </c>
      <c r="C275" s="5" t="s">
        <v>25</v>
      </c>
      <c r="D275" s="5" t="s">
        <v>104</v>
      </c>
      <c r="E275" s="5" t="s">
        <v>21</v>
      </c>
      <c r="F275" s="5" t="s">
        <v>16</v>
      </c>
      <c r="G275" s="5">
        <v>62</v>
      </c>
      <c r="H275" s="5">
        <v>680</v>
      </c>
      <c r="I275" s="5">
        <v>1047</v>
      </c>
      <c r="J275" s="6">
        <f t="shared" si="12"/>
        <v>42160</v>
      </c>
      <c r="K275" s="6">
        <f t="shared" si="13"/>
        <v>64914</v>
      </c>
      <c r="L275" s="6">
        <f t="shared" si="14"/>
        <v>22754</v>
      </c>
    </row>
    <row r="276" spans="1:12" ht="15.6" thickTop="1" thickBot="1" x14ac:dyDescent="0.35">
      <c r="A276" s="4">
        <v>45657</v>
      </c>
      <c r="B276" s="5" t="s">
        <v>320</v>
      </c>
      <c r="C276" s="5" t="s">
        <v>25</v>
      </c>
      <c r="D276" s="5" t="s">
        <v>104</v>
      </c>
      <c r="E276" s="5" t="s">
        <v>42</v>
      </c>
      <c r="F276" s="5" t="s">
        <v>16</v>
      </c>
      <c r="G276" s="5">
        <v>67</v>
      </c>
      <c r="H276" s="5">
        <v>600</v>
      </c>
      <c r="I276" s="5">
        <v>1110</v>
      </c>
      <c r="J276" s="6">
        <f t="shared" si="12"/>
        <v>40200</v>
      </c>
      <c r="K276" s="6">
        <f t="shared" si="13"/>
        <v>74370</v>
      </c>
      <c r="L276" s="6">
        <f t="shared" si="14"/>
        <v>34170</v>
      </c>
    </row>
    <row r="277" spans="1:12" ht="15.6" thickTop="1" thickBot="1" x14ac:dyDescent="0.35">
      <c r="A277" s="4">
        <v>45658</v>
      </c>
      <c r="B277" s="5" t="s">
        <v>321</v>
      </c>
      <c r="C277" s="5" t="s">
        <v>25</v>
      </c>
      <c r="D277" s="5" t="s">
        <v>104</v>
      </c>
      <c r="E277" s="5" t="s">
        <v>61</v>
      </c>
      <c r="F277" s="5" t="s">
        <v>35</v>
      </c>
      <c r="G277" s="5">
        <v>97</v>
      </c>
      <c r="H277" s="5">
        <v>946</v>
      </c>
      <c r="I277" s="5">
        <v>1187</v>
      </c>
      <c r="J277" s="6">
        <f t="shared" si="12"/>
        <v>91762</v>
      </c>
      <c r="K277" s="6">
        <f t="shared" si="13"/>
        <v>115139</v>
      </c>
      <c r="L277" s="6">
        <f t="shared" si="14"/>
        <v>23377</v>
      </c>
    </row>
    <row r="278" spans="1:12" ht="15.6" thickTop="1" thickBot="1" x14ac:dyDescent="0.35">
      <c r="A278" s="4">
        <v>45659</v>
      </c>
      <c r="B278" s="5" t="s">
        <v>322</v>
      </c>
      <c r="C278" s="5" t="s">
        <v>116</v>
      </c>
      <c r="D278" s="5" t="s">
        <v>117</v>
      </c>
      <c r="E278" s="5" t="s">
        <v>21</v>
      </c>
      <c r="F278" s="5" t="s">
        <v>35</v>
      </c>
      <c r="G278" s="5">
        <v>14</v>
      </c>
      <c r="H278" s="5">
        <v>521</v>
      </c>
      <c r="I278" s="5">
        <v>1399</v>
      </c>
      <c r="J278" s="6">
        <f t="shared" si="12"/>
        <v>7294</v>
      </c>
      <c r="K278" s="6">
        <f t="shared" si="13"/>
        <v>19586</v>
      </c>
      <c r="L278" s="6">
        <f t="shared" si="14"/>
        <v>12292</v>
      </c>
    </row>
    <row r="279" spans="1:12" ht="15.6" thickTop="1" thickBot="1" x14ac:dyDescent="0.35">
      <c r="A279" s="4">
        <v>45660</v>
      </c>
      <c r="B279" s="5" t="s">
        <v>323</v>
      </c>
      <c r="C279" s="5" t="s">
        <v>116</v>
      </c>
      <c r="D279" s="5" t="s">
        <v>117</v>
      </c>
      <c r="E279" s="5" t="s">
        <v>27</v>
      </c>
      <c r="F279" s="5" t="s">
        <v>35</v>
      </c>
      <c r="G279" s="5">
        <v>11</v>
      </c>
      <c r="H279" s="5">
        <v>562</v>
      </c>
      <c r="I279" s="5">
        <v>1164</v>
      </c>
      <c r="J279" s="6">
        <f t="shared" si="12"/>
        <v>6182</v>
      </c>
      <c r="K279" s="6">
        <f t="shared" si="13"/>
        <v>12804</v>
      </c>
      <c r="L279" s="6">
        <f t="shared" si="14"/>
        <v>6622</v>
      </c>
    </row>
    <row r="280" spans="1:12" ht="15.6" thickTop="1" thickBot="1" x14ac:dyDescent="0.35">
      <c r="A280" s="4">
        <v>45661</v>
      </c>
      <c r="B280" s="5" t="s">
        <v>324</v>
      </c>
      <c r="C280" s="5" t="s">
        <v>116</v>
      </c>
      <c r="D280" s="5" t="s">
        <v>117</v>
      </c>
      <c r="E280" s="5" t="s">
        <v>15</v>
      </c>
      <c r="F280" s="5" t="s">
        <v>35</v>
      </c>
      <c r="G280" s="5">
        <v>14</v>
      </c>
      <c r="H280" s="5">
        <v>734</v>
      </c>
      <c r="I280" s="5">
        <v>1398</v>
      </c>
      <c r="J280" s="6">
        <f t="shared" si="12"/>
        <v>10276</v>
      </c>
      <c r="K280" s="6">
        <f t="shared" si="13"/>
        <v>19572</v>
      </c>
      <c r="L280" s="6">
        <f t="shared" si="14"/>
        <v>9296</v>
      </c>
    </row>
    <row r="281" spans="1:12" ht="15.6" thickTop="1" thickBot="1" x14ac:dyDescent="0.35">
      <c r="A281" s="4">
        <v>45662</v>
      </c>
      <c r="B281" s="5" t="s">
        <v>325</v>
      </c>
      <c r="C281" s="5" t="s">
        <v>116</v>
      </c>
      <c r="D281" s="5" t="s">
        <v>117</v>
      </c>
      <c r="E281" s="5" t="s">
        <v>19</v>
      </c>
      <c r="F281" s="5" t="s">
        <v>35</v>
      </c>
      <c r="G281" s="5">
        <v>15</v>
      </c>
      <c r="H281" s="5">
        <v>992</v>
      </c>
      <c r="I281" s="5">
        <v>1009</v>
      </c>
      <c r="J281" s="6">
        <f t="shared" si="12"/>
        <v>14880</v>
      </c>
      <c r="K281" s="6">
        <f t="shared" si="13"/>
        <v>15135</v>
      </c>
      <c r="L281" s="6">
        <f t="shared" si="14"/>
        <v>255</v>
      </c>
    </row>
    <row r="282" spans="1:12" ht="15.6" thickTop="1" thickBot="1" x14ac:dyDescent="0.35">
      <c r="A282" s="4">
        <v>45663</v>
      </c>
      <c r="B282" s="5" t="s">
        <v>326</v>
      </c>
      <c r="C282" s="5" t="s">
        <v>116</v>
      </c>
      <c r="D282" s="5" t="s">
        <v>117</v>
      </c>
      <c r="E282" s="5" t="s">
        <v>72</v>
      </c>
      <c r="F282" s="5" t="s">
        <v>35</v>
      </c>
      <c r="G282" s="5">
        <v>20</v>
      </c>
      <c r="H282" s="5">
        <v>837</v>
      </c>
      <c r="I282" s="5">
        <v>921</v>
      </c>
      <c r="J282" s="6">
        <f t="shared" si="12"/>
        <v>16740</v>
      </c>
      <c r="K282" s="6">
        <f t="shared" si="13"/>
        <v>18420</v>
      </c>
      <c r="L282" s="6">
        <f t="shared" si="14"/>
        <v>1680</v>
      </c>
    </row>
    <row r="283" spans="1:12" ht="15.6" thickTop="1" thickBot="1" x14ac:dyDescent="0.35">
      <c r="A283" s="4">
        <v>45664</v>
      </c>
      <c r="B283" s="5" t="s">
        <v>327</v>
      </c>
      <c r="C283" s="5" t="s">
        <v>116</v>
      </c>
      <c r="D283" s="5" t="s">
        <v>117</v>
      </c>
      <c r="E283" s="5" t="s">
        <v>74</v>
      </c>
      <c r="F283" s="5" t="s">
        <v>35</v>
      </c>
      <c r="G283" s="5">
        <v>11</v>
      </c>
      <c r="H283" s="5">
        <v>668</v>
      </c>
      <c r="I283" s="5">
        <v>1206</v>
      </c>
      <c r="J283" s="6">
        <f t="shared" si="12"/>
        <v>7348</v>
      </c>
      <c r="K283" s="6">
        <f t="shared" si="13"/>
        <v>13266</v>
      </c>
      <c r="L283" s="6">
        <f t="shared" si="14"/>
        <v>5918</v>
      </c>
    </row>
    <row r="284" spans="1:12" ht="15.6" thickTop="1" thickBot="1" x14ac:dyDescent="0.35">
      <c r="A284" s="4">
        <v>45665</v>
      </c>
      <c r="B284" s="5" t="s">
        <v>328</v>
      </c>
      <c r="C284" s="5" t="s">
        <v>116</v>
      </c>
      <c r="D284" s="5" t="s">
        <v>117</v>
      </c>
      <c r="E284" s="5" t="s">
        <v>21</v>
      </c>
      <c r="F284" s="5" t="s">
        <v>16</v>
      </c>
      <c r="G284" s="5">
        <v>11</v>
      </c>
      <c r="H284" s="5">
        <v>617</v>
      </c>
      <c r="I284" s="5">
        <v>1122</v>
      </c>
      <c r="J284" s="6">
        <f t="shared" si="12"/>
        <v>6787</v>
      </c>
      <c r="K284" s="6">
        <f t="shared" si="13"/>
        <v>12342</v>
      </c>
      <c r="L284" s="6">
        <f t="shared" si="14"/>
        <v>5555</v>
      </c>
    </row>
    <row r="285" spans="1:12" ht="15.6" thickTop="1" thickBot="1" x14ac:dyDescent="0.35">
      <c r="A285" s="4">
        <v>45666</v>
      </c>
      <c r="B285" s="5" t="s">
        <v>329</v>
      </c>
      <c r="C285" s="5" t="s">
        <v>25</v>
      </c>
      <c r="D285" s="5" t="s">
        <v>91</v>
      </c>
      <c r="E285" s="5" t="s">
        <v>31</v>
      </c>
      <c r="F285" s="5" t="s">
        <v>16</v>
      </c>
      <c r="G285" s="5">
        <v>62</v>
      </c>
      <c r="H285" s="5">
        <v>800</v>
      </c>
      <c r="I285" s="5">
        <v>1018</v>
      </c>
      <c r="J285" s="6">
        <f t="shared" si="12"/>
        <v>49600</v>
      </c>
      <c r="K285" s="6">
        <f t="shared" si="13"/>
        <v>63116</v>
      </c>
      <c r="L285" s="6">
        <f t="shared" si="14"/>
        <v>13516</v>
      </c>
    </row>
    <row r="286" spans="1:12" ht="15.6" thickTop="1" thickBot="1" x14ac:dyDescent="0.35">
      <c r="A286" s="4">
        <v>45667</v>
      </c>
      <c r="B286" s="5" t="s">
        <v>330</v>
      </c>
      <c r="C286" s="5" t="s">
        <v>25</v>
      </c>
      <c r="D286" s="5" t="s">
        <v>91</v>
      </c>
      <c r="E286" s="5" t="s">
        <v>38</v>
      </c>
      <c r="F286" s="5" t="s">
        <v>16</v>
      </c>
      <c r="G286" s="5">
        <v>65</v>
      </c>
      <c r="H286" s="5">
        <v>875</v>
      </c>
      <c r="I286" s="5">
        <v>1202</v>
      </c>
      <c r="J286" s="6">
        <f t="shared" si="12"/>
        <v>56875</v>
      </c>
      <c r="K286" s="6">
        <f t="shared" si="13"/>
        <v>78130</v>
      </c>
      <c r="L286" s="6">
        <f t="shared" si="14"/>
        <v>21255</v>
      </c>
    </row>
    <row r="287" spans="1:12" ht="15.6" thickTop="1" thickBot="1" x14ac:dyDescent="0.35">
      <c r="A287" s="4">
        <v>45668</v>
      </c>
      <c r="B287" s="5" t="s">
        <v>331</v>
      </c>
      <c r="C287" s="5" t="s">
        <v>25</v>
      </c>
      <c r="D287" s="5" t="s">
        <v>91</v>
      </c>
      <c r="E287" s="5" t="s">
        <v>38</v>
      </c>
      <c r="F287" s="5" t="s">
        <v>16</v>
      </c>
      <c r="G287" s="5">
        <v>88</v>
      </c>
      <c r="H287" s="5">
        <v>823</v>
      </c>
      <c r="I287" s="5">
        <v>1207</v>
      </c>
      <c r="J287" s="6">
        <f t="shared" si="12"/>
        <v>72424</v>
      </c>
      <c r="K287" s="6">
        <f t="shared" si="13"/>
        <v>106216</v>
      </c>
      <c r="L287" s="6">
        <f t="shared" si="14"/>
        <v>33792</v>
      </c>
    </row>
    <row r="288" spans="1:12" ht="15.6" thickTop="1" thickBot="1" x14ac:dyDescent="0.35">
      <c r="A288" s="4">
        <v>45669</v>
      </c>
      <c r="B288" s="5" t="s">
        <v>332</v>
      </c>
      <c r="C288" s="5" t="s">
        <v>25</v>
      </c>
      <c r="D288" s="5" t="s">
        <v>91</v>
      </c>
      <c r="E288" s="5" t="s">
        <v>23</v>
      </c>
      <c r="F288" s="5" t="s">
        <v>35</v>
      </c>
      <c r="G288" s="5">
        <v>54</v>
      </c>
      <c r="H288" s="5">
        <v>664</v>
      </c>
      <c r="I288" s="5">
        <v>1283</v>
      </c>
      <c r="J288" s="6">
        <f t="shared" si="12"/>
        <v>35856</v>
      </c>
      <c r="K288" s="6">
        <f t="shared" si="13"/>
        <v>69282</v>
      </c>
      <c r="L288" s="6">
        <f t="shared" si="14"/>
        <v>33426</v>
      </c>
    </row>
    <row r="289" spans="1:12" ht="15.6" thickTop="1" thickBot="1" x14ac:dyDescent="0.35">
      <c r="A289" s="4">
        <v>45670</v>
      </c>
      <c r="B289" s="5" t="s">
        <v>333</v>
      </c>
      <c r="C289" s="5" t="s">
        <v>25</v>
      </c>
      <c r="D289" s="5" t="s">
        <v>91</v>
      </c>
      <c r="E289" s="5" t="s">
        <v>23</v>
      </c>
      <c r="F289" s="5" t="s">
        <v>16</v>
      </c>
      <c r="G289" s="5">
        <v>52</v>
      </c>
      <c r="H289" s="5">
        <v>538</v>
      </c>
      <c r="I289" s="5">
        <v>1277</v>
      </c>
      <c r="J289" s="6">
        <f t="shared" si="12"/>
        <v>27976</v>
      </c>
      <c r="K289" s="6">
        <f t="shared" si="13"/>
        <v>66404</v>
      </c>
      <c r="L289" s="6">
        <f t="shared" si="14"/>
        <v>38428</v>
      </c>
    </row>
    <row r="290" spans="1:12" ht="15.6" thickTop="1" thickBot="1" x14ac:dyDescent="0.35">
      <c r="A290" s="4">
        <v>45671</v>
      </c>
      <c r="B290" s="5" t="s">
        <v>334</v>
      </c>
      <c r="C290" s="5" t="s">
        <v>25</v>
      </c>
      <c r="D290" s="5" t="s">
        <v>104</v>
      </c>
      <c r="E290" s="5" t="s">
        <v>34</v>
      </c>
      <c r="F290" s="5" t="s">
        <v>16</v>
      </c>
      <c r="G290" s="5">
        <v>56</v>
      </c>
      <c r="H290" s="5">
        <v>685</v>
      </c>
      <c r="I290" s="5">
        <v>1163</v>
      </c>
      <c r="J290" s="6">
        <f t="shared" si="12"/>
        <v>38360</v>
      </c>
      <c r="K290" s="6">
        <f t="shared" si="13"/>
        <v>65128</v>
      </c>
      <c r="L290" s="6">
        <f t="shared" si="14"/>
        <v>26768</v>
      </c>
    </row>
    <row r="291" spans="1:12" ht="15.6" thickTop="1" thickBot="1" x14ac:dyDescent="0.35">
      <c r="A291" s="4">
        <v>45672</v>
      </c>
      <c r="B291" s="5" t="s">
        <v>335</v>
      </c>
      <c r="C291" s="5" t="s">
        <v>25</v>
      </c>
      <c r="D291" s="5" t="s">
        <v>104</v>
      </c>
      <c r="E291" s="5" t="s">
        <v>38</v>
      </c>
      <c r="F291" s="5" t="s">
        <v>16</v>
      </c>
      <c r="G291" s="5">
        <v>81</v>
      </c>
      <c r="H291" s="5">
        <v>556</v>
      </c>
      <c r="I291" s="5">
        <v>932</v>
      </c>
      <c r="J291" s="6">
        <f t="shared" si="12"/>
        <v>45036</v>
      </c>
      <c r="K291" s="6">
        <f t="shared" si="13"/>
        <v>75492</v>
      </c>
      <c r="L291" s="6">
        <f t="shared" si="14"/>
        <v>30456</v>
      </c>
    </row>
    <row r="292" spans="1:12" ht="15.6" thickTop="1" thickBot="1" x14ac:dyDescent="0.35">
      <c r="A292" s="4">
        <v>45673</v>
      </c>
      <c r="B292" s="5" t="s">
        <v>336</v>
      </c>
      <c r="C292" s="5" t="s">
        <v>25</v>
      </c>
      <c r="D292" s="5" t="s">
        <v>104</v>
      </c>
      <c r="E292" s="5" t="s">
        <v>61</v>
      </c>
      <c r="F292" s="5" t="s">
        <v>16</v>
      </c>
      <c r="G292" s="5">
        <v>72</v>
      </c>
      <c r="H292" s="5">
        <v>608</v>
      </c>
      <c r="I292" s="5">
        <v>944</v>
      </c>
      <c r="J292" s="6">
        <f t="shared" si="12"/>
        <v>43776</v>
      </c>
      <c r="K292" s="6">
        <f t="shared" si="13"/>
        <v>67968</v>
      </c>
      <c r="L292" s="6">
        <f t="shared" si="14"/>
        <v>24192</v>
      </c>
    </row>
    <row r="293" spans="1:12" ht="15.6" thickTop="1" thickBot="1" x14ac:dyDescent="0.35">
      <c r="A293" s="4">
        <v>45674</v>
      </c>
      <c r="B293" s="5" t="s">
        <v>337</v>
      </c>
      <c r="C293" s="5" t="s">
        <v>25</v>
      </c>
      <c r="D293" s="5" t="s">
        <v>104</v>
      </c>
      <c r="E293" s="5" t="s">
        <v>63</v>
      </c>
      <c r="F293" s="5" t="s">
        <v>35</v>
      </c>
      <c r="G293" s="5">
        <v>61</v>
      </c>
      <c r="H293" s="5">
        <v>994</v>
      </c>
      <c r="I293" s="5">
        <v>1476</v>
      </c>
      <c r="J293" s="6">
        <f t="shared" si="12"/>
        <v>60634</v>
      </c>
      <c r="K293" s="6">
        <f t="shared" si="13"/>
        <v>90036</v>
      </c>
      <c r="L293" s="6">
        <f t="shared" si="14"/>
        <v>29402</v>
      </c>
    </row>
    <row r="294" spans="1:12" ht="15.6" thickTop="1" thickBot="1" x14ac:dyDescent="0.35">
      <c r="A294" s="4">
        <v>45675</v>
      </c>
      <c r="B294" s="5" t="s">
        <v>338</v>
      </c>
      <c r="C294" s="5" t="s">
        <v>25</v>
      </c>
      <c r="D294" s="5" t="s">
        <v>104</v>
      </c>
      <c r="E294" s="5" t="s">
        <v>19</v>
      </c>
      <c r="F294" s="5" t="s">
        <v>35</v>
      </c>
      <c r="G294" s="5">
        <v>57</v>
      </c>
      <c r="H294" s="5">
        <v>566</v>
      </c>
      <c r="I294" s="5">
        <v>1490</v>
      </c>
      <c r="J294" s="6">
        <f t="shared" si="12"/>
        <v>32262</v>
      </c>
      <c r="K294" s="6">
        <f t="shared" si="13"/>
        <v>84930</v>
      </c>
      <c r="L294" s="6">
        <f t="shared" si="14"/>
        <v>52668</v>
      </c>
    </row>
    <row r="295" spans="1:12" ht="15.6" thickTop="1" thickBot="1" x14ac:dyDescent="0.35">
      <c r="A295" s="4">
        <v>45676</v>
      </c>
      <c r="B295" s="5" t="s">
        <v>339</v>
      </c>
      <c r="C295" s="5" t="s">
        <v>25</v>
      </c>
      <c r="D295" s="5" t="s">
        <v>104</v>
      </c>
      <c r="E295" s="5" t="s">
        <v>66</v>
      </c>
      <c r="F295" s="5" t="s">
        <v>35</v>
      </c>
      <c r="G295" s="5">
        <v>50</v>
      </c>
      <c r="H295" s="5">
        <v>714</v>
      </c>
      <c r="I295" s="5">
        <v>1386</v>
      </c>
      <c r="J295" s="6">
        <f t="shared" si="12"/>
        <v>35700</v>
      </c>
      <c r="K295" s="6">
        <f t="shared" si="13"/>
        <v>69300</v>
      </c>
      <c r="L295" s="6">
        <f t="shared" si="14"/>
        <v>33600</v>
      </c>
    </row>
    <row r="296" spans="1:12" ht="15.6" thickTop="1" thickBot="1" x14ac:dyDescent="0.35">
      <c r="A296" s="4">
        <v>45677</v>
      </c>
      <c r="B296" s="5" t="s">
        <v>229</v>
      </c>
      <c r="C296" s="5" t="s">
        <v>116</v>
      </c>
      <c r="D296" s="5" t="s">
        <v>136</v>
      </c>
      <c r="E296" s="5" t="s">
        <v>68</v>
      </c>
      <c r="F296" s="5" t="s">
        <v>35</v>
      </c>
      <c r="G296" s="5">
        <v>20</v>
      </c>
      <c r="H296" s="5">
        <v>803</v>
      </c>
      <c r="I296" s="5">
        <v>1060</v>
      </c>
      <c r="J296" s="6">
        <f t="shared" si="12"/>
        <v>16060</v>
      </c>
      <c r="K296" s="6">
        <f t="shared" si="13"/>
        <v>21200</v>
      </c>
      <c r="L296" s="6">
        <f t="shared" si="14"/>
        <v>5140</v>
      </c>
    </row>
    <row r="297" spans="1:12" ht="15.6" thickTop="1" thickBot="1" x14ac:dyDescent="0.35">
      <c r="A297" s="4">
        <v>45678</v>
      </c>
      <c r="B297" s="5" t="s">
        <v>340</v>
      </c>
      <c r="C297" s="5" t="s">
        <v>116</v>
      </c>
      <c r="D297" s="5" t="s">
        <v>136</v>
      </c>
      <c r="E297" s="5" t="s">
        <v>70</v>
      </c>
      <c r="F297" s="5" t="s">
        <v>35</v>
      </c>
      <c r="G297" s="5">
        <v>20</v>
      </c>
      <c r="H297" s="5">
        <v>749</v>
      </c>
      <c r="I297" s="5">
        <v>1499</v>
      </c>
      <c r="J297" s="6">
        <f t="shared" si="12"/>
        <v>14980</v>
      </c>
      <c r="K297" s="6">
        <f t="shared" si="13"/>
        <v>29980</v>
      </c>
      <c r="L297" s="6">
        <f t="shared" si="14"/>
        <v>15000</v>
      </c>
    </row>
    <row r="298" spans="1:12" ht="15.6" thickTop="1" thickBot="1" x14ac:dyDescent="0.35">
      <c r="A298" s="4">
        <v>45679</v>
      </c>
      <c r="B298" s="5" t="s">
        <v>341</v>
      </c>
      <c r="C298" s="5" t="s">
        <v>116</v>
      </c>
      <c r="D298" s="5" t="s">
        <v>136</v>
      </c>
      <c r="E298" s="5" t="s">
        <v>72</v>
      </c>
      <c r="F298" s="5" t="s">
        <v>35</v>
      </c>
      <c r="G298" s="5">
        <v>15</v>
      </c>
      <c r="H298" s="5">
        <v>924</v>
      </c>
      <c r="I298" s="5">
        <v>1216</v>
      </c>
      <c r="J298" s="6">
        <f t="shared" si="12"/>
        <v>13860</v>
      </c>
      <c r="K298" s="6">
        <f t="shared" si="13"/>
        <v>18240</v>
      </c>
      <c r="L298" s="6">
        <f t="shared" si="14"/>
        <v>4380</v>
      </c>
    </row>
    <row r="299" spans="1:12" ht="15.6" thickTop="1" thickBot="1" x14ac:dyDescent="0.35">
      <c r="A299" s="4">
        <v>45680</v>
      </c>
      <c r="B299" s="5" t="s">
        <v>188</v>
      </c>
      <c r="C299" s="5" t="s">
        <v>116</v>
      </c>
      <c r="D299" s="5" t="s">
        <v>136</v>
      </c>
      <c r="E299" s="5" t="s">
        <v>74</v>
      </c>
      <c r="F299" s="5" t="s">
        <v>35</v>
      </c>
      <c r="G299" s="5">
        <v>18</v>
      </c>
      <c r="H299" s="5">
        <v>601</v>
      </c>
      <c r="I299" s="5">
        <v>1325</v>
      </c>
      <c r="J299" s="6">
        <f t="shared" si="12"/>
        <v>10818</v>
      </c>
      <c r="K299" s="6">
        <f t="shared" si="13"/>
        <v>23850</v>
      </c>
      <c r="L299" s="6">
        <f t="shared" si="14"/>
        <v>13032</v>
      </c>
    </row>
    <row r="300" spans="1:12" ht="15.6" thickTop="1" thickBot="1" x14ac:dyDescent="0.35">
      <c r="A300" s="4">
        <v>45681</v>
      </c>
      <c r="B300" s="5" t="s">
        <v>342</v>
      </c>
      <c r="C300" s="5" t="s">
        <v>116</v>
      </c>
      <c r="D300" s="5" t="s">
        <v>136</v>
      </c>
      <c r="E300" s="5" t="s">
        <v>21</v>
      </c>
      <c r="F300" s="5" t="s">
        <v>35</v>
      </c>
      <c r="G300" s="5">
        <v>17</v>
      </c>
      <c r="H300" s="5">
        <v>626</v>
      </c>
      <c r="I300" s="5">
        <v>1487</v>
      </c>
      <c r="J300" s="6">
        <f t="shared" si="12"/>
        <v>10642</v>
      </c>
      <c r="K300" s="6">
        <f t="shared" si="13"/>
        <v>25279</v>
      </c>
      <c r="L300" s="6">
        <f t="shared" si="14"/>
        <v>14637</v>
      </c>
    </row>
    <row r="301" spans="1:12" ht="15.6" thickTop="1" thickBot="1" x14ac:dyDescent="0.35">
      <c r="A301" s="4">
        <v>45682</v>
      </c>
      <c r="B301" s="5" t="s">
        <v>186</v>
      </c>
      <c r="C301" s="5" t="s">
        <v>116</v>
      </c>
      <c r="D301" s="5" t="s">
        <v>136</v>
      </c>
      <c r="E301" s="5" t="s">
        <v>21</v>
      </c>
      <c r="F301" s="5" t="s">
        <v>35</v>
      </c>
      <c r="G301" s="5">
        <v>13</v>
      </c>
      <c r="H301" s="5">
        <v>542</v>
      </c>
      <c r="I301" s="5">
        <v>1110</v>
      </c>
      <c r="J301" s="6">
        <f t="shared" si="12"/>
        <v>7046</v>
      </c>
      <c r="K301" s="6">
        <f t="shared" si="13"/>
        <v>14430</v>
      </c>
      <c r="L301" s="6">
        <f t="shared" si="14"/>
        <v>7384</v>
      </c>
    </row>
    <row r="302" spans="1:12" ht="15.6" thickTop="1" thickBot="1" x14ac:dyDescent="0.35">
      <c r="A302" s="4">
        <v>45683</v>
      </c>
      <c r="B302" s="5" t="s">
        <v>343</v>
      </c>
      <c r="C302" s="5" t="s">
        <v>116</v>
      </c>
      <c r="D302" s="5" t="s">
        <v>136</v>
      </c>
      <c r="E302" s="5" t="s">
        <v>42</v>
      </c>
      <c r="F302" s="5" t="s">
        <v>35</v>
      </c>
      <c r="G302" s="5">
        <v>19</v>
      </c>
      <c r="H302" s="5">
        <v>911</v>
      </c>
      <c r="I302" s="5">
        <v>1052</v>
      </c>
      <c r="J302" s="6">
        <f t="shared" si="12"/>
        <v>17309</v>
      </c>
      <c r="K302" s="6">
        <f t="shared" si="13"/>
        <v>19988</v>
      </c>
      <c r="L302" s="6">
        <f t="shared" si="14"/>
        <v>2679</v>
      </c>
    </row>
    <row r="303" spans="1:12" ht="15.6" thickTop="1" thickBot="1" x14ac:dyDescent="0.35">
      <c r="A303" s="4">
        <v>45684</v>
      </c>
      <c r="B303" s="5" t="s">
        <v>344</v>
      </c>
      <c r="C303" s="5" t="s">
        <v>116</v>
      </c>
      <c r="D303" s="5" t="s">
        <v>136</v>
      </c>
      <c r="E303" s="5" t="s">
        <v>61</v>
      </c>
      <c r="F303" s="5" t="s">
        <v>16</v>
      </c>
      <c r="G303" s="5">
        <v>19</v>
      </c>
      <c r="H303" s="5">
        <v>595</v>
      </c>
      <c r="I303" s="5">
        <v>892</v>
      </c>
      <c r="J303" s="6">
        <f t="shared" si="12"/>
        <v>11305</v>
      </c>
      <c r="K303" s="6">
        <f t="shared" si="13"/>
        <v>16948</v>
      </c>
      <c r="L303" s="6">
        <f t="shared" si="14"/>
        <v>5643</v>
      </c>
    </row>
    <row r="304" spans="1:12" ht="15.6" thickTop="1" thickBot="1" x14ac:dyDescent="0.35">
      <c r="A304" s="4">
        <v>45685</v>
      </c>
      <c r="B304" s="5" t="s">
        <v>345</v>
      </c>
      <c r="C304" s="5" t="s">
        <v>116</v>
      </c>
      <c r="D304" s="5" t="s">
        <v>136</v>
      </c>
      <c r="E304" s="5" t="s">
        <v>21</v>
      </c>
      <c r="F304" s="5" t="s">
        <v>16</v>
      </c>
      <c r="G304" s="5">
        <v>17</v>
      </c>
      <c r="H304" s="5">
        <v>593</v>
      </c>
      <c r="I304" s="5">
        <v>1359</v>
      </c>
      <c r="J304" s="6">
        <f t="shared" si="12"/>
        <v>10081</v>
      </c>
      <c r="K304" s="6">
        <f t="shared" si="13"/>
        <v>23103</v>
      </c>
      <c r="L304" s="6">
        <f t="shared" si="14"/>
        <v>13022</v>
      </c>
    </row>
    <row r="305" spans="1:12" ht="15.6" thickTop="1" thickBot="1" x14ac:dyDescent="0.35">
      <c r="A305" s="4">
        <v>45686</v>
      </c>
      <c r="B305" s="5" t="s">
        <v>346</v>
      </c>
      <c r="C305" s="5" t="s">
        <v>116</v>
      </c>
      <c r="D305" s="5" t="s">
        <v>136</v>
      </c>
      <c r="E305" s="5" t="s">
        <v>38</v>
      </c>
      <c r="F305" s="5" t="s">
        <v>16</v>
      </c>
      <c r="G305" s="5">
        <v>20</v>
      </c>
      <c r="H305" s="5">
        <v>735</v>
      </c>
      <c r="I305" s="5">
        <v>1265</v>
      </c>
      <c r="J305" s="6">
        <f t="shared" si="12"/>
        <v>14700</v>
      </c>
      <c r="K305" s="6">
        <f t="shared" si="13"/>
        <v>25300</v>
      </c>
      <c r="L305" s="6">
        <f t="shared" si="14"/>
        <v>10600</v>
      </c>
    </row>
    <row r="306" spans="1:12" ht="15.6" thickTop="1" thickBot="1" x14ac:dyDescent="0.35">
      <c r="A306" s="4">
        <v>45687</v>
      </c>
      <c r="B306" s="5" t="s">
        <v>347</v>
      </c>
      <c r="C306" s="5" t="s">
        <v>116</v>
      </c>
      <c r="D306" s="5" t="s">
        <v>136</v>
      </c>
      <c r="E306" s="5" t="s">
        <v>61</v>
      </c>
      <c r="F306" s="5" t="s">
        <v>16</v>
      </c>
      <c r="G306" s="5">
        <v>10</v>
      </c>
      <c r="H306" s="5">
        <v>911</v>
      </c>
      <c r="I306" s="5">
        <v>1214</v>
      </c>
      <c r="J306" s="6">
        <f t="shared" si="12"/>
        <v>9110</v>
      </c>
      <c r="K306" s="6">
        <f t="shared" si="13"/>
        <v>12140</v>
      </c>
      <c r="L306" s="6">
        <f t="shared" si="14"/>
        <v>3030</v>
      </c>
    </row>
    <row r="307" spans="1:12" ht="15.6" thickTop="1" thickBot="1" x14ac:dyDescent="0.35">
      <c r="A307" s="4">
        <v>45688</v>
      </c>
      <c r="B307" s="5" t="s">
        <v>348</v>
      </c>
      <c r="C307" s="5" t="s">
        <v>116</v>
      </c>
      <c r="D307" s="5" t="s">
        <v>136</v>
      </c>
      <c r="E307" s="5" t="s">
        <v>63</v>
      </c>
      <c r="F307" s="5" t="s">
        <v>16</v>
      </c>
      <c r="G307" s="5">
        <v>17</v>
      </c>
      <c r="H307" s="5">
        <v>750</v>
      </c>
      <c r="I307" s="5">
        <v>885</v>
      </c>
      <c r="J307" s="6">
        <f t="shared" si="12"/>
        <v>12750</v>
      </c>
      <c r="K307" s="6">
        <f t="shared" si="13"/>
        <v>15045</v>
      </c>
      <c r="L307" s="6">
        <f t="shared" si="14"/>
        <v>2295</v>
      </c>
    </row>
    <row r="308" spans="1:12" ht="15.6" thickTop="1" thickBot="1" x14ac:dyDescent="0.35">
      <c r="A308" s="4">
        <v>45689</v>
      </c>
      <c r="B308" s="5" t="s">
        <v>349</v>
      </c>
      <c r="C308" s="5" t="s">
        <v>13</v>
      </c>
      <c r="D308" s="5" t="s">
        <v>78</v>
      </c>
      <c r="E308" s="5" t="s">
        <v>19</v>
      </c>
      <c r="F308" s="5" t="s">
        <v>35</v>
      </c>
      <c r="G308" s="5">
        <v>22</v>
      </c>
      <c r="H308" s="5">
        <v>810</v>
      </c>
      <c r="I308" s="5">
        <v>1261</v>
      </c>
      <c r="J308" s="6">
        <f t="shared" si="12"/>
        <v>17820</v>
      </c>
      <c r="K308" s="6">
        <f t="shared" si="13"/>
        <v>27742</v>
      </c>
      <c r="L308" s="6">
        <f t="shared" si="14"/>
        <v>9922</v>
      </c>
    </row>
    <row r="309" spans="1:12" ht="15.6" thickTop="1" thickBot="1" x14ac:dyDescent="0.35">
      <c r="A309" s="4">
        <v>45690</v>
      </c>
      <c r="B309" s="5" t="s">
        <v>350</v>
      </c>
      <c r="C309" s="5" t="s">
        <v>13</v>
      </c>
      <c r="D309" s="5" t="s">
        <v>78</v>
      </c>
      <c r="E309" s="5" t="s">
        <v>66</v>
      </c>
      <c r="F309" s="5" t="s">
        <v>35</v>
      </c>
      <c r="G309" s="5">
        <v>23</v>
      </c>
      <c r="H309" s="5">
        <v>827</v>
      </c>
      <c r="I309" s="5">
        <v>968</v>
      </c>
      <c r="J309" s="6">
        <f t="shared" si="12"/>
        <v>19021</v>
      </c>
      <c r="K309" s="6">
        <f t="shared" si="13"/>
        <v>22264</v>
      </c>
      <c r="L309" s="6">
        <f t="shared" si="14"/>
        <v>3243</v>
      </c>
    </row>
    <row r="310" spans="1:12" ht="15.6" thickTop="1" thickBot="1" x14ac:dyDescent="0.35">
      <c r="A310" s="4">
        <v>45691</v>
      </c>
      <c r="B310" s="5" t="s">
        <v>351</v>
      </c>
      <c r="C310" s="5" t="s">
        <v>13</v>
      </c>
      <c r="D310" s="5" t="s">
        <v>78</v>
      </c>
      <c r="E310" s="5" t="s">
        <v>68</v>
      </c>
      <c r="F310" s="5" t="s">
        <v>35</v>
      </c>
      <c r="G310" s="5">
        <v>23</v>
      </c>
      <c r="H310" s="5">
        <v>570</v>
      </c>
      <c r="I310" s="5">
        <v>1174</v>
      </c>
      <c r="J310" s="6">
        <f t="shared" si="12"/>
        <v>13110</v>
      </c>
      <c r="K310" s="6">
        <f t="shared" si="13"/>
        <v>27002</v>
      </c>
      <c r="L310" s="6">
        <f t="shared" si="14"/>
        <v>13892</v>
      </c>
    </row>
    <row r="311" spans="1:12" ht="15.6" thickTop="1" thickBot="1" x14ac:dyDescent="0.35">
      <c r="A311" s="4">
        <v>45692</v>
      </c>
      <c r="B311" s="5" t="s">
        <v>352</v>
      </c>
      <c r="C311" s="5" t="s">
        <v>13</v>
      </c>
      <c r="D311" s="5" t="s">
        <v>78</v>
      </c>
      <c r="E311" s="5" t="s">
        <v>70</v>
      </c>
      <c r="F311" s="5" t="s">
        <v>16</v>
      </c>
      <c r="G311" s="5">
        <v>21</v>
      </c>
      <c r="H311" s="5">
        <v>938</v>
      </c>
      <c r="I311" s="5">
        <v>1008</v>
      </c>
      <c r="J311" s="6">
        <f t="shared" si="12"/>
        <v>19698</v>
      </c>
      <c r="K311" s="6">
        <f t="shared" si="13"/>
        <v>21168</v>
      </c>
      <c r="L311" s="6">
        <f t="shared" si="14"/>
        <v>1470</v>
      </c>
    </row>
    <row r="312" spans="1:12" ht="15.6" thickTop="1" thickBot="1" x14ac:dyDescent="0.35">
      <c r="A312" s="4">
        <v>45693</v>
      </c>
      <c r="B312" s="5" t="s">
        <v>353</v>
      </c>
      <c r="C312" s="5" t="s">
        <v>13</v>
      </c>
      <c r="D312" s="5" t="s">
        <v>78</v>
      </c>
      <c r="E312" s="5" t="s">
        <v>72</v>
      </c>
      <c r="F312" s="5" t="s">
        <v>16</v>
      </c>
      <c r="G312" s="5">
        <v>24</v>
      </c>
      <c r="H312" s="5">
        <v>993</v>
      </c>
      <c r="I312" s="5">
        <v>1319</v>
      </c>
      <c r="J312" s="6">
        <f t="shared" si="12"/>
        <v>23832</v>
      </c>
      <c r="K312" s="6">
        <f t="shared" si="13"/>
        <v>31656</v>
      </c>
      <c r="L312" s="6">
        <f t="shared" si="14"/>
        <v>7824</v>
      </c>
    </row>
    <row r="313" spans="1:12" ht="15.6" thickTop="1" thickBot="1" x14ac:dyDescent="0.35">
      <c r="A313" s="4">
        <v>45694</v>
      </c>
      <c r="B313" s="5" t="s">
        <v>354</v>
      </c>
      <c r="C313" s="5" t="s">
        <v>13</v>
      </c>
      <c r="D313" s="5" t="s">
        <v>78</v>
      </c>
      <c r="E313" s="5" t="s">
        <v>74</v>
      </c>
      <c r="F313" s="5" t="s">
        <v>16</v>
      </c>
      <c r="G313" s="5">
        <v>20</v>
      </c>
      <c r="H313" s="5">
        <v>534</v>
      </c>
      <c r="I313" s="5">
        <v>1436</v>
      </c>
      <c r="J313" s="6">
        <f t="shared" si="12"/>
        <v>10680</v>
      </c>
      <c r="K313" s="6">
        <f t="shared" si="13"/>
        <v>28720</v>
      </c>
      <c r="L313" s="6">
        <f t="shared" si="14"/>
        <v>18040</v>
      </c>
    </row>
    <row r="314" spans="1:12" ht="15.6" thickTop="1" thickBot="1" x14ac:dyDescent="0.35">
      <c r="A314" s="4">
        <v>45695</v>
      </c>
      <c r="B314" s="5" t="s">
        <v>355</v>
      </c>
      <c r="C314" s="5" t="s">
        <v>13</v>
      </c>
      <c r="D314" s="5" t="s">
        <v>78</v>
      </c>
      <c r="E314" s="5" t="s">
        <v>21</v>
      </c>
      <c r="F314" s="5" t="s">
        <v>16</v>
      </c>
      <c r="G314" s="5">
        <v>23</v>
      </c>
      <c r="H314" s="5">
        <v>761</v>
      </c>
      <c r="I314" s="5">
        <v>1027</v>
      </c>
      <c r="J314" s="6">
        <f t="shared" si="12"/>
        <v>17503</v>
      </c>
      <c r="K314" s="6">
        <f t="shared" si="13"/>
        <v>23621</v>
      </c>
      <c r="L314" s="6">
        <f t="shared" si="14"/>
        <v>6118</v>
      </c>
    </row>
    <row r="315" spans="1:12" ht="15.6" thickTop="1" thickBot="1" x14ac:dyDescent="0.35">
      <c r="A315" s="4">
        <v>45696</v>
      </c>
      <c r="B315" s="5" t="s">
        <v>356</v>
      </c>
      <c r="C315" s="5" t="s">
        <v>13</v>
      </c>
      <c r="D315" s="5" t="s">
        <v>78</v>
      </c>
      <c r="E315" s="5" t="s">
        <v>21</v>
      </c>
      <c r="F315" s="5" t="s">
        <v>16</v>
      </c>
      <c r="G315" s="5">
        <v>23</v>
      </c>
      <c r="H315" s="5">
        <v>701</v>
      </c>
      <c r="I315" s="5">
        <v>1006</v>
      </c>
      <c r="J315" s="6">
        <f t="shared" si="12"/>
        <v>16123</v>
      </c>
      <c r="K315" s="6">
        <f t="shared" si="13"/>
        <v>23138</v>
      </c>
      <c r="L315" s="6">
        <f t="shared" si="14"/>
        <v>7015</v>
      </c>
    </row>
    <row r="316" spans="1:12" ht="15.6" thickTop="1" thickBot="1" x14ac:dyDescent="0.35">
      <c r="A316" s="4">
        <v>45697</v>
      </c>
      <c r="B316" s="5" t="s">
        <v>357</v>
      </c>
      <c r="C316" s="5" t="s">
        <v>13</v>
      </c>
      <c r="D316" s="5" t="s">
        <v>78</v>
      </c>
      <c r="E316" s="5" t="s">
        <v>42</v>
      </c>
      <c r="F316" s="5" t="s">
        <v>35</v>
      </c>
      <c r="G316" s="5">
        <v>25</v>
      </c>
      <c r="H316" s="5">
        <v>541</v>
      </c>
      <c r="I316" s="5">
        <v>1277</v>
      </c>
      <c r="J316" s="6">
        <f t="shared" si="12"/>
        <v>13525</v>
      </c>
      <c r="K316" s="6">
        <f t="shared" si="13"/>
        <v>31925</v>
      </c>
      <c r="L316" s="6">
        <f t="shared" si="14"/>
        <v>18400</v>
      </c>
    </row>
    <row r="317" spans="1:12" ht="15.6" thickTop="1" thickBot="1" x14ac:dyDescent="0.35">
      <c r="A317" s="4">
        <v>45698</v>
      </c>
      <c r="B317" s="5" t="s">
        <v>358</v>
      </c>
      <c r="C317" s="5" t="s">
        <v>13</v>
      </c>
      <c r="D317" s="5" t="s">
        <v>78</v>
      </c>
      <c r="E317" s="5" t="s">
        <v>61</v>
      </c>
      <c r="F317" s="5" t="s">
        <v>35</v>
      </c>
      <c r="G317" s="5">
        <v>26</v>
      </c>
      <c r="H317" s="5">
        <v>751</v>
      </c>
      <c r="I317" s="5">
        <v>1271</v>
      </c>
      <c r="J317" s="6">
        <f t="shared" si="12"/>
        <v>19526</v>
      </c>
      <c r="K317" s="6">
        <f t="shared" si="13"/>
        <v>33046</v>
      </c>
      <c r="L317" s="6">
        <f t="shared" si="14"/>
        <v>13520</v>
      </c>
    </row>
    <row r="318" spans="1:12" ht="15.6" thickTop="1" thickBot="1" x14ac:dyDescent="0.35">
      <c r="A318" s="4">
        <v>45699</v>
      </c>
      <c r="B318" s="5" t="s">
        <v>359</v>
      </c>
      <c r="C318" s="5" t="s">
        <v>13</v>
      </c>
      <c r="D318" s="5" t="s">
        <v>78</v>
      </c>
      <c r="E318" s="5" t="s">
        <v>31</v>
      </c>
      <c r="F318" s="5" t="s">
        <v>35</v>
      </c>
      <c r="G318" s="5">
        <v>28</v>
      </c>
      <c r="H318" s="5">
        <v>708</v>
      </c>
      <c r="I318" s="5">
        <v>1037</v>
      </c>
      <c r="J318" s="6">
        <f t="shared" si="12"/>
        <v>19824</v>
      </c>
      <c r="K318" s="6">
        <f t="shared" si="13"/>
        <v>29036</v>
      </c>
      <c r="L318" s="6">
        <f t="shared" si="14"/>
        <v>9212</v>
      </c>
    </row>
    <row r="319" spans="1:12" ht="15.6" thickTop="1" thickBot="1" x14ac:dyDescent="0.35">
      <c r="A319" s="4">
        <v>45700</v>
      </c>
      <c r="B319" s="5" t="s">
        <v>360</v>
      </c>
      <c r="C319" s="5" t="s">
        <v>25</v>
      </c>
      <c r="D319" s="5" t="s">
        <v>91</v>
      </c>
      <c r="E319" s="5" t="s">
        <v>38</v>
      </c>
      <c r="F319" s="5" t="s">
        <v>35</v>
      </c>
      <c r="G319" s="5">
        <v>80</v>
      </c>
      <c r="H319" s="5">
        <v>636</v>
      </c>
      <c r="I319" s="5">
        <v>1120</v>
      </c>
      <c r="J319" s="6">
        <f t="shared" si="12"/>
        <v>50880</v>
      </c>
      <c r="K319" s="6">
        <f t="shared" si="13"/>
        <v>89600</v>
      </c>
      <c r="L319" s="6">
        <f t="shared" si="14"/>
        <v>38720</v>
      </c>
    </row>
    <row r="320" spans="1:12" ht="15.6" thickTop="1" thickBot="1" x14ac:dyDescent="0.35">
      <c r="A320" s="4">
        <v>45701</v>
      </c>
      <c r="B320" s="5" t="s">
        <v>361</v>
      </c>
      <c r="C320" s="5" t="s">
        <v>25</v>
      </c>
      <c r="D320" s="5" t="s">
        <v>91</v>
      </c>
      <c r="E320" s="5" t="s">
        <v>38</v>
      </c>
      <c r="F320" s="5" t="s">
        <v>35</v>
      </c>
      <c r="G320" s="5">
        <v>50</v>
      </c>
      <c r="H320" s="5">
        <v>581</v>
      </c>
      <c r="I320" s="5">
        <v>1107</v>
      </c>
      <c r="J320" s="6">
        <f t="shared" si="12"/>
        <v>29050</v>
      </c>
      <c r="K320" s="6">
        <f t="shared" si="13"/>
        <v>55350</v>
      </c>
      <c r="L320" s="6">
        <f t="shared" si="14"/>
        <v>26300</v>
      </c>
    </row>
    <row r="321" spans="1:12" ht="15.6" thickTop="1" thickBot="1" x14ac:dyDescent="0.35">
      <c r="A321" s="4">
        <v>45702</v>
      </c>
      <c r="B321" s="5" t="s">
        <v>362</v>
      </c>
      <c r="C321" s="5" t="s">
        <v>25</v>
      </c>
      <c r="D321" s="5" t="s">
        <v>91</v>
      </c>
      <c r="E321" s="5" t="s">
        <v>23</v>
      </c>
      <c r="F321" s="5" t="s">
        <v>35</v>
      </c>
      <c r="G321" s="5">
        <v>55</v>
      </c>
      <c r="H321" s="5">
        <v>856</v>
      </c>
      <c r="I321" s="5">
        <v>1202</v>
      </c>
      <c r="J321" s="6">
        <f t="shared" si="12"/>
        <v>47080</v>
      </c>
      <c r="K321" s="6">
        <f t="shared" si="13"/>
        <v>66110</v>
      </c>
      <c r="L321" s="6">
        <f t="shared" si="14"/>
        <v>19030</v>
      </c>
    </row>
    <row r="322" spans="1:12" ht="15.6" thickTop="1" thickBot="1" x14ac:dyDescent="0.35">
      <c r="A322" s="4">
        <v>45703</v>
      </c>
      <c r="B322" s="5" t="s">
        <v>363</v>
      </c>
      <c r="C322" s="5" t="s">
        <v>25</v>
      </c>
      <c r="D322" s="5" t="s">
        <v>91</v>
      </c>
      <c r="E322" s="5" t="s">
        <v>23</v>
      </c>
      <c r="F322" s="5" t="s">
        <v>35</v>
      </c>
      <c r="G322" s="5">
        <v>78</v>
      </c>
      <c r="H322" s="5">
        <v>964</v>
      </c>
      <c r="I322" s="5">
        <v>1202</v>
      </c>
      <c r="J322" s="6">
        <f t="shared" si="12"/>
        <v>75192</v>
      </c>
      <c r="K322" s="6">
        <f t="shared" si="13"/>
        <v>93756</v>
      </c>
      <c r="L322" s="6">
        <f t="shared" si="14"/>
        <v>18564</v>
      </c>
    </row>
    <row r="323" spans="1:12" ht="15.6" thickTop="1" thickBot="1" x14ac:dyDescent="0.35">
      <c r="A323" s="4">
        <v>45704</v>
      </c>
      <c r="B323" s="5" t="s">
        <v>364</v>
      </c>
      <c r="C323" s="5" t="s">
        <v>25</v>
      </c>
      <c r="D323" s="5" t="s">
        <v>91</v>
      </c>
      <c r="E323" s="5" t="s">
        <v>34</v>
      </c>
      <c r="F323" s="5" t="s">
        <v>16</v>
      </c>
      <c r="G323" s="5">
        <v>97</v>
      </c>
      <c r="H323" s="5">
        <v>982</v>
      </c>
      <c r="I323" s="5">
        <v>1080</v>
      </c>
      <c r="J323" s="6">
        <f t="shared" ref="J323:J386" si="15">G323*H323</f>
        <v>95254</v>
      </c>
      <c r="K323" s="6">
        <f t="shared" ref="K323:K386" si="16">G323*I323</f>
        <v>104760</v>
      </c>
      <c r="L323" s="6">
        <f t="shared" ref="L323:L386" si="17">K323-J323</f>
        <v>9506</v>
      </c>
    </row>
    <row r="324" spans="1:12" ht="15.6" thickTop="1" thickBot="1" x14ac:dyDescent="0.35">
      <c r="A324" s="4">
        <v>45705</v>
      </c>
      <c r="B324" s="5" t="s">
        <v>365</v>
      </c>
      <c r="C324" s="5" t="s">
        <v>25</v>
      </c>
      <c r="D324" s="5" t="s">
        <v>91</v>
      </c>
      <c r="E324" s="5" t="s">
        <v>38</v>
      </c>
      <c r="F324" s="5" t="s">
        <v>16</v>
      </c>
      <c r="G324" s="5">
        <v>93</v>
      </c>
      <c r="H324" s="5">
        <v>736</v>
      </c>
      <c r="I324" s="5">
        <v>1300</v>
      </c>
      <c r="J324" s="6">
        <f t="shared" si="15"/>
        <v>68448</v>
      </c>
      <c r="K324" s="6">
        <f t="shared" si="16"/>
        <v>120900</v>
      </c>
      <c r="L324" s="6">
        <f t="shared" si="17"/>
        <v>52452</v>
      </c>
    </row>
    <row r="325" spans="1:12" ht="15.6" thickTop="1" thickBot="1" x14ac:dyDescent="0.35">
      <c r="A325" s="4">
        <v>45706</v>
      </c>
      <c r="B325" s="5" t="s">
        <v>366</v>
      </c>
      <c r="C325" s="5" t="s">
        <v>25</v>
      </c>
      <c r="D325" s="5" t="s">
        <v>91</v>
      </c>
      <c r="E325" s="5" t="s">
        <v>61</v>
      </c>
      <c r="F325" s="5" t="s">
        <v>16</v>
      </c>
      <c r="G325" s="5">
        <v>51</v>
      </c>
      <c r="H325" s="5">
        <v>608</v>
      </c>
      <c r="I325" s="5">
        <v>1035</v>
      </c>
      <c r="J325" s="6">
        <f t="shared" si="15"/>
        <v>31008</v>
      </c>
      <c r="K325" s="6">
        <f t="shared" si="16"/>
        <v>52785</v>
      </c>
      <c r="L325" s="6">
        <f t="shared" si="17"/>
        <v>21777</v>
      </c>
    </row>
    <row r="326" spans="1:12" ht="15.6" thickTop="1" thickBot="1" x14ac:dyDescent="0.35">
      <c r="A326" s="4">
        <v>45707</v>
      </c>
      <c r="B326" s="5" t="s">
        <v>367</v>
      </c>
      <c r="C326" s="5" t="s">
        <v>25</v>
      </c>
      <c r="D326" s="5" t="s">
        <v>91</v>
      </c>
      <c r="E326" s="5" t="s">
        <v>63</v>
      </c>
      <c r="F326" s="5" t="s">
        <v>16</v>
      </c>
      <c r="G326" s="5">
        <v>95</v>
      </c>
      <c r="H326" s="5">
        <v>642</v>
      </c>
      <c r="I326" s="5">
        <v>991</v>
      </c>
      <c r="J326" s="6">
        <f t="shared" si="15"/>
        <v>60990</v>
      </c>
      <c r="K326" s="6">
        <f t="shared" si="16"/>
        <v>94145</v>
      </c>
      <c r="L326" s="6">
        <f t="shared" si="17"/>
        <v>33155</v>
      </c>
    </row>
    <row r="327" spans="1:12" ht="15.6" thickTop="1" thickBot="1" x14ac:dyDescent="0.35">
      <c r="A327" s="4">
        <v>45708</v>
      </c>
      <c r="B327" s="5" t="s">
        <v>368</v>
      </c>
      <c r="C327" s="5" t="s">
        <v>25</v>
      </c>
      <c r="D327" s="5" t="s">
        <v>91</v>
      </c>
      <c r="E327" s="5" t="s">
        <v>19</v>
      </c>
      <c r="F327" s="5" t="s">
        <v>35</v>
      </c>
      <c r="G327" s="5">
        <v>90</v>
      </c>
      <c r="H327" s="5">
        <v>713</v>
      </c>
      <c r="I327" s="5">
        <v>1017</v>
      </c>
      <c r="J327" s="6">
        <f t="shared" si="15"/>
        <v>64170</v>
      </c>
      <c r="K327" s="6">
        <f t="shared" si="16"/>
        <v>91530</v>
      </c>
      <c r="L327" s="6">
        <f t="shared" si="17"/>
        <v>27360</v>
      </c>
    </row>
    <row r="328" spans="1:12" ht="15.6" thickTop="1" thickBot="1" x14ac:dyDescent="0.35">
      <c r="A328" s="4">
        <v>45709</v>
      </c>
      <c r="B328" s="5" t="s">
        <v>369</v>
      </c>
      <c r="C328" s="5" t="s">
        <v>25</v>
      </c>
      <c r="D328" s="5" t="s">
        <v>91</v>
      </c>
      <c r="E328" s="5" t="s">
        <v>66</v>
      </c>
      <c r="F328" s="5" t="s">
        <v>16</v>
      </c>
      <c r="G328" s="5">
        <v>88</v>
      </c>
      <c r="H328" s="5">
        <v>635</v>
      </c>
      <c r="I328" s="5">
        <v>1275</v>
      </c>
      <c r="J328" s="6">
        <f t="shared" si="15"/>
        <v>55880</v>
      </c>
      <c r="K328" s="6">
        <f t="shared" si="16"/>
        <v>112200</v>
      </c>
      <c r="L328" s="6">
        <f t="shared" si="17"/>
        <v>56320</v>
      </c>
    </row>
    <row r="329" spans="1:12" ht="15.6" thickTop="1" thickBot="1" x14ac:dyDescent="0.35">
      <c r="A329" s="4">
        <v>45710</v>
      </c>
      <c r="B329" s="5" t="s">
        <v>370</v>
      </c>
      <c r="C329" s="5" t="s">
        <v>25</v>
      </c>
      <c r="D329" s="5" t="s">
        <v>91</v>
      </c>
      <c r="E329" s="5" t="s">
        <v>68</v>
      </c>
      <c r="F329" s="5" t="s">
        <v>16</v>
      </c>
      <c r="G329" s="5">
        <v>81</v>
      </c>
      <c r="H329" s="5">
        <v>813</v>
      </c>
      <c r="I329" s="5">
        <v>946</v>
      </c>
      <c r="J329" s="6">
        <f t="shared" si="15"/>
        <v>65853</v>
      </c>
      <c r="K329" s="6">
        <f t="shared" si="16"/>
        <v>76626</v>
      </c>
      <c r="L329" s="6">
        <f t="shared" si="17"/>
        <v>10773</v>
      </c>
    </row>
    <row r="330" spans="1:12" ht="15.6" thickTop="1" thickBot="1" x14ac:dyDescent="0.35">
      <c r="A330" s="4">
        <v>45711</v>
      </c>
      <c r="B330" s="5" t="s">
        <v>371</v>
      </c>
      <c r="C330" s="5" t="s">
        <v>25</v>
      </c>
      <c r="D330" s="5" t="s">
        <v>91</v>
      </c>
      <c r="E330" s="5" t="s">
        <v>70</v>
      </c>
      <c r="F330" s="5" t="s">
        <v>16</v>
      </c>
      <c r="G330" s="5">
        <v>57</v>
      </c>
      <c r="H330" s="5">
        <v>912</v>
      </c>
      <c r="I330" s="5">
        <v>1076</v>
      </c>
      <c r="J330" s="6">
        <f t="shared" si="15"/>
        <v>51984</v>
      </c>
      <c r="K330" s="6">
        <f t="shared" si="16"/>
        <v>61332</v>
      </c>
      <c r="L330" s="6">
        <f t="shared" si="17"/>
        <v>9348</v>
      </c>
    </row>
    <row r="331" spans="1:12" ht="15.6" thickTop="1" thickBot="1" x14ac:dyDescent="0.35">
      <c r="A331" s="4">
        <v>45712</v>
      </c>
      <c r="B331" s="7" t="s">
        <v>372</v>
      </c>
      <c r="C331" s="7" t="s">
        <v>25</v>
      </c>
      <c r="D331" s="7" t="s">
        <v>104</v>
      </c>
      <c r="E331" s="7" t="s">
        <v>72</v>
      </c>
      <c r="F331" s="5" t="s">
        <v>16</v>
      </c>
      <c r="G331" s="5">
        <v>61</v>
      </c>
      <c r="H331" s="5">
        <v>565</v>
      </c>
      <c r="I331" s="5">
        <v>1330</v>
      </c>
      <c r="J331" s="6">
        <f t="shared" si="15"/>
        <v>34465</v>
      </c>
      <c r="K331" s="6">
        <f t="shared" si="16"/>
        <v>81130</v>
      </c>
      <c r="L331" s="6">
        <f t="shared" si="17"/>
        <v>46665</v>
      </c>
    </row>
    <row r="332" spans="1:12" ht="15.6" thickTop="1" thickBot="1" x14ac:dyDescent="0.35">
      <c r="A332" s="4">
        <v>45713</v>
      </c>
      <c r="B332" s="8" t="s">
        <v>373</v>
      </c>
      <c r="C332" s="7" t="s">
        <v>25</v>
      </c>
      <c r="D332" s="8" t="s">
        <v>374</v>
      </c>
      <c r="E332" s="7" t="s">
        <v>72</v>
      </c>
      <c r="F332" s="5" t="s">
        <v>16</v>
      </c>
      <c r="G332" s="5">
        <v>62</v>
      </c>
      <c r="H332" s="5">
        <v>805</v>
      </c>
      <c r="I332" s="5">
        <v>1411</v>
      </c>
      <c r="J332" s="6">
        <f t="shared" si="15"/>
        <v>49910</v>
      </c>
      <c r="K332" s="6">
        <f t="shared" si="16"/>
        <v>87482</v>
      </c>
      <c r="L332" s="6">
        <f t="shared" si="17"/>
        <v>37572</v>
      </c>
    </row>
    <row r="333" spans="1:12" ht="15.6" thickTop="1" thickBot="1" x14ac:dyDescent="0.35">
      <c r="A333" s="4">
        <v>45383</v>
      </c>
      <c r="B333" s="5" t="s">
        <v>12</v>
      </c>
      <c r="C333" s="5" t="s">
        <v>13</v>
      </c>
      <c r="D333" s="5" t="s">
        <v>14</v>
      </c>
      <c r="E333" s="5" t="s">
        <v>15</v>
      </c>
      <c r="F333" s="5" t="s">
        <v>16</v>
      </c>
      <c r="G333" s="5">
        <v>28</v>
      </c>
      <c r="H333" s="5">
        <v>826</v>
      </c>
      <c r="I333" s="5">
        <v>1135</v>
      </c>
      <c r="J333" s="6">
        <f t="shared" si="15"/>
        <v>23128</v>
      </c>
      <c r="K333" s="6">
        <f t="shared" si="16"/>
        <v>31780</v>
      </c>
      <c r="L333" s="6">
        <f t="shared" si="17"/>
        <v>8652</v>
      </c>
    </row>
    <row r="334" spans="1:12" ht="15.6" thickTop="1" thickBot="1" x14ac:dyDescent="0.35">
      <c r="A334" s="4">
        <v>45384</v>
      </c>
      <c r="B334" s="5" t="s">
        <v>17</v>
      </c>
      <c r="C334" s="5" t="s">
        <v>13</v>
      </c>
      <c r="D334" s="5" t="s">
        <v>18</v>
      </c>
      <c r="E334" s="5" t="s">
        <v>19</v>
      </c>
      <c r="F334" s="5" t="s">
        <v>16</v>
      </c>
      <c r="G334" s="5">
        <v>25</v>
      </c>
      <c r="H334" s="5">
        <v>952</v>
      </c>
      <c r="I334" s="5">
        <v>1314</v>
      </c>
      <c r="J334" s="6">
        <f t="shared" si="15"/>
        <v>23800</v>
      </c>
      <c r="K334" s="6">
        <f t="shared" si="16"/>
        <v>32850</v>
      </c>
      <c r="L334" s="6">
        <f t="shared" si="17"/>
        <v>9050</v>
      </c>
    </row>
    <row r="335" spans="1:12" ht="15.6" thickTop="1" thickBot="1" x14ac:dyDescent="0.35">
      <c r="A335" s="4">
        <v>45385</v>
      </c>
      <c r="B335" s="5" t="s">
        <v>20</v>
      </c>
      <c r="C335" s="5" t="s">
        <v>13</v>
      </c>
      <c r="D335" s="5" t="s">
        <v>18</v>
      </c>
      <c r="E335" s="5" t="s">
        <v>21</v>
      </c>
      <c r="F335" s="5" t="s">
        <v>16</v>
      </c>
      <c r="G335" s="5">
        <v>20</v>
      </c>
      <c r="H335" s="5">
        <v>940</v>
      </c>
      <c r="I335" s="5">
        <v>1488</v>
      </c>
      <c r="J335" s="6">
        <f t="shared" si="15"/>
        <v>18800</v>
      </c>
      <c r="K335" s="6">
        <f t="shared" si="16"/>
        <v>29760</v>
      </c>
      <c r="L335" s="6">
        <f t="shared" si="17"/>
        <v>10960</v>
      </c>
    </row>
    <row r="336" spans="1:12" ht="15.6" thickTop="1" thickBot="1" x14ac:dyDescent="0.35">
      <c r="A336" s="4">
        <v>45386</v>
      </c>
      <c r="B336" s="5" t="s">
        <v>22</v>
      </c>
      <c r="C336" s="5" t="s">
        <v>13</v>
      </c>
      <c r="D336" s="5" t="s">
        <v>18</v>
      </c>
      <c r="E336" s="5" t="s">
        <v>23</v>
      </c>
      <c r="F336" s="5" t="s">
        <v>16</v>
      </c>
      <c r="G336" s="5">
        <v>22</v>
      </c>
      <c r="H336" s="5">
        <v>785</v>
      </c>
      <c r="I336" s="5">
        <v>885</v>
      </c>
      <c r="J336" s="6">
        <f t="shared" si="15"/>
        <v>17270</v>
      </c>
      <c r="K336" s="6">
        <f t="shared" si="16"/>
        <v>19470</v>
      </c>
      <c r="L336" s="6">
        <f t="shared" si="17"/>
        <v>2200</v>
      </c>
    </row>
    <row r="337" spans="1:12" ht="15.6" thickTop="1" thickBot="1" x14ac:dyDescent="0.35">
      <c r="A337" s="4">
        <v>45387</v>
      </c>
      <c r="B337" s="5" t="s">
        <v>24</v>
      </c>
      <c r="C337" s="5" t="s">
        <v>25</v>
      </c>
      <c r="D337" s="5" t="s">
        <v>26</v>
      </c>
      <c r="E337" s="5" t="s">
        <v>27</v>
      </c>
      <c r="F337" s="5" t="s">
        <v>16</v>
      </c>
      <c r="G337" s="5">
        <v>74</v>
      </c>
      <c r="H337" s="5">
        <v>743</v>
      </c>
      <c r="I337" s="5">
        <v>1284</v>
      </c>
      <c r="J337" s="6">
        <f t="shared" si="15"/>
        <v>54982</v>
      </c>
      <c r="K337" s="6">
        <f t="shared" si="16"/>
        <v>95016</v>
      </c>
      <c r="L337" s="6">
        <f t="shared" si="17"/>
        <v>40034</v>
      </c>
    </row>
    <row r="338" spans="1:12" ht="15.6" thickTop="1" thickBot="1" x14ac:dyDescent="0.35">
      <c r="A338" s="4">
        <v>45388</v>
      </c>
      <c r="B338" s="5" t="s">
        <v>28</v>
      </c>
      <c r="C338" s="5" t="s">
        <v>25</v>
      </c>
      <c r="D338" s="5" t="s">
        <v>26</v>
      </c>
      <c r="E338" s="5" t="s">
        <v>29</v>
      </c>
      <c r="F338" s="5" t="s">
        <v>16</v>
      </c>
      <c r="G338" s="5">
        <v>83</v>
      </c>
      <c r="H338" s="5">
        <v>594</v>
      </c>
      <c r="I338" s="5">
        <v>1302</v>
      </c>
      <c r="J338" s="6">
        <f t="shared" si="15"/>
        <v>49302</v>
      </c>
      <c r="K338" s="6">
        <f t="shared" si="16"/>
        <v>108066</v>
      </c>
      <c r="L338" s="6">
        <f t="shared" si="17"/>
        <v>58764</v>
      </c>
    </row>
    <row r="339" spans="1:12" ht="15.6" thickTop="1" thickBot="1" x14ac:dyDescent="0.35">
      <c r="A339" s="4">
        <v>45389</v>
      </c>
      <c r="B339" s="5" t="s">
        <v>30</v>
      </c>
      <c r="C339" s="5" t="s">
        <v>25</v>
      </c>
      <c r="D339" s="5" t="s">
        <v>26</v>
      </c>
      <c r="E339" s="5" t="s">
        <v>31</v>
      </c>
      <c r="F339" s="5" t="s">
        <v>16</v>
      </c>
      <c r="G339" s="5">
        <v>55</v>
      </c>
      <c r="H339" s="5">
        <v>906</v>
      </c>
      <c r="I339" s="5">
        <v>1316</v>
      </c>
      <c r="J339" s="6">
        <f t="shared" si="15"/>
        <v>49830</v>
      </c>
      <c r="K339" s="6">
        <f t="shared" si="16"/>
        <v>72380</v>
      </c>
      <c r="L339" s="6">
        <f t="shared" si="17"/>
        <v>22550</v>
      </c>
    </row>
    <row r="340" spans="1:12" ht="15.6" thickTop="1" thickBot="1" x14ac:dyDescent="0.35">
      <c r="A340" s="4">
        <v>45390</v>
      </c>
      <c r="B340" s="5" t="s">
        <v>32</v>
      </c>
      <c r="C340" s="5" t="s">
        <v>25</v>
      </c>
      <c r="D340" s="5" t="s">
        <v>26</v>
      </c>
      <c r="E340" s="5" t="s">
        <v>19</v>
      </c>
      <c r="F340" s="5" t="s">
        <v>16</v>
      </c>
      <c r="G340" s="5">
        <v>70</v>
      </c>
      <c r="H340" s="5">
        <v>878</v>
      </c>
      <c r="I340" s="5">
        <v>1198</v>
      </c>
      <c r="J340" s="6">
        <f t="shared" si="15"/>
        <v>61460</v>
      </c>
      <c r="K340" s="6">
        <f t="shared" si="16"/>
        <v>83860</v>
      </c>
      <c r="L340" s="6">
        <f t="shared" si="17"/>
        <v>22400</v>
      </c>
    </row>
    <row r="341" spans="1:12" ht="15.6" thickTop="1" thickBot="1" x14ac:dyDescent="0.35">
      <c r="A341" s="4">
        <v>45391</v>
      </c>
      <c r="B341" s="5" t="s">
        <v>33</v>
      </c>
      <c r="C341" s="5" t="s">
        <v>13</v>
      </c>
      <c r="D341" s="5" t="s">
        <v>14</v>
      </c>
      <c r="E341" s="5" t="s">
        <v>34</v>
      </c>
      <c r="F341" s="5" t="s">
        <v>35</v>
      </c>
      <c r="G341" s="5">
        <v>21</v>
      </c>
      <c r="H341" s="5">
        <v>879</v>
      </c>
      <c r="I341" s="5">
        <v>1072</v>
      </c>
      <c r="J341" s="6">
        <f t="shared" si="15"/>
        <v>18459</v>
      </c>
      <c r="K341" s="6">
        <f t="shared" si="16"/>
        <v>22512</v>
      </c>
      <c r="L341" s="6">
        <f t="shared" si="17"/>
        <v>4053</v>
      </c>
    </row>
    <row r="342" spans="1:12" ht="15.6" thickTop="1" thickBot="1" x14ac:dyDescent="0.35">
      <c r="A342" s="4">
        <v>45392</v>
      </c>
      <c r="B342" s="5" t="s">
        <v>36</v>
      </c>
      <c r="C342" s="5" t="s">
        <v>13</v>
      </c>
      <c r="D342" s="5" t="s">
        <v>14</v>
      </c>
      <c r="E342" s="5" t="s">
        <v>31</v>
      </c>
      <c r="F342" s="5" t="s">
        <v>35</v>
      </c>
      <c r="G342" s="5">
        <v>28</v>
      </c>
      <c r="H342" s="5">
        <v>937</v>
      </c>
      <c r="I342" s="5">
        <v>962</v>
      </c>
      <c r="J342" s="6">
        <f t="shared" si="15"/>
        <v>26236</v>
      </c>
      <c r="K342" s="6">
        <f t="shared" si="16"/>
        <v>26936</v>
      </c>
      <c r="L342" s="6">
        <f t="shared" si="17"/>
        <v>700</v>
      </c>
    </row>
    <row r="343" spans="1:12" ht="15.6" thickTop="1" thickBot="1" x14ac:dyDescent="0.35">
      <c r="A343" s="4">
        <v>45393</v>
      </c>
      <c r="B343" s="5" t="s">
        <v>37</v>
      </c>
      <c r="C343" s="5" t="s">
        <v>13</v>
      </c>
      <c r="D343" s="5" t="s">
        <v>14</v>
      </c>
      <c r="E343" s="5" t="s">
        <v>38</v>
      </c>
      <c r="F343" s="5" t="s">
        <v>35</v>
      </c>
      <c r="G343" s="5">
        <v>22</v>
      </c>
      <c r="H343" s="5">
        <v>832</v>
      </c>
      <c r="I343" s="5">
        <v>1160</v>
      </c>
      <c r="J343" s="6">
        <f t="shared" si="15"/>
        <v>18304</v>
      </c>
      <c r="K343" s="6">
        <f t="shared" si="16"/>
        <v>25520</v>
      </c>
      <c r="L343" s="6">
        <f t="shared" si="17"/>
        <v>7216</v>
      </c>
    </row>
    <row r="344" spans="1:12" ht="15.6" thickTop="1" thickBot="1" x14ac:dyDescent="0.35">
      <c r="A344" s="4">
        <v>45394</v>
      </c>
      <c r="B344" s="5" t="s">
        <v>39</v>
      </c>
      <c r="C344" s="5" t="s">
        <v>13</v>
      </c>
      <c r="D344" s="5" t="s">
        <v>14</v>
      </c>
      <c r="E344" s="5" t="s">
        <v>38</v>
      </c>
      <c r="F344" s="5" t="s">
        <v>35</v>
      </c>
      <c r="G344" s="5">
        <v>28</v>
      </c>
      <c r="H344" s="5">
        <v>832</v>
      </c>
      <c r="I344" s="5">
        <v>1013</v>
      </c>
      <c r="J344" s="6">
        <f t="shared" si="15"/>
        <v>23296</v>
      </c>
      <c r="K344" s="6">
        <f t="shared" si="16"/>
        <v>28364</v>
      </c>
      <c r="L344" s="6">
        <f t="shared" si="17"/>
        <v>5068</v>
      </c>
    </row>
    <row r="345" spans="1:12" ht="15.6" thickTop="1" thickBot="1" x14ac:dyDescent="0.35">
      <c r="A345" s="4">
        <v>45395</v>
      </c>
      <c r="B345" s="5" t="s">
        <v>40</v>
      </c>
      <c r="C345" s="5" t="s">
        <v>13</v>
      </c>
      <c r="D345" s="5" t="s">
        <v>14</v>
      </c>
      <c r="E345" s="5" t="s">
        <v>19</v>
      </c>
      <c r="F345" s="5" t="s">
        <v>35</v>
      </c>
      <c r="G345" s="5">
        <v>22</v>
      </c>
      <c r="H345" s="5">
        <v>692</v>
      </c>
      <c r="I345" s="5">
        <v>1407</v>
      </c>
      <c r="J345" s="6">
        <f t="shared" si="15"/>
        <v>15224</v>
      </c>
      <c r="K345" s="6">
        <f t="shared" si="16"/>
        <v>30954</v>
      </c>
      <c r="L345" s="6">
        <f t="shared" si="17"/>
        <v>15730</v>
      </c>
    </row>
    <row r="346" spans="1:12" ht="15.6" thickTop="1" thickBot="1" x14ac:dyDescent="0.35">
      <c r="A346" s="4">
        <v>45396</v>
      </c>
      <c r="B346" s="5" t="s">
        <v>41</v>
      </c>
      <c r="C346" s="5" t="s">
        <v>13</v>
      </c>
      <c r="D346" s="5" t="s">
        <v>14</v>
      </c>
      <c r="E346" s="5" t="s">
        <v>42</v>
      </c>
      <c r="F346" s="5" t="s">
        <v>35</v>
      </c>
      <c r="G346" s="5">
        <v>22</v>
      </c>
      <c r="H346" s="5">
        <v>622</v>
      </c>
      <c r="I346" s="5">
        <v>1031</v>
      </c>
      <c r="J346" s="6">
        <f t="shared" si="15"/>
        <v>13684</v>
      </c>
      <c r="K346" s="6">
        <f t="shared" si="16"/>
        <v>22682</v>
      </c>
      <c r="L346" s="6">
        <f t="shared" si="17"/>
        <v>8998</v>
      </c>
    </row>
    <row r="347" spans="1:12" ht="15.6" thickTop="1" thickBot="1" x14ac:dyDescent="0.35">
      <c r="A347" s="4">
        <v>45397</v>
      </c>
      <c r="B347" s="5" t="s">
        <v>43</v>
      </c>
      <c r="C347" s="5" t="s">
        <v>25</v>
      </c>
      <c r="D347" s="5" t="s">
        <v>44</v>
      </c>
      <c r="E347" s="5" t="s">
        <v>19</v>
      </c>
      <c r="F347" s="5" t="s">
        <v>35</v>
      </c>
      <c r="G347" s="5">
        <v>57</v>
      </c>
      <c r="H347" s="5">
        <v>724</v>
      </c>
      <c r="I347" s="5">
        <v>1094</v>
      </c>
      <c r="J347" s="6">
        <f t="shared" si="15"/>
        <v>41268</v>
      </c>
      <c r="K347" s="6">
        <f t="shared" si="16"/>
        <v>62358</v>
      </c>
      <c r="L347" s="6">
        <f t="shared" si="17"/>
        <v>21090</v>
      </c>
    </row>
    <row r="348" spans="1:12" ht="15.6" thickTop="1" thickBot="1" x14ac:dyDescent="0.35">
      <c r="A348" s="4">
        <v>45398</v>
      </c>
      <c r="B348" s="5" t="s">
        <v>45</v>
      </c>
      <c r="C348" s="5" t="s">
        <v>25</v>
      </c>
      <c r="D348" s="5" t="s">
        <v>44</v>
      </c>
      <c r="E348" s="5" t="s">
        <v>46</v>
      </c>
      <c r="F348" s="5" t="s">
        <v>35</v>
      </c>
      <c r="G348" s="5">
        <v>50</v>
      </c>
      <c r="H348" s="5">
        <v>537</v>
      </c>
      <c r="I348" s="5">
        <v>999</v>
      </c>
      <c r="J348" s="6">
        <f t="shared" si="15"/>
        <v>26850</v>
      </c>
      <c r="K348" s="6">
        <f t="shared" si="16"/>
        <v>49950</v>
      </c>
      <c r="L348" s="6">
        <f t="shared" si="17"/>
        <v>23100</v>
      </c>
    </row>
    <row r="349" spans="1:12" ht="15.6" thickTop="1" thickBot="1" x14ac:dyDescent="0.35">
      <c r="A349" s="4">
        <v>45399</v>
      </c>
      <c r="B349" s="5" t="s">
        <v>47</v>
      </c>
      <c r="C349" s="5" t="s">
        <v>25</v>
      </c>
      <c r="D349" s="5" t="s">
        <v>44</v>
      </c>
      <c r="E349" s="5" t="s">
        <v>42</v>
      </c>
      <c r="F349" s="5" t="s">
        <v>35</v>
      </c>
      <c r="G349" s="5">
        <v>67</v>
      </c>
      <c r="H349" s="5">
        <v>989</v>
      </c>
      <c r="I349" s="5">
        <v>1052</v>
      </c>
      <c r="J349" s="6">
        <f t="shared" si="15"/>
        <v>66263</v>
      </c>
      <c r="K349" s="6">
        <f t="shared" si="16"/>
        <v>70484</v>
      </c>
      <c r="L349" s="6">
        <f t="shared" si="17"/>
        <v>4221</v>
      </c>
    </row>
    <row r="350" spans="1:12" ht="15.6" thickTop="1" thickBot="1" x14ac:dyDescent="0.35">
      <c r="A350" s="4">
        <v>45400</v>
      </c>
      <c r="B350" s="5" t="s">
        <v>48</v>
      </c>
      <c r="C350" s="5" t="s">
        <v>25</v>
      </c>
      <c r="D350" s="5" t="s">
        <v>44</v>
      </c>
      <c r="E350" s="5" t="s">
        <v>49</v>
      </c>
      <c r="F350" s="5" t="s">
        <v>35</v>
      </c>
      <c r="G350" s="5">
        <v>83</v>
      </c>
      <c r="H350" s="5">
        <v>917</v>
      </c>
      <c r="I350" s="5">
        <v>1125</v>
      </c>
      <c r="J350" s="6">
        <f t="shared" si="15"/>
        <v>76111</v>
      </c>
      <c r="K350" s="6">
        <f t="shared" si="16"/>
        <v>93375</v>
      </c>
      <c r="L350" s="6">
        <f t="shared" si="17"/>
        <v>17264</v>
      </c>
    </row>
    <row r="351" spans="1:12" ht="15.6" thickTop="1" thickBot="1" x14ac:dyDescent="0.35">
      <c r="A351" s="4">
        <v>45401</v>
      </c>
      <c r="B351" s="5" t="s">
        <v>50</v>
      </c>
      <c r="C351" s="5" t="s">
        <v>25</v>
      </c>
      <c r="D351" s="5" t="s">
        <v>44</v>
      </c>
      <c r="E351" s="5" t="s">
        <v>51</v>
      </c>
      <c r="F351" s="5" t="s">
        <v>35</v>
      </c>
      <c r="G351" s="5">
        <v>74</v>
      </c>
      <c r="H351" s="5">
        <v>645</v>
      </c>
      <c r="I351" s="5">
        <v>1026</v>
      </c>
      <c r="J351" s="6">
        <f t="shared" si="15"/>
        <v>47730</v>
      </c>
      <c r="K351" s="6">
        <f t="shared" si="16"/>
        <v>75924</v>
      </c>
      <c r="L351" s="6">
        <f t="shared" si="17"/>
        <v>28194</v>
      </c>
    </row>
    <row r="352" spans="1:12" ht="15.6" thickTop="1" thickBot="1" x14ac:dyDescent="0.35">
      <c r="A352" s="4">
        <v>45402</v>
      </c>
      <c r="B352" s="5" t="s">
        <v>52</v>
      </c>
      <c r="C352" s="5" t="s">
        <v>25</v>
      </c>
      <c r="D352" s="5" t="s">
        <v>44</v>
      </c>
      <c r="E352" s="5" t="s">
        <v>31</v>
      </c>
      <c r="F352" s="5" t="s">
        <v>16</v>
      </c>
      <c r="G352" s="5">
        <v>76</v>
      </c>
      <c r="H352" s="5">
        <v>943</v>
      </c>
      <c r="I352" s="5">
        <v>1205</v>
      </c>
      <c r="J352" s="6">
        <f t="shared" si="15"/>
        <v>71668</v>
      </c>
      <c r="K352" s="6">
        <f t="shared" si="16"/>
        <v>91580</v>
      </c>
      <c r="L352" s="6">
        <f t="shared" si="17"/>
        <v>19912</v>
      </c>
    </row>
    <row r="353" spans="1:12" ht="15.6" thickTop="1" thickBot="1" x14ac:dyDescent="0.35">
      <c r="A353" s="4">
        <v>45403</v>
      </c>
      <c r="B353" s="5" t="s">
        <v>53</v>
      </c>
      <c r="C353" s="5" t="s">
        <v>25</v>
      </c>
      <c r="D353" s="5" t="s">
        <v>44</v>
      </c>
      <c r="E353" s="5" t="s">
        <v>38</v>
      </c>
      <c r="F353" s="5" t="s">
        <v>16</v>
      </c>
      <c r="G353" s="5">
        <v>85</v>
      </c>
      <c r="H353" s="5">
        <v>505</v>
      </c>
      <c r="I353" s="5">
        <v>1323</v>
      </c>
      <c r="J353" s="6">
        <f t="shared" si="15"/>
        <v>42925</v>
      </c>
      <c r="K353" s="6">
        <f t="shared" si="16"/>
        <v>112455</v>
      </c>
      <c r="L353" s="6">
        <f t="shared" si="17"/>
        <v>69530</v>
      </c>
    </row>
    <row r="354" spans="1:12" ht="15.6" thickTop="1" thickBot="1" x14ac:dyDescent="0.35">
      <c r="A354" s="4">
        <v>45404</v>
      </c>
      <c r="B354" s="5" t="s">
        <v>54</v>
      </c>
      <c r="C354" s="5" t="s">
        <v>13</v>
      </c>
      <c r="D354" s="5" t="s">
        <v>55</v>
      </c>
      <c r="E354" s="5" t="s">
        <v>38</v>
      </c>
      <c r="F354" s="5" t="s">
        <v>16</v>
      </c>
      <c r="G354" s="5">
        <v>23</v>
      </c>
      <c r="H354" s="5">
        <v>663</v>
      </c>
      <c r="I354" s="5">
        <v>926</v>
      </c>
      <c r="J354" s="6">
        <f t="shared" si="15"/>
        <v>15249</v>
      </c>
      <c r="K354" s="6">
        <f t="shared" si="16"/>
        <v>21298</v>
      </c>
      <c r="L354" s="6">
        <f t="shared" si="17"/>
        <v>6049</v>
      </c>
    </row>
    <row r="355" spans="1:12" ht="15.6" thickTop="1" thickBot="1" x14ac:dyDescent="0.35">
      <c r="A355" s="4">
        <v>45405</v>
      </c>
      <c r="B355" s="5" t="s">
        <v>56</v>
      </c>
      <c r="C355" s="5" t="s">
        <v>13</v>
      </c>
      <c r="D355" s="5" t="s">
        <v>55</v>
      </c>
      <c r="E355" s="5" t="s">
        <v>23</v>
      </c>
      <c r="F355" s="5" t="s">
        <v>16</v>
      </c>
      <c r="G355" s="5">
        <v>29</v>
      </c>
      <c r="H355" s="5">
        <v>893</v>
      </c>
      <c r="I355" s="5">
        <v>1003</v>
      </c>
      <c r="J355" s="6">
        <f t="shared" si="15"/>
        <v>25897</v>
      </c>
      <c r="K355" s="6">
        <f t="shared" si="16"/>
        <v>29087</v>
      </c>
      <c r="L355" s="6">
        <f t="shared" si="17"/>
        <v>3190</v>
      </c>
    </row>
    <row r="356" spans="1:12" ht="15.6" thickTop="1" thickBot="1" x14ac:dyDescent="0.35">
      <c r="A356" s="4">
        <v>45406</v>
      </c>
      <c r="B356" s="5" t="s">
        <v>57</v>
      </c>
      <c r="C356" s="5" t="s">
        <v>13</v>
      </c>
      <c r="D356" s="5" t="s">
        <v>55</v>
      </c>
      <c r="E356" s="5" t="s">
        <v>23</v>
      </c>
      <c r="F356" s="5" t="s">
        <v>16</v>
      </c>
      <c r="G356" s="5">
        <v>23</v>
      </c>
      <c r="H356" s="5">
        <v>779</v>
      </c>
      <c r="I356" s="5">
        <v>1428</v>
      </c>
      <c r="J356" s="6">
        <f t="shared" si="15"/>
        <v>17917</v>
      </c>
      <c r="K356" s="6">
        <f t="shared" si="16"/>
        <v>32844</v>
      </c>
      <c r="L356" s="6">
        <f t="shared" si="17"/>
        <v>14927</v>
      </c>
    </row>
    <row r="357" spans="1:12" ht="15.6" thickTop="1" thickBot="1" x14ac:dyDescent="0.35">
      <c r="A357" s="4">
        <v>45407</v>
      </c>
      <c r="B357" s="5" t="s">
        <v>58</v>
      </c>
      <c r="C357" s="5" t="s">
        <v>13</v>
      </c>
      <c r="D357" s="5" t="s">
        <v>55</v>
      </c>
      <c r="E357" s="5" t="s">
        <v>34</v>
      </c>
      <c r="F357" s="5" t="s">
        <v>35</v>
      </c>
      <c r="G357" s="5">
        <v>24</v>
      </c>
      <c r="H357" s="5">
        <v>859</v>
      </c>
      <c r="I357" s="5">
        <v>939</v>
      </c>
      <c r="J357" s="6">
        <f t="shared" si="15"/>
        <v>20616</v>
      </c>
      <c r="K357" s="6">
        <f t="shared" si="16"/>
        <v>22536</v>
      </c>
      <c r="L357" s="6">
        <f t="shared" si="17"/>
        <v>1920</v>
      </c>
    </row>
    <row r="358" spans="1:12" ht="15.6" thickTop="1" thickBot="1" x14ac:dyDescent="0.35">
      <c r="A358" s="4">
        <v>45408</v>
      </c>
      <c r="B358" s="5" t="s">
        <v>59</v>
      </c>
      <c r="C358" s="5" t="s">
        <v>13</v>
      </c>
      <c r="D358" s="5" t="s">
        <v>55</v>
      </c>
      <c r="E358" s="5" t="s">
        <v>38</v>
      </c>
      <c r="F358" s="5" t="s">
        <v>35</v>
      </c>
      <c r="G358" s="5">
        <v>29</v>
      </c>
      <c r="H358" s="5">
        <v>952</v>
      </c>
      <c r="I358" s="5">
        <v>1483</v>
      </c>
      <c r="J358" s="6">
        <f t="shared" si="15"/>
        <v>27608</v>
      </c>
      <c r="K358" s="6">
        <f t="shared" si="16"/>
        <v>43007</v>
      </c>
      <c r="L358" s="6">
        <f t="shared" si="17"/>
        <v>15399</v>
      </c>
    </row>
    <row r="359" spans="1:12" ht="15.6" thickTop="1" thickBot="1" x14ac:dyDescent="0.35">
      <c r="A359" s="4">
        <v>45409</v>
      </c>
      <c r="B359" s="5" t="s">
        <v>60</v>
      </c>
      <c r="C359" s="5" t="s">
        <v>13</v>
      </c>
      <c r="D359" s="5" t="s">
        <v>55</v>
      </c>
      <c r="E359" s="5" t="s">
        <v>61</v>
      </c>
      <c r="F359" s="5" t="s">
        <v>35</v>
      </c>
      <c r="G359" s="5">
        <v>26</v>
      </c>
      <c r="H359" s="5">
        <v>983</v>
      </c>
      <c r="I359" s="5">
        <v>1457</v>
      </c>
      <c r="J359" s="6">
        <f t="shared" si="15"/>
        <v>25558</v>
      </c>
      <c r="K359" s="6">
        <f t="shared" si="16"/>
        <v>37882</v>
      </c>
      <c r="L359" s="6">
        <f t="shared" si="17"/>
        <v>12324</v>
      </c>
    </row>
    <row r="360" spans="1:12" ht="15.6" thickTop="1" thickBot="1" x14ac:dyDescent="0.35">
      <c r="A360" s="4">
        <v>45410</v>
      </c>
      <c r="B360" s="5" t="s">
        <v>62</v>
      </c>
      <c r="C360" s="5" t="s">
        <v>13</v>
      </c>
      <c r="D360" s="5" t="s">
        <v>55</v>
      </c>
      <c r="E360" s="5" t="s">
        <v>63</v>
      </c>
      <c r="F360" s="5" t="s">
        <v>35</v>
      </c>
      <c r="G360" s="5">
        <v>28</v>
      </c>
      <c r="H360" s="5">
        <v>814</v>
      </c>
      <c r="I360" s="5">
        <v>1044</v>
      </c>
      <c r="J360" s="6">
        <f t="shared" si="15"/>
        <v>22792</v>
      </c>
      <c r="K360" s="6">
        <f t="shared" si="16"/>
        <v>29232</v>
      </c>
      <c r="L360" s="6">
        <f t="shared" si="17"/>
        <v>6440</v>
      </c>
    </row>
    <row r="361" spans="1:12" ht="15.6" thickTop="1" thickBot="1" x14ac:dyDescent="0.35">
      <c r="A361" s="4">
        <v>45411</v>
      </c>
      <c r="B361" s="5" t="s">
        <v>64</v>
      </c>
      <c r="C361" s="5" t="s">
        <v>13</v>
      </c>
      <c r="D361" s="5" t="s">
        <v>55</v>
      </c>
      <c r="E361" s="5" t="s">
        <v>19</v>
      </c>
      <c r="F361" s="5" t="s">
        <v>35</v>
      </c>
      <c r="G361" s="5">
        <v>26</v>
      </c>
      <c r="H361" s="5">
        <v>835</v>
      </c>
      <c r="I361" s="5">
        <v>1145</v>
      </c>
      <c r="J361" s="6">
        <f t="shared" si="15"/>
        <v>21710</v>
      </c>
      <c r="K361" s="6">
        <f t="shared" si="16"/>
        <v>29770</v>
      </c>
      <c r="L361" s="6">
        <f t="shared" si="17"/>
        <v>8060</v>
      </c>
    </row>
    <row r="362" spans="1:12" ht="15.6" thickTop="1" thickBot="1" x14ac:dyDescent="0.35">
      <c r="A362" s="4">
        <v>45412</v>
      </c>
      <c r="B362" s="5" t="s">
        <v>65</v>
      </c>
      <c r="C362" s="5" t="s">
        <v>13</v>
      </c>
      <c r="D362" s="5" t="s">
        <v>55</v>
      </c>
      <c r="E362" s="5" t="s">
        <v>66</v>
      </c>
      <c r="F362" s="5" t="s">
        <v>35</v>
      </c>
      <c r="G362" s="5">
        <v>24</v>
      </c>
      <c r="H362" s="5">
        <v>631</v>
      </c>
      <c r="I362" s="5">
        <v>1299</v>
      </c>
      <c r="J362" s="6">
        <f t="shared" si="15"/>
        <v>15144</v>
      </c>
      <c r="K362" s="6">
        <f t="shared" si="16"/>
        <v>31176</v>
      </c>
      <c r="L362" s="6">
        <f t="shared" si="17"/>
        <v>16032</v>
      </c>
    </row>
    <row r="363" spans="1:12" ht="15.6" thickTop="1" thickBot="1" x14ac:dyDescent="0.35">
      <c r="A363" s="4">
        <v>45413</v>
      </c>
      <c r="B363" s="5" t="s">
        <v>67</v>
      </c>
      <c r="C363" s="5" t="s">
        <v>13</v>
      </c>
      <c r="D363" s="5" t="s">
        <v>55</v>
      </c>
      <c r="E363" s="5" t="s">
        <v>68</v>
      </c>
      <c r="F363" s="5" t="s">
        <v>35</v>
      </c>
      <c r="G363" s="5">
        <v>24</v>
      </c>
      <c r="H363" s="5">
        <v>833</v>
      </c>
      <c r="I363" s="5">
        <v>974</v>
      </c>
      <c r="J363" s="6">
        <f t="shared" si="15"/>
        <v>19992</v>
      </c>
      <c r="K363" s="6">
        <f t="shared" si="16"/>
        <v>23376</v>
      </c>
      <c r="L363" s="6">
        <f t="shared" si="17"/>
        <v>3384</v>
      </c>
    </row>
    <row r="364" spans="1:12" ht="15.6" thickTop="1" thickBot="1" x14ac:dyDescent="0.35">
      <c r="A364" s="4">
        <v>45414</v>
      </c>
      <c r="B364" s="5" t="s">
        <v>69</v>
      </c>
      <c r="C364" s="5" t="s">
        <v>13</v>
      </c>
      <c r="D364" s="5" t="s">
        <v>55</v>
      </c>
      <c r="E364" s="5" t="s">
        <v>70</v>
      </c>
      <c r="F364" s="5" t="s">
        <v>16</v>
      </c>
      <c r="G364" s="5">
        <v>21</v>
      </c>
      <c r="H364" s="5">
        <v>680</v>
      </c>
      <c r="I364" s="5">
        <v>1232</v>
      </c>
      <c r="J364" s="6">
        <f t="shared" si="15"/>
        <v>14280</v>
      </c>
      <c r="K364" s="6">
        <f t="shared" si="16"/>
        <v>25872</v>
      </c>
      <c r="L364" s="6">
        <f t="shared" si="17"/>
        <v>11592</v>
      </c>
    </row>
    <row r="365" spans="1:12" ht="15.6" thickTop="1" thickBot="1" x14ac:dyDescent="0.35">
      <c r="A365" s="4">
        <v>45415</v>
      </c>
      <c r="B365" s="5" t="s">
        <v>71</v>
      </c>
      <c r="C365" s="5" t="s">
        <v>13</v>
      </c>
      <c r="D365" s="5" t="s">
        <v>55</v>
      </c>
      <c r="E365" s="5" t="s">
        <v>72</v>
      </c>
      <c r="F365" s="5" t="s">
        <v>16</v>
      </c>
      <c r="G365" s="5">
        <v>23</v>
      </c>
      <c r="H365" s="5">
        <v>667</v>
      </c>
      <c r="I365" s="5">
        <v>1242</v>
      </c>
      <c r="J365" s="6">
        <f t="shared" si="15"/>
        <v>15341</v>
      </c>
      <c r="K365" s="6">
        <f t="shared" si="16"/>
        <v>28566</v>
      </c>
      <c r="L365" s="6">
        <f t="shared" si="17"/>
        <v>13225</v>
      </c>
    </row>
    <row r="366" spans="1:12" ht="15.6" thickTop="1" thickBot="1" x14ac:dyDescent="0.35">
      <c r="A366" s="4">
        <v>45416</v>
      </c>
      <c r="B366" s="5" t="s">
        <v>73</v>
      </c>
      <c r="C366" s="5" t="s">
        <v>13</v>
      </c>
      <c r="D366" s="5" t="s">
        <v>55</v>
      </c>
      <c r="E366" s="5" t="s">
        <v>74</v>
      </c>
      <c r="F366" s="5" t="s">
        <v>16</v>
      </c>
      <c r="G366" s="5">
        <v>24</v>
      </c>
      <c r="H366" s="5">
        <v>504</v>
      </c>
      <c r="I366" s="5">
        <v>1107</v>
      </c>
      <c r="J366" s="6">
        <f t="shared" si="15"/>
        <v>12096</v>
      </c>
      <c r="K366" s="6">
        <f t="shared" si="16"/>
        <v>26568</v>
      </c>
      <c r="L366" s="6">
        <f t="shared" si="17"/>
        <v>14472</v>
      </c>
    </row>
    <row r="367" spans="1:12" ht="15.6" thickTop="1" thickBot="1" x14ac:dyDescent="0.35">
      <c r="A367" s="4">
        <v>45417</v>
      </c>
      <c r="B367" s="5" t="s">
        <v>75</v>
      </c>
      <c r="C367" s="5" t="s">
        <v>13</v>
      </c>
      <c r="D367" s="5" t="s">
        <v>55</v>
      </c>
      <c r="E367" s="5" t="s">
        <v>21</v>
      </c>
      <c r="F367" s="5" t="s">
        <v>16</v>
      </c>
      <c r="G367" s="5">
        <v>26</v>
      </c>
      <c r="H367" s="5">
        <v>985</v>
      </c>
      <c r="I367" s="5">
        <v>1158</v>
      </c>
      <c r="J367" s="6">
        <f t="shared" si="15"/>
        <v>25610</v>
      </c>
      <c r="K367" s="6">
        <f t="shared" si="16"/>
        <v>30108</v>
      </c>
      <c r="L367" s="6">
        <f t="shared" si="17"/>
        <v>4498</v>
      </c>
    </row>
    <row r="368" spans="1:12" ht="15.6" thickTop="1" thickBot="1" x14ac:dyDescent="0.35">
      <c r="A368" s="4">
        <v>45418</v>
      </c>
      <c r="B368" s="5" t="s">
        <v>76</v>
      </c>
      <c r="C368" s="5" t="s">
        <v>13</v>
      </c>
      <c r="D368" s="5" t="s">
        <v>55</v>
      </c>
      <c r="E368" s="5" t="s">
        <v>21</v>
      </c>
      <c r="F368" s="5" t="s">
        <v>35</v>
      </c>
      <c r="G368" s="5">
        <v>27</v>
      </c>
      <c r="H368" s="5">
        <v>890</v>
      </c>
      <c r="I368" s="5">
        <v>1033</v>
      </c>
      <c r="J368" s="6">
        <f t="shared" si="15"/>
        <v>24030</v>
      </c>
      <c r="K368" s="6">
        <f t="shared" si="16"/>
        <v>27891</v>
      </c>
      <c r="L368" s="6">
        <f t="shared" si="17"/>
        <v>3861</v>
      </c>
    </row>
    <row r="369" spans="1:12" ht="15.6" thickTop="1" thickBot="1" x14ac:dyDescent="0.35">
      <c r="A369" s="4">
        <v>45419</v>
      </c>
      <c r="B369" s="5" t="s">
        <v>77</v>
      </c>
      <c r="C369" s="5" t="s">
        <v>13</v>
      </c>
      <c r="D369" s="5" t="s">
        <v>78</v>
      </c>
      <c r="E369" s="5" t="s">
        <v>42</v>
      </c>
      <c r="F369" s="5" t="s">
        <v>35</v>
      </c>
      <c r="G369" s="5">
        <v>21</v>
      </c>
      <c r="H369" s="5">
        <v>722</v>
      </c>
      <c r="I369" s="5">
        <v>1486</v>
      </c>
      <c r="J369" s="6">
        <f t="shared" si="15"/>
        <v>15162</v>
      </c>
      <c r="K369" s="6">
        <f t="shared" si="16"/>
        <v>31206</v>
      </c>
      <c r="L369" s="6">
        <f t="shared" si="17"/>
        <v>16044</v>
      </c>
    </row>
    <row r="370" spans="1:12" ht="15.6" thickTop="1" thickBot="1" x14ac:dyDescent="0.35">
      <c r="A370" s="4">
        <v>45420</v>
      </c>
      <c r="B370" s="5" t="s">
        <v>79</v>
      </c>
      <c r="C370" s="5" t="s">
        <v>13</v>
      </c>
      <c r="D370" s="5" t="s">
        <v>78</v>
      </c>
      <c r="E370" s="5" t="s">
        <v>61</v>
      </c>
      <c r="F370" s="5" t="s">
        <v>35</v>
      </c>
      <c r="G370" s="5">
        <v>22</v>
      </c>
      <c r="H370" s="5">
        <v>725</v>
      </c>
      <c r="I370" s="5">
        <v>1362</v>
      </c>
      <c r="J370" s="6">
        <f t="shared" si="15"/>
        <v>15950</v>
      </c>
      <c r="K370" s="6">
        <f t="shared" si="16"/>
        <v>29964</v>
      </c>
      <c r="L370" s="6">
        <f t="shared" si="17"/>
        <v>14014</v>
      </c>
    </row>
    <row r="371" spans="1:12" ht="15.6" thickTop="1" thickBot="1" x14ac:dyDescent="0.35">
      <c r="A371" s="4">
        <v>45421</v>
      </c>
      <c r="B371" s="5" t="s">
        <v>80</v>
      </c>
      <c r="C371" s="5" t="s">
        <v>13</v>
      </c>
      <c r="D371" s="5" t="s">
        <v>78</v>
      </c>
      <c r="E371" s="5" t="s">
        <v>21</v>
      </c>
      <c r="F371" s="5" t="s">
        <v>35</v>
      </c>
      <c r="G371" s="5">
        <v>26</v>
      </c>
      <c r="H371" s="5">
        <v>509</v>
      </c>
      <c r="I371" s="5">
        <v>1413</v>
      </c>
      <c r="J371" s="6">
        <f t="shared" si="15"/>
        <v>13234</v>
      </c>
      <c r="K371" s="6">
        <f t="shared" si="16"/>
        <v>36738</v>
      </c>
      <c r="L371" s="6">
        <f t="shared" si="17"/>
        <v>23504</v>
      </c>
    </row>
    <row r="372" spans="1:12" ht="15.6" thickTop="1" thickBot="1" x14ac:dyDescent="0.35">
      <c r="A372" s="4">
        <v>45422</v>
      </c>
      <c r="B372" s="5" t="s">
        <v>81</v>
      </c>
      <c r="C372" s="5" t="s">
        <v>13</v>
      </c>
      <c r="D372" s="5" t="s">
        <v>78</v>
      </c>
      <c r="E372" s="5" t="s">
        <v>27</v>
      </c>
      <c r="F372" s="5" t="s">
        <v>35</v>
      </c>
      <c r="G372" s="5">
        <v>28</v>
      </c>
      <c r="H372" s="5">
        <v>905</v>
      </c>
      <c r="I372" s="5">
        <v>1110</v>
      </c>
      <c r="J372" s="6">
        <f t="shared" si="15"/>
        <v>25340</v>
      </c>
      <c r="K372" s="6">
        <f t="shared" si="16"/>
        <v>31080</v>
      </c>
      <c r="L372" s="6">
        <f t="shared" si="17"/>
        <v>5740</v>
      </c>
    </row>
    <row r="373" spans="1:12" ht="15.6" thickTop="1" thickBot="1" x14ac:dyDescent="0.35">
      <c r="A373" s="4">
        <v>45423</v>
      </c>
      <c r="B373" s="5" t="s">
        <v>82</v>
      </c>
      <c r="C373" s="5" t="s">
        <v>13</v>
      </c>
      <c r="D373" s="5" t="s">
        <v>78</v>
      </c>
      <c r="E373" s="5" t="s">
        <v>15</v>
      </c>
      <c r="F373" s="5" t="s">
        <v>35</v>
      </c>
      <c r="G373" s="5">
        <v>22</v>
      </c>
      <c r="H373" s="5">
        <v>866</v>
      </c>
      <c r="I373" s="5">
        <v>1020</v>
      </c>
      <c r="J373" s="6">
        <f t="shared" si="15"/>
        <v>19052</v>
      </c>
      <c r="K373" s="6">
        <f t="shared" si="16"/>
        <v>22440</v>
      </c>
      <c r="L373" s="6">
        <f t="shared" si="17"/>
        <v>3388</v>
      </c>
    </row>
    <row r="374" spans="1:12" ht="15.6" thickTop="1" thickBot="1" x14ac:dyDescent="0.35">
      <c r="A374" s="4">
        <v>45424</v>
      </c>
      <c r="B374" s="5" t="s">
        <v>83</v>
      </c>
      <c r="C374" s="5" t="s">
        <v>13</v>
      </c>
      <c r="D374" s="5" t="s">
        <v>78</v>
      </c>
      <c r="E374" s="5" t="s">
        <v>19</v>
      </c>
      <c r="F374" s="5" t="s">
        <v>35</v>
      </c>
      <c r="G374" s="5">
        <v>23</v>
      </c>
      <c r="H374" s="5">
        <v>816</v>
      </c>
      <c r="I374" s="5">
        <v>1429</v>
      </c>
      <c r="J374" s="6">
        <f t="shared" si="15"/>
        <v>18768</v>
      </c>
      <c r="K374" s="6">
        <f t="shared" si="16"/>
        <v>32867</v>
      </c>
      <c r="L374" s="6">
        <f t="shared" si="17"/>
        <v>14099</v>
      </c>
    </row>
    <row r="375" spans="1:12" ht="15.6" thickTop="1" thickBot="1" x14ac:dyDescent="0.35">
      <c r="A375" s="4">
        <v>45425</v>
      </c>
      <c r="B375" s="5" t="s">
        <v>84</v>
      </c>
      <c r="C375" s="5" t="s">
        <v>13</v>
      </c>
      <c r="D375" s="5" t="s">
        <v>78</v>
      </c>
      <c r="E375" s="5" t="s">
        <v>21</v>
      </c>
      <c r="F375" s="5" t="s">
        <v>35</v>
      </c>
      <c r="G375" s="5">
        <v>30</v>
      </c>
      <c r="H375" s="5">
        <v>738</v>
      </c>
      <c r="I375" s="5">
        <v>1400</v>
      </c>
      <c r="J375" s="6">
        <f t="shared" si="15"/>
        <v>22140</v>
      </c>
      <c r="K375" s="6">
        <f t="shared" si="16"/>
        <v>42000</v>
      </c>
      <c r="L375" s="6">
        <f t="shared" si="17"/>
        <v>19860</v>
      </c>
    </row>
    <row r="376" spans="1:12" ht="15.6" thickTop="1" thickBot="1" x14ac:dyDescent="0.35">
      <c r="A376" s="4">
        <v>45426</v>
      </c>
      <c r="B376" s="5" t="s">
        <v>85</v>
      </c>
      <c r="C376" s="5" t="s">
        <v>13</v>
      </c>
      <c r="D376" s="5" t="s">
        <v>78</v>
      </c>
      <c r="E376" s="5" t="s">
        <v>23</v>
      </c>
      <c r="F376" s="5" t="s">
        <v>35</v>
      </c>
      <c r="G376" s="5">
        <v>24</v>
      </c>
      <c r="H376" s="5">
        <v>653</v>
      </c>
      <c r="I376" s="5">
        <v>962</v>
      </c>
      <c r="J376" s="6">
        <f t="shared" si="15"/>
        <v>15672</v>
      </c>
      <c r="K376" s="6">
        <f t="shared" si="16"/>
        <v>23088</v>
      </c>
      <c r="L376" s="6">
        <f t="shared" si="17"/>
        <v>7416</v>
      </c>
    </row>
    <row r="377" spans="1:12" ht="15.6" thickTop="1" thickBot="1" x14ac:dyDescent="0.35">
      <c r="A377" s="4">
        <v>45427</v>
      </c>
      <c r="B377" s="5" t="s">
        <v>86</v>
      </c>
      <c r="C377" s="5" t="s">
        <v>13</v>
      </c>
      <c r="D377" s="5" t="s">
        <v>78</v>
      </c>
      <c r="E377" s="5" t="s">
        <v>27</v>
      </c>
      <c r="F377" s="5" t="s">
        <v>35</v>
      </c>
      <c r="G377" s="5">
        <v>30</v>
      </c>
      <c r="H377" s="5">
        <v>583</v>
      </c>
      <c r="I377" s="5">
        <v>1093</v>
      </c>
      <c r="J377" s="6">
        <f t="shared" si="15"/>
        <v>17490</v>
      </c>
      <c r="K377" s="6">
        <f t="shared" si="16"/>
        <v>32790</v>
      </c>
      <c r="L377" s="6">
        <f t="shared" si="17"/>
        <v>15300</v>
      </c>
    </row>
    <row r="378" spans="1:12" ht="15.6" thickTop="1" thickBot="1" x14ac:dyDescent="0.35">
      <c r="A378" s="4">
        <v>45428</v>
      </c>
      <c r="B378" s="5" t="s">
        <v>87</v>
      </c>
      <c r="C378" s="5" t="s">
        <v>13</v>
      </c>
      <c r="D378" s="5" t="s">
        <v>78</v>
      </c>
      <c r="E378" s="5" t="s">
        <v>29</v>
      </c>
      <c r="F378" s="5" t="s">
        <v>16</v>
      </c>
      <c r="G378" s="5">
        <v>26</v>
      </c>
      <c r="H378" s="5">
        <v>1000</v>
      </c>
      <c r="I378" s="5">
        <v>1236</v>
      </c>
      <c r="J378" s="6">
        <f t="shared" si="15"/>
        <v>26000</v>
      </c>
      <c r="K378" s="6">
        <f t="shared" si="16"/>
        <v>32136</v>
      </c>
      <c r="L378" s="6">
        <f t="shared" si="17"/>
        <v>6136</v>
      </c>
    </row>
    <row r="379" spans="1:12" ht="15.6" thickTop="1" thickBot="1" x14ac:dyDescent="0.35">
      <c r="A379" s="4">
        <v>45429</v>
      </c>
      <c r="B379" s="5" t="s">
        <v>88</v>
      </c>
      <c r="C379" s="5" t="s">
        <v>13</v>
      </c>
      <c r="D379" s="5" t="s">
        <v>78</v>
      </c>
      <c r="E379" s="5" t="s">
        <v>31</v>
      </c>
      <c r="F379" s="5" t="s">
        <v>16</v>
      </c>
      <c r="G379" s="5">
        <v>27</v>
      </c>
      <c r="H379" s="5">
        <v>913</v>
      </c>
      <c r="I379" s="5">
        <v>1041</v>
      </c>
      <c r="J379" s="6">
        <f t="shared" si="15"/>
        <v>24651</v>
      </c>
      <c r="K379" s="6">
        <f t="shared" si="16"/>
        <v>28107</v>
      </c>
      <c r="L379" s="6">
        <f t="shared" si="17"/>
        <v>3456</v>
      </c>
    </row>
    <row r="380" spans="1:12" ht="15.6" thickTop="1" thickBot="1" x14ac:dyDescent="0.35">
      <c r="A380" s="4">
        <v>45430</v>
      </c>
      <c r="B380" s="5" t="s">
        <v>89</v>
      </c>
      <c r="C380" s="5" t="s">
        <v>13</v>
      </c>
      <c r="D380" s="5" t="s">
        <v>78</v>
      </c>
      <c r="E380" s="5" t="s">
        <v>19</v>
      </c>
      <c r="F380" s="5" t="s">
        <v>16</v>
      </c>
      <c r="G380" s="5">
        <v>29</v>
      </c>
      <c r="H380" s="5">
        <v>735</v>
      </c>
      <c r="I380" s="5">
        <v>1098</v>
      </c>
      <c r="J380" s="6">
        <f t="shared" si="15"/>
        <v>21315</v>
      </c>
      <c r="K380" s="6">
        <f t="shared" si="16"/>
        <v>31842</v>
      </c>
      <c r="L380" s="6">
        <f t="shared" si="17"/>
        <v>10527</v>
      </c>
    </row>
    <row r="381" spans="1:12" ht="15.6" thickTop="1" thickBot="1" x14ac:dyDescent="0.35">
      <c r="A381" s="4">
        <v>45431</v>
      </c>
      <c r="B381" s="5" t="s">
        <v>90</v>
      </c>
      <c r="C381" s="5" t="s">
        <v>25</v>
      </c>
      <c r="D381" s="5" t="s">
        <v>91</v>
      </c>
      <c r="E381" s="5" t="s">
        <v>34</v>
      </c>
      <c r="F381" s="5" t="s">
        <v>16</v>
      </c>
      <c r="G381" s="5">
        <v>82</v>
      </c>
      <c r="H381" s="5">
        <v>928</v>
      </c>
      <c r="I381" s="5">
        <v>1106</v>
      </c>
      <c r="J381" s="6">
        <f t="shared" si="15"/>
        <v>76096</v>
      </c>
      <c r="K381" s="6">
        <f t="shared" si="16"/>
        <v>90692</v>
      </c>
      <c r="L381" s="6">
        <f t="shared" si="17"/>
        <v>14596</v>
      </c>
    </row>
    <row r="382" spans="1:12" ht="15.6" thickTop="1" thickBot="1" x14ac:dyDescent="0.35">
      <c r="A382" s="4">
        <v>45432</v>
      </c>
      <c r="B382" s="5" t="s">
        <v>92</v>
      </c>
      <c r="C382" s="5" t="s">
        <v>25</v>
      </c>
      <c r="D382" s="5" t="s">
        <v>91</v>
      </c>
      <c r="E382" s="5" t="s">
        <v>31</v>
      </c>
      <c r="F382" s="5" t="s">
        <v>16</v>
      </c>
      <c r="G382" s="5">
        <v>63</v>
      </c>
      <c r="H382" s="5">
        <v>929</v>
      </c>
      <c r="I382" s="5">
        <v>1054</v>
      </c>
      <c r="J382" s="6">
        <f t="shared" si="15"/>
        <v>58527</v>
      </c>
      <c r="K382" s="6">
        <f t="shared" si="16"/>
        <v>66402</v>
      </c>
      <c r="L382" s="6">
        <f t="shared" si="17"/>
        <v>7875</v>
      </c>
    </row>
    <row r="383" spans="1:12" ht="15.6" thickTop="1" thickBot="1" x14ac:dyDescent="0.35">
      <c r="A383" s="4">
        <v>45433</v>
      </c>
      <c r="B383" s="5" t="s">
        <v>93</v>
      </c>
      <c r="C383" s="5" t="s">
        <v>25</v>
      </c>
      <c r="D383" s="5" t="s">
        <v>91</v>
      </c>
      <c r="E383" s="5" t="s">
        <v>38</v>
      </c>
      <c r="F383" s="5" t="s">
        <v>35</v>
      </c>
      <c r="G383" s="5">
        <v>72</v>
      </c>
      <c r="H383" s="5">
        <v>605</v>
      </c>
      <c r="I383" s="5">
        <v>1174</v>
      </c>
      <c r="J383" s="6">
        <f t="shared" si="15"/>
        <v>43560</v>
      </c>
      <c r="K383" s="6">
        <f t="shared" si="16"/>
        <v>84528</v>
      </c>
      <c r="L383" s="6">
        <f t="shared" si="17"/>
        <v>40968</v>
      </c>
    </row>
    <row r="384" spans="1:12" ht="15.6" thickTop="1" thickBot="1" x14ac:dyDescent="0.35">
      <c r="A384" s="4">
        <v>45434</v>
      </c>
      <c r="B384" s="5" t="s">
        <v>94</v>
      </c>
      <c r="C384" s="5" t="s">
        <v>25</v>
      </c>
      <c r="D384" s="5" t="s">
        <v>91</v>
      </c>
      <c r="E384" s="5" t="s">
        <v>38</v>
      </c>
      <c r="F384" s="5" t="s">
        <v>35</v>
      </c>
      <c r="G384" s="5">
        <v>82</v>
      </c>
      <c r="H384" s="5">
        <v>993</v>
      </c>
      <c r="I384" s="5">
        <v>1475</v>
      </c>
      <c r="J384" s="6">
        <f t="shared" si="15"/>
        <v>81426</v>
      </c>
      <c r="K384" s="6">
        <f t="shared" si="16"/>
        <v>120950</v>
      </c>
      <c r="L384" s="6">
        <f t="shared" si="17"/>
        <v>39524</v>
      </c>
    </row>
    <row r="385" spans="1:12" ht="15.6" thickTop="1" thickBot="1" x14ac:dyDescent="0.35">
      <c r="A385" s="4">
        <v>45435</v>
      </c>
      <c r="B385" s="5" t="s">
        <v>95</v>
      </c>
      <c r="C385" s="5" t="s">
        <v>25</v>
      </c>
      <c r="D385" s="5" t="s">
        <v>91</v>
      </c>
      <c r="E385" s="5" t="s">
        <v>19</v>
      </c>
      <c r="F385" s="5" t="s">
        <v>35</v>
      </c>
      <c r="G385" s="5">
        <v>53</v>
      </c>
      <c r="H385" s="5">
        <v>803</v>
      </c>
      <c r="I385" s="5">
        <v>1141</v>
      </c>
      <c r="J385" s="6">
        <f t="shared" si="15"/>
        <v>42559</v>
      </c>
      <c r="K385" s="6">
        <f t="shared" si="16"/>
        <v>60473</v>
      </c>
      <c r="L385" s="6">
        <f t="shared" si="17"/>
        <v>17914</v>
      </c>
    </row>
    <row r="386" spans="1:12" ht="15.6" thickTop="1" thickBot="1" x14ac:dyDescent="0.35">
      <c r="A386" s="4">
        <v>45436</v>
      </c>
      <c r="B386" s="5" t="s">
        <v>96</v>
      </c>
      <c r="C386" s="5" t="s">
        <v>25</v>
      </c>
      <c r="D386" s="5" t="s">
        <v>91</v>
      </c>
      <c r="E386" s="5" t="s">
        <v>42</v>
      </c>
      <c r="F386" s="5" t="s">
        <v>35</v>
      </c>
      <c r="G386" s="5">
        <v>87</v>
      </c>
      <c r="H386" s="5">
        <v>742</v>
      </c>
      <c r="I386" s="5">
        <v>1221</v>
      </c>
      <c r="J386" s="6">
        <f t="shared" si="15"/>
        <v>64554</v>
      </c>
      <c r="K386" s="6">
        <f t="shared" si="16"/>
        <v>106227</v>
      </c>
      <c r="L386" s="6">
        <f t="shared" si="17"/>
        <v>41673</v>
      </c>
    </row>
    <row r="387" spans="1:12" ht="15.6" thickTop="1" thickBot="1" x14ac:dyDescent="0.35">
      <c r="A387" s="4">
        <v>45437</v>
      </c>
      <c r="B387" s="5" t="s">
        <v>97</v>
      </c>
      <c r="C387" s="5" t="s">
        <v>25</v>
      </c>
      <c r="D387" s="5" t="s">
        <v>91</v>
      </c>
      <c r="E387" s="5" t="s">
        <v>19</v>
      </c>
      <c r="F387" s="5" t="s">
        <v>35</v>
      </c>
      <c r="G387" s="5">
        <v>70</v>
      </c>
      <c r="H387" s="5">
        <v>605</v>
      </c>
      <c r="I387" s="5">
        <v>1228</v>
      </c>
      <c r="J387" s="6">
        <f t="shared" ref="J387:J450" si="18">G387*H387</f>
        <v>42350</v>
      </c>
      <c r="K387" s="6">
        <f t="shared" ref="K387:K450" si="19">G387*I387</f>
        <v>85960</v>
      </c>
      <c r="L387" s="6">
        <f t="shared" ref="L387:L450" si="20">K387-J387</f>
        <v>43610</v>
      </c>
    </row>
    <row r="388" spans="1:12" ht="15.6" thickTop="1" thickBot="1" x14ac:dyDescent="0.35">
      <c r="A388" s="4">
        <v>45438</v>
      </c>
      <c r="B388" s="5" t="s">
        <v>98</v>
      </c>
      <c r="C388" s="5" t="s">
        <v>25</v>
      </c>
      <c r="D388" s="5" t="s">
        <v>91</v>
      </c>
      <c r="E388" s="5" t="s">
        <v>46</v>
      </c>
      <c r="F388" s="5" t="s">
        <v>35</v>
      </c>
      <c r="G388" s="5">
        <v>94</v>
      </c>
      <c r="H388" s="5">
        <v>754</v>
      </c>
      <c r="I388" s="5">
        <v>1347</v>
      </c>
      <c r="J388" s="6">
        <f t="shared" si="18"/>
        <v>70876</v>
      </c>
      <c r="K388" s="6">
        <f t="shared" si="19"/>
        <v>126618</v>
      </c>
      <c r="L388" s="6">
        <f t="shared" si="20"/>
        <v>55742</v>
      </c>
    </row>
    <row r="389" spans="1:12" ht="15.6" thickTop="1" thickBot="1" x14ac:dyDescent="0.35">
      <c r="A389" s="4">
        <v>45439</v>
      </c>
      <c r="B389" s="5" t="s">
        <v>99</v>
      </c>
      <c r="C389" s="5" t="s">
        <v>25</v>
      </c>
      <c r="D389" s="5" t="s">
        <v>91</v>
      </c>
      <c r="E389" s="5" t="s">
        <v>42</v>
      </c>
      <c r="F389" s="5" t="s">
        <v>35</v>
      </c>
      <c r="G389" s="5">
        <v>80</v>
      </c>
      <c r="H389" s="5">
        <v>622</v>
      </c>
      <c r="I389" s="5">
        <v>1239</v>
      </c>
      <c r="J389" s="6">
        <f t="shared" si="18"/>
        <v>49760</v>
      </c>
      <c r="K389" s="6">
        <f t="shared" si="19"/>
        <v>99120</v>
      </c>
      <c r="L389" s="6">
        <f t="shared" si="20"/>
        <v>49360</v>
      </c>
    </row>
    <row r="390" spans="1:12" ht="15.6" thickTop="1" thickBot="1" x14ac:dyDescent="0.35">
      <c r="A390" s="4">
        <v>45440</v>
      </c>
      <c r="B390" s="5" t="s">
        <v>100</v>
      </c>
      <c r="C390" s="5" t="s">
        <v>25</v>
      </c>
      <c r="D390" s="5" t="s">
        <v>91</v>
      </c>
      <c r="E390" s="5" t="s">
        <v>49</v>
      </c>
      <c r="F390" s="5" t="s">
        <v>16</v>
      </c>
      <c r="G390" s="5">
        <v>88</v>
      </c>
      <c r="H390" s="5">
        <v>625</v>
      </c>
      <c r="I390" s="5">
        <v>1027</v>
      </c>
      <c r="J390" s="6">
        <f t="shared" si="18"/>
        <v>55000</v>
      </c>
      <c r="K390" s="6">
        <f t="shared" si="19"/>
        <v>90376</v>
      </c>
      <c r="L390" s="6">
        <f t="shared" si="20"/>
        <v>35376</v>
      </c>
    </row>
    <row r="391" spans="1:12" ht="15.6" thickTop="1" thickBot="1" x14ac:dyDescent="0.35">
      <c r="A391" s="4">
        <v>45441</v>
      </c>
      <c r="B391" s="5" t="s">
        <v>101</v>
      </c>
      <c r="C391" s="5" t="s">
        <v>25</v>
      </c>
      <c r="D391" s="5" t="s">
        <v>91</v>
      </c>
      <c r="E391" s="5" t="s">
        <v>51</v>
      </c>
      <c r="F391" s="5" t="s">
        <v>16</v>
      </c>
      <c r="G391" s="5">
        <v>67</v>
      </c>
      <c r="H391" s="5">
        <v>796</v>
      </c>
      <c r="I391" s="5">
        <v>1414</v>
      </c>
      <c r="J391" s="6">
        <f t="shared" si="18"/>
        <v>53332</v>
      </c>
      <c r="K391" s="6">
        <f t="shared" si="19"/>
        <v>94738</v>
      </c>
      <c r="L391" s="6">
        <f t="shared" si="20"/>
        <v>41406</v>
      </c>
    </row>
    <row r="392" spans="1:12" ht="15.6" thickTop="1" thickBot="1" x14ac:dyDescent="0.35">
      <c r="A392" s="4">
        <v>45442</v>
      </c>
      <c r="B392" s="5" t="s">
        <v>102</v>
      </c>
      <c r="C392" s="5" t="s">
        <v>25</v>
      </c>
      <c r="D392" s="5" t="s">
        <v>91</v>
      </c>
      <c r="E392" s="5" t="s">
        <v>31</v>
      </c>
      <c r="F392" s="5" t="s">
        <v>16</v>
      </c>
      <c r="G392" s="5">
        <v>67</v>
      </c>
      <c r="H392" s="5">
        <v>760</v>
      </c>
      <c r="I392" s="5">
        <v>1290</v>
      </c>
      <c r="J392" s="6">
        <f t="shared" si="18"/>
        <v>50920</v>
      </c>
      <c r="K392" s="6">
        <f t="shared" si="19"/>
        <v>86430</v>
      </c>
      <c r="L392" s="6">
        <f t="shared" si="20"/>
        <v>35510</v>
      </c>
    </row>
    <row r="393" spans="1:12" ht="15.6" thickTop="1" thickBot="1" x14ac:dyDescent="0.35">
      <c r="A393" s="4">
        <v>45443</v>
      </c>
      <c r="B393" s="5" t="s">
        <v>103</v>
      </c>
      <c r="C393" s="5" t="s">
        <v>25</v>
      </c>
      <c r="D393" s="5" t="s">
        <v>104</v>
      </c>
      <c r="E393" s="5" t="s">
        <v>38</v>
      </c>
      <c r="F393" s="5" t="s">
        <v>16</v>
      </c>
      <c r="G393" s="5">
        <v>75</v>
      </c>
      <c r="H393" s="5">
        <v>966</v>
      </c>
      <c r="I393" s="5">
        <v>1098</v>
      </c>
      <c r="J393" s="6">
        <f t="shared" si="18"/>
        <v>72450</v>
      </c>
      <c r="K393" s="6">
        <f t="shared" si="19"/>
        <v>82350</v>
      </c>
      <c r="L393" s="6">
        <f t="shared" si="20"/>
        <v>9900</v>
      </c>
    </row>
    <row r="394" spans="1:12" ht="15.6" thickTop="1" thickBot="1" x14ac:dyDescent="0.35">
      <c r="A394" s="4">
        <v>45444</v>
      </c>
      <c r="B394" s="5" t="s">
        <v>105</v>
      </c>
      <c r="C394" s="5" t="s">
        <v>25</v>
      </c>
      <c r="D394" s="5" t="s">
        <v>104</v>
      </c>
      <c r="E394" s="5" t="s">
        <v>38</v>
      </c>
      <c r="F394" s="5" t="s">
        <v>35</v>
      </c>
      <c r="G394" s="5">
        <v>51</v>
      </c>
      <c r="H394" s="5">
        <v>749</v>
      </c>
      <c r="I394" s="5">
        <v>1290</v>
      </c>
      <c r="J394" s="6">
        <f t="shared" si="18"/>
        <v>38199</v>
      </c>
      <c r="K394" s="6">
        <f t="shared" si="19"/>
        <v>65790</v>
      </c>
      <c r="L394" s="6">
        <f t="shared" si="20"/>
        <v>27591</v>
      </c>
    </row>
    <row r="395" spans="1:12" ht="15.6" thickTop="1" thickBot="1" x14ac:dyDescent="0.35">
      <c r="A395" s="4">
        <v>45445</v>
      </c>
      <c r="B395" s="5" t="s">
        <v>106</v>
      </c>
      <c r="C395" s="5" t="s">
        <v>25</v>
      </c>
      <c r="D395" s="5" t="s">
        <v>104</v>
      </c>
      <c r="E395" s="5" t="s">
        <v>23</v>
      </c>
      <c r="F395" s="5" t="s">
        <v>16</v>
      </c>
      <c r="G395" s="5">
        <v>94</v>
      </c>
      <c r="H395" s="5">
        <v>721</v>
      </c>
      <c r="I395" s="5">
        <v>1066</v>
      </c>
      <c r="J395" s="6">
        <f t="shared" si="18"/>
        <v>67774</v>
      </c>
      <c r="K395" s="6">
        <f t="shared" si="19"/>
        <v>100204</v>
      </c>
      <c r="L395" s="6">
        <f t="shared" si="20"/>
        <v>32430</v>
      </c>
    </row>
    <row r="396" spans="1:12" ht="15.6" thickTop="1" thickBot="1" x14ac:dyDescent="0.35">
      <c r="A396" s="4">
        <v>45446</v>
      </c>
      <c r="B396" s="5" t="s">
        <v>107</v>
      </c>
      <c r="C396" s="5" t="s">
        <v>25</v>
      </c>
      <c r="D396" s="5" t="s">
        <v>104</v>
      </c>
      <c r="E396" s="5" t="s">
        <v>23</v>
      </c>
      <c r="F396" s="5" t="s">
        <v>16</v>
      </c>
      <c r="G396" s="5">
        <v>71</v>
      </c>
      <c r="H396" s="5">
        <v>869</v>
      </c>
      <c r="I396" s="5">
        <v>902</v>
      </c>
      <c r="J396" s="6">
        <f t="shared" si="18"/>
        <v>61699</v>
      </c>
      <c r="K396" s="6">
        <f t="shared" si="19"/>
        <v>64042</v>
      </c>
      <c r="L396" s="6">
        <f t="shared" si="20"/>
        <v>2343</v>
      </c>
    </row>
    <row r="397" spans="1:12" ht="15.6" thickTop="1" thickBot="1" x14ac:dyDescent="0.35">
      <c r="A397" s="4">
        <v>45447</v>
      </c>
      <c r="B397" s="5" t="s">
        <v>108</v>
      </c>
      <c r="C397" s="5" t="s">
        <v>25</v>
      </c>
      <c r="D397" s="5" t="s">
        <v>104</v>
      </c>
      <c r="E397" s="5" t="s">
        <v>34</v>
      </c>
      <c r="F397" s="5" t="s">
        <v>16</v>
      </c>
      <c r="G397" s="5">
        <v>52</v>
      </c>
      <c r="H397" s="5">
        <v>550</v>
      </c>
      <c r="I397" s="5">
        <v>1057</v>
      </c>
      <c r="J397" s="6">
        <f t="shared" si="18"/>
        <v>28600</v>
      </c>
      <c r="K397" s="6">
        <f t="shared" si="19"/>
        <v>54964</v>
      </c>
      <c r="L397" s="6">
        <f t="shared" si="20"/>
        <v>26364</v>
      </c>
    </row>
    <row r="398" spans="1:12" ht="15.6" thickTop="1" thickBot="1" x14ac:dyDescent="0.35">
      <c r="A398" s="4">
        <v>45448</v>
      </c>
      <c r="B398" s="5" t="s">
        <v>109</v>
      </c>
      <c r="C398" s="5" t="s">
        <v>25</v>
      </c>
      <c r="D398" s="5" t="s">
        <v>104</v>
      </c>
      <c r="E398" s="5" t="s">
        <v>38</v>
      </c>
      <c r="F398" s="5" t="s">
        <v>16</v>
      </c>
      <c r="G398" s="5">
        <v>77</v>
      </c>
      <c r="H398" s="5">
        <v>513</v>
      </c>
      <c r="I398" s="5">
        <v>962</v>
      </c>
      <c r="J398" s="6">
        <f t="shared" si="18"/>
        <v>39501</v>
      </c>
      <c r="K398" s="6">
        <f t="shared" si="19"/>
        <v>74074</v>
      </c>
      <c r="L398" s="6">
        <f t="shared" si="20"/>
        <v>34573</v>
      </c>
    </row>
    <row r="399" spans="1:12" ht="15.6" thickTop="1" thickBot="1" x14ac:dyDescent="0.35">
      <c r="A399" s="4">
        <v>45449</v>
      </c>
      <c r="B399" s="5" t="s">
        <v>110</v>
      </c>
      <c r="C399" s="5" t="s">
        <v>25</v>
      </c>
      <c r="D399" s="5" t="s">
        <v>104</v>
      </c>
      <c r="E399" s="5" t="s">
        <v>61</v>
      </c>
      <c r="F399" s="5" t="s">
        <v>35</v>
      </c>
      <c r="G399" s="5">
        <v>84</v>
      </c>
      <c r="H399" s="5">
        <v>739</v>
      </c>
      <c r="I399" s="5">
        <v>1077</v>
      </c>
      <c r="J399" s="6">
        <f t="shared" si="18"/>
        <v>62076</v>
      </c>
      <c r="K399" s="6">
        <f t="shared" si="19"/>
        <v>90468</v>
      </c>
      <c r="L399" s="6">
        <f t="shared" si="20"/>
        <v>28392</v>
      </c>
    </row>
    <row r="400" spans="1:12" ht="15.6" thickTop="1" thickBot="1" x14ac:dyDescent="0.35">
      <c r="A400" s="4">
        <v>45450</v>
      </c>
      <c r="B400" s="5" t="s">
        <v>111</v>
      </c>
      <c r="C400" s="5" t="s">
        <v>25</v>
      </c>
      <c r="D400" s="5" t="s">
        <v>104</v>
      </c>
      <c r="E400" s="5" t="s">
        <v>63</v>
      </c>
      <c r="F400" s="5" t="s">
        <v>35</v>
      </c>
      <c r="G400" s="5">
        <v>71</v>
      </c>
      <c r="H400" s="5">
        <v>923</v>
      </c>
      <c r="I400" s="5">
        <v>1199</v>
      </c>
      <c r="J400" s="6">
        <f t="shared" si="18"/>
        <v>65533</v>
      </c>
      <c r="K400" s="6">
        <f t="shared" si="19"/>
        <v>85129</v>
      </c>
      <c r="L400" s="6">
        <f t="shared" si="20"/>
        <v>19596</v>
      </c>
    </row>
    <row r="401" spans="1:12" ht="15.6" thickTop="1" thickBot="1" x14ac:dyDescent="0.35">
      <c r="A401" s="4">
        <v>45451</v>
      </c>
      <c r="B401" s="5" t="s">
        <v>112</v>
      </c>
      <c r="C401" s="5" t="s">
        <v>25</v>
      </c>
      <c r="D401" s="5" t="s">
        <v>104</v>
      </c>
      <c r="E401" s="5" t="s">
        <v>19</v>
      </c>
      <c r="F401" s="5" t="s">
        <v>35</v>
      </c>
      <c r="G401" s="5">
        <v>59</v>
      </c>
      <c r="H401" s="5">
        <v>862</v>
      </c>
      <c r="I401" s="5">
        <v>1030</v>
      </c>
      <c r="J401" s="6">
        <f t="shared" si="18"/>
        <v>50858</v>
      </c>
      <c r="K401" s="6">
        <f t="shared" si="19"/>
        <v>60770</v>
      </c>
      <c r="L401" s="6">
        <f t="shared" si="20"/>
        <v>9912</v>
      </c>
    </row>
    <row r="402" spans="1:12" ht="15.6" thickTop="1" thickBot="1" x14ac:dyDescent="0.35">
      <c r="A402" s="4">
        <v>45452</v>
      </c>
      <c r="B402" s="5" t="s">
        <v>113</v>
      </c>
      <c r="C402" s="5" t="s">
        <v>25</v>
      </c>
      <c r="D402" s="5" t="s">
        <v>104</v>
      </c>
      <c r="E402" s="5" t="s">
        <v>66</v>
      </c>
      <c r="F402" s="5" t="s">
        <v>35</v>
      </c>
      <c r="G402" s="5">
        <v>77</v>
      </c>
      <c r="H402" s="5">
        <v>882</v>
      </c>
      <c r="I402" s="5">
        <v>1346</v>
      </c>
      <c r="J402" s="6">
        <f t="shared" si="18"/>
        <v>67914</v>
      </c>
      <c r="K402" s="6">
        <f t="shared" si="19"/>
        <v>103642</v>
      </c>
      <c r="L402" s="6">
        <f t="shared" si="20"/>
        <v>35728</v>
      </c>
    </row>
    <row r="403" spans="1:12" ht="15.6" thickTop="1" thickBot="1" x14ac:dyDescent="0.35">
      <c r="A403" s="4">
        <v>45453</v>
      </c>
      <c r="B403" s="5" t="s">
        <v>114</v>
      </c>
      <c r="C403" s="5" t="s">
        <v>25</v>
      </c>
      <c r="D403" s="5" t="s">
        <v>104</v>
      </c>
      <c r="E403" s="5" t="s">
        <v>68</v>
      </c>
      <c r="F403" s="5" t="s">
        <v>35</v>
      </c>
      <c r="G403" s="5">
        <v>90</v>
      </c>
      <c r="H403" s="5">
        <v>862</v>
      </c>
      <c r="I403" s="5">
        <v>920</v>
      </c>
      <c r="J403" s="6">
        <f t="shared" si="18"/>
        <v>77580</v>
      </c>
      <c r="K403" s="6">
        <f t="shared" si="19"/>
        <v>82800</v>
      </c>
      <c r="L403" s="6">
        <f t="shared" si="20"/>
        <v>5220</v>
      </c>
    </row>
    <row r="404" spans="1:12" ht="15.6" thickTop="1" thickBot="1" x14ac:dyDescent="0.35">
      <c r="A404" s="4">
        <v>45454</v>
      </c>
      <c r="B404" s="5" t="s">
        <v>115</v>
      </c>
      <c r="C404" s="5" t="s">
        <v>116</v>
      </c>
      <c r="D404" s="5" t="s">
        <v>117</v>
      </c>
      <c r="E404" s="5" t="s">
        <v>70</v>
      </c>
      <c r="F404" s="5" t="s">
        <v>35</v>
      </c>
      <c r="G404" s="5">
        <v>11</v>
      </c>
      <c r="H404" s="5">
        <v>601</v>
      </c>
      <c r="I404" s="5">
        <v>986</v>
      </c>
      <c r="J404" s="6">
        <f t="shared" si="18"/>
        <v>6611</v>
      </c>
      <c r="K404" s="6">
        <f t="shared" si="19"/>
        <v>10846</v>
      </c>
      <c r="L404" s="6">
        <f t="shared" si="20"/>
        <v>4235</v>
      </c>
    </row>
    <row r="405" spans="1:12" ht="15.6" thickTop="1" thickBot="1" x14ac:dyDescent="0.35">
      <c r="A405" s="4">
        <v>45455</v>
      </c>
      <c r="B405" s="5" t="s">
        <v>118</v>
      </c>
      <c r="C405" s="5" t="s">
        <v>116</v>
      </c>
      <c r="D405" s="5" t="s">
        <v>117</v>
      </c>
      <c r="E405" s="5" t="s">
        <v>72</v>
      </c>
      <c r="F405" s="5" t="s">
        <v>35</v>
      </c>
      <c r="G405" s="5">
        <v>20</v>
      </c>
      <c r="H405" s="5">
        <v>857</v>
      </c>
      <c r="I405" s="5">
        <v>911</v>
      </c>
      <c r="J405" s="6">
        <f t="shared" si="18"/>
        <v>17140</v>
      </c>
      <c r="K405" s="6">
        <f t="shared" si="19"/>
        <v>18220</v>
      </c>
      <c r="L405" s="6">
        <f t="shared" si="20"/>
        <v>1080</v>
      </c>
    </row>
    <row r="406" spans="1:12" ht="15.6" thickTop="1" thickBot="1" x14ac:dyDescent="0.35">
      <c r="A406" s="4">
        <v>45456</v>
      </c>
      <c r="B406" s="5" t="s">
        <v>119</v>
      </c>
      <c r="C406" s="5" t="s">
        <v>116</v>
      </c>
      <c r="D406" s="5" t="s">
        <v>117</v>
      </c>
      <c r="E406" s="5" t="s">
        <v>74</v>
      </c>
      <c r="F406" s="5" t="s">
        <v>35</v>
      </c>
      <c r="G406" s="5">
        <v>11</v>
      </c>
      <c r="H406" s="5">
        <v>774</v>
      </c>
      <c r="I406" s="5">
        <v>1193</v>
      </c>
      <c r="J406" s="6">
        <f t="shared" si="18"/>
        <v>8514</v>
      </c>
      <c r="K406" s="6">
        <f t="shared" si="19"/>
        <v>13123</v>
      </c>
      <c r="L406" s="6">
        <f t="shared" si="20"/>
        <v>4609</v>
      </c>
    </row>
    <row r="407" spans="1:12" ht="15.6" thickTop="1" thickBot="1" x14ac:dyDescent="0.35">
      <c r="A407" s="4">
        <v>45457</v>
      </c>
      <c r="B407" s="5" t="s">
        <v>120</v>
      </c>
      <c r="C407" s="5" t="s">
        <v>116</v>
      </c>
      <c r="D407" s="5" t="s">
        <v>117</v>
      </c>
      <c r="E407" s="5" t="s">
        <v>21</v>
      </c>
      <c r="F407" s="5" t="s">
        <v>35</v>
      </c>
      <c r="G407" s="5">
        <v>13</v>
      </c>
      <c r="H407" s="5">
        <v>986</v>
      </c>
      <c r="I407" s="5">
        <v>1318</v>
      </c>
      <c r="J407" s="6">
        <f t="shared" si="18"/>
        <v>12818</v>
      </c>
      <c r="K407" s="6">
        <f t="shared" si="19"/>
        <v>17134</v>
      </c>
      <c r="L407" s="6">
        <f t="shared" si="20"/>
        <v>4316</v>
      </c>
    </row>
    <row r="408" spans="1:12" ht="15.6" thickTop="1" thickBot="1" x14ac:dyDescent="0.35">
      <c r="A408" s="4">
        <v>45458</v>
      </c>
      <c r="B408" s="5" t="s">
        <v>121</v>
      </c>
      <c r="C408" s="5" t="s">
        <v>116</v>
      </c>
      <c r="D408" s="5" t="s">
        <v>117</v>
      </c>
      <c r="E408" s="5" t="s">
        <v>21</v>
      </c>
      <c r="F408" s="5" t="s">
        <v>35</v>
      </c>
      <c r="G408" s="5">
        <v>14</v>
      </c>
      <c r="H408" s="5">
        <v>603</v>
      </c>
      <c r="I408" s="5">
        <v>1313</v>
      </c>
      <c r="J408" s="6">
        <f t="shared" si="18"/>
        <v>8442</v>
      </c>
      <c r="K408" s="6">
        <f t="shared" si="19"/>
        <v>18382</v>
      </c>
      <c r="L408" s="6">
        <f t="shared" si="20"/>
        <v>9940</v>
      </c>
    </row>
    <row r="409" spans="1:12" ht="15.6" thickTop="1" thickBot="1" x14ac:dyDescent="0.35">
      <c r="A409" s="4">
        <v>45459</v>
      </c>
      <c r="B409" s="5" t="s">
        <v>122</v>
      </c>
      <c r="C409" s="5" t="s">
        <v>116</v>
      </c>
      <c r="D409" s="5" t="s">
        <v>117</v>
      </c>
      <c r="E409" s="5" t="s">
        <v>42</v>
      </c>
      <c r="F409" s="5" t="s">
        <v>16</v>
      </c>
      <c r="G409" s="5">
        <v>12</v>
      </c>
      <c r="H409" s="5">
        <v>997</v>
      </c>
      <c r="I409" s="5">
        <v>1282</v>
      </c>
      <c r="J409" s="6">
        <f t="shared" si="18"/>
        <v>11964</v>
      </c>
      <c r="K409" s="6">
        <f t="shared" si="19"/>
        <v>15384</v>
      </c>
      <c r="L409" s="6">
        <f t="shared" si="20"/>
        <v>3420</v>
      </c>
    </row>
    <row r="410" spans="1:12" ht="15.6" thickTop="1" thickBot="1" x14ac:dyDescent="0.35">
      <c r="A410" s="4">
        <v>45460</v>
      </c>
      <c r="B410" s="5" t="s">
        <v>123</v>
      </c>
      <c r="C410" s="5" t="s">
        <v>116</v>
      </c>
      <c r="D410" s="5" t="s">
        <v>117</v>
      </c>
      <c r="E410" s="5" t="s">
        <v>61</v>
      </c>
      <c r="F410" s="5" t="s">
        <v>16</v>
      </c>
      <c r="G410" s="5">
        <v>20</v>
      </c>
      <c r="H410" s="5">
        <v>941</v>
      </c>
      <c r="I410" s="5">
        <v>1038</v>
      </c>
      <c r="J410" s="6">
        <f t="shared" si="18"/>
        <v>18820</v>
      </c>
      <c r="K410" s="6">
        <f t="shared" si="19"/>
        <v>20760</v>
      </c>
      <c r="L410" s="6">
        <f t="shared" si="20"/>
        <v>1940</v>
      </c>
    </row>
    <row r="411" spans="1:12" ht="15.6" thickTop="1" thickBot="1" x14ac:dyDescent="0.35">
      <c r="A411" s="4">
        <v>45461</v>
      </c>
      <c r="B411" s="5" t="s">
        <v>124</v>
      </c>
      <c r="C411" s="5" t="s">
        <v>25</v>
      </c>
      <c r="D411" s="5" t="s">
        <v>91</v>
      </c>
      <c r="E411" s="5" t="s">
        <v>21</v>
      </c>
      <c r="F411" s="5" t="s">
        <v>16</v>
      </c>
      <c r="G411" s="5">
        <v>73</v>
      </c>
      <c r="H411" s="5">
        <v>541</v>
      </c>
      <c r="I411" s="5">
        <v>1126</v>
      </c>
      <c r="J411" s="6">
        <f t="shared" si="18"/>
        <v>39493</v>
      </c>
      <c r="K411" s="6">
        <f t="shared" si="19"/>
        <v>82198</v>
      </c>
      <c r="L411" s="6">
        <f t="shared" si="20"/>
        <v>42705</v>
      </c>
    </row>
    <row r="412" spans="1:12" ht="15.6" thickTop="1" thickBot="1" x14ac:dyDescent="0.35">
      <c r="A412" s="4">
        <v>45462</v>
      </c>
      <c r="B412" s="5" t="s">
        <v>125</v>
      </c>
      <c r="C412" s="5" t="s">
        <v>25</v>
      </c>
      <c r="D412" s="5" t="s">
        <v>91</v>
      </c>
      <c r="E412" s="5" t="s">
        <v>27</v>
      </c>
      <c r="F412" s="5" t="s">
        <v>16</v>
      </c>
      <c r="G412" s="5">
        <v>94</v>
      </c>
      <c r="H412" s="5">
        <v>772</v>
      </c>
      <c r="I412" s="5">
        <v>1078</v>
      </c>
      <c r="J412" s="6">
        <f t="shared" si="18"/>
        <v>72568</v>
      </c>
      <c r="K412" s="6">
        <f t="shared" si="19"/>
        <v>101332</v>
      </c>
      <c r="L412" s="6">
        <f t="shared" si="20"/>
        <v>28764</v>
      </c>
    </row>
    <row r="413" spans="1:12" ht="15.6" thickTop="1" thickBot="1" x14ac:dyDescent="0.35">
      <c r="A413" s="4">
        <v>45463</v>
      </c>
      <c r="B413" s="5" t="s">
        <v>126</v>
      </c>
      <c r="C413" s="5" t="s">
        <v>25</v>
      </c>
      <c r="D413" s="5" t="s">
        <v>91</v>
      </c>
      <c r="E413" s="5" t="s">
        <v>15</v>
      </c>
      <c r="F413" s="5" t="s">
        <v>16</v>
      </c>
      <c r="G413" s="5">
        <v>66</v>
      </c>
      <c r="H413" s="5">
        <v>771</v>
      </c>
      <c r="I413" s="5">
        <v>1200</v>
      </c>
      <c r="J413" s="6">
        <f t="shared" si="18"/>
        <v>50886</v>
      </c>
      <c r="K413" s="6">
        <f t="shared" si="19"/>
        <v>79200</v>
      </c>
      <c r="L413" s="6">
        <f t="shared" si="20"/>
        <v>28314</v>
      </c>
    </row>
    <row r="414" spans="1:12" ht="15.6" thickTop="1" thickBot="1" x14ac:dyDescent="0.35">
      <c r="A414" s="4">
        <v>45464</v>
      </c>
      <c r="B414" s="5" t="s">
        <v>127</v>
      </c>
      <c r="C414" s="5" t="s">
        <v>25</v>
      </c>
      <c r="D414" s="5" t="s">
        <v>91</v>
      </c>
      <c r="E414" s="5" t="s">
        <v>19</v>
      </c>
      <c r="F414" s="5" t="s">
        <v>35</v>
      </c>
      <c r="G414" s="5">
        <v>77</v>
      </c>
      <c r="H414" s="5">
        <v>923</v>
      </c>
      <c r="I414" s="5">
        <v>1363</v>
      </c>
      <c r="J414" s="6">
        <f t="shared" si="18"/>
        <v>71071</v>
      </c>
      <c r="K414" s="6">
        <f t="shared" si="19"/>
        <v>104951</v>
      </c>
      <c r="L414" s="6">
        <f t="shared" si="20"/>
        <v>33880</v>
      </c>
    </row>
    <row r="415" spans="1:12" ht="15.6" thickTop="1" thickBot="1" x14ac:dyDescent="0.35">
      <c r="A415" s="4">
        <v>45465</v>
      </c>
      <c r="B415" s="5" t="s">
        <v>128</v>
      </c>
      <c r="C415" s="5" t="s">
        <v>25</v>
      </c>
      <c r="D415" s="5" t="s">
        <v>91</v>
      </c>
      <c r="E415" s="5" t="s">
        <v>21</v>
      </c>
      <c r="F415" s="5" t="s">
        <v>35</v>
      </c>
      <c r="G415" s="5">
        <v>65</v>
      </c>
      <c r="H415" s="5">
        <v>762</v>
      </c>
      <c r="I415" s="5">
        <v>1365</v>
      </c>
      <c r="J415" s="6">
        <f t="shared" si="18"/>
        <v>49530</v>
      </c>
      <c r="K415" s="6">
        <f t="shared" si="19"/>
        <v>88725</v>
      </c>
      <c r="L415" s="6">
        <f t="shared" si="20"/>
        <v>39195</v>
      </c>
    </row>
    <row r="416" spans="1:12" ht="15.6" thickTop="1" thickBot="1" x14ac:dyDescent="0.35">
      <c r="A416" s="4">
        <v>45466</v>
      </c>
      <c r="B416" s="5" t="s">
        <v>129</v>
      </c>
      <c r="C416" s="5" t="s">
        <v>25</v>
      </c>
      <c r="D416" s="5" t="s">
        <v>104</v>
      </c>
      <c r="E416" s="5" t="s">
        <v>23</v>
      </c>
      <c r="F416" s="5" t="s">
        <v>35</v>
      </c>
      <c r="G416" s="5">
        <v>78</v>
      </c>
      <c r="H416" s="5">
        <v>918</v>
      </c>
      <c r="I416" s="5">
        <v>1277</v>
      </c>
      <c r="J416" s="6">
        <f t="shared" si="18"/>
        <v>71604</v>
      </c>
      <c r="K416" s="6">
        <f t="shared" si="19"/>
        <v>99606</v>
      </c>
      <c r="L416" s="6">
        <f t="shared" si="20"/>
        <v>28002</v>
      </c>
    </row>
    <row r="417" spans="1:12" ht="15.6" thickTop="1" thickBot="1" x14ac:dyDescent="0.35">
      <c r="A417" s="4">
        <v>45467</v>
      </c>
      <c r="B417" s="5" t="s">
        <v>130</v>
      </c>
      <c r="C417" s="5" t="s">
        <v>25</v>
      </c>
      <c r="D417" s="5" t="s">
        <v>104</v>
      </c>
      <c r="E417" s="5" t="s">
        <v>27</v>
      </c>
      <c r="F417" s="5" t="s">
        <v>16</v>
      </c>
      <c r="G417" s="5">
        <v>76</v>
      </c>
      <c r="H417" s="5">
        <v>624</v>
      </c>
      <c r="I417" s="5">
        <v>1300</v>
      </c>
      <c r="J417" s="6">
        <f t="shared" si="18"/>
        <v>47424</v>
      </c>
      <c r="K417" s="6">
        <f t="shared" si="19"/>
        <v>98800</v>
      </c>
      <c r="L417" s="6">
        <f t="shared" si="20"/>
        <v>51376</v>
      </c>
    </row>
    <row r="418" spans="1:12" ht="15.6" thickTop="1" thickBot="1" x14ac:dyDescent="0.35">
      <c r="A418" s="4">
        <v>45468</v>
      </c>
      <c r="B418" s="5" t="s">
        <v>131</v>
      </c>
      <c r="C418" s="5" t="s">
        <v>25</v>
      </c>
      <c r="D418" s="5" t="s">
        <v>104</v>
      </c>
      <c r="E418" s="5" t="s">
        <v>29</v>
      </c>
      <c r="F418" s="5" t="s">
        <v>16</v>
      </c>
      <c r="G418" s="5">
        <v>99</v>
      </c>
      <c r="H418" s="5">
        <v>598</v>
      </c>
      <c r="I418" s="5">
        <v>1134</v>
      </c>
      <c r="J418" s="6">
        <f t="shared" si="18"/>
        <v>59202</v>
      </c>
      <c r="K418" s="6">
        <f t="shared" si="19"/>
        <v>112266</v>
      </c>
      <c r="L418" s="6">
        <f t="shared" si="20"/>
        <v>53064</v>
      </c>
    </row>
    <row r="419" spans="1:12" ht="15.6" thickTop="1" thickBot="1" x14ac:dyDescent="0.35">
      <c r="A419" s="4">
        <v>45469</v>
      </c>
      <c r="B419" s="5" t="s">
        <v>132</v>
      </c>
      <c r="C419" s="5" t="s">
        <v>25</v>
      </c>
      <c r="D419" s="5" t="s">
        <v>104</v>
      </c>
      <c r="E419" s="5" t="s">
        <v>31</v>
      </c>
      <c r="F419" s="5" t="s">
        <v>16</v>
      </c>
      <c r="G419" s="5">
        <v>78</v>
      </c>
      <c r="H419" s="5">
        <v>761</v>
      </c>
      <c r="I419" s="5">
        <v>1351</v>
      </c>
      <c r="J419" s="6">
        <f t="shared" si="18"/>
        <v>59358</v>
      </c>
      <c r="K419" s="6">
        <f t="shared" si="19"/>
        <v>105378</v>
      </c>
      <c r="L419" s="6">
        <f t="shared" si="20"/>
        <v>46020</v>
      </c>
    </row>
    <row r="420" spans="1:12" ht="15.6" thickTop="1" thickBot="1" x14ac:dyDescent="0.35">
      <c r="A420" s="4">
        <v>45470</v>
      </c>
      <c r="B420" s="5" t="s">
        <v>133</v>
      </c>
      <c r="C420" s="5" t="s">
        <v>25</v>
      </c>
      <c r="D420" s="5" t="s">
        <v>104</v>
      </c>
      <c r="E420" s="5" t="s">
        <v>19</v>
      </c>
      <c r="F420" s="5" t="s">
        <v>16</v>
      </c>
      <c r="G420" s="5">
        <v>96</v>
      </c>
      <c r="H420" s="5">
        <v>512</v>
      </c>
      <c r="I420" s="5">
        <v>1418</v>
      </c>
      <c r="J420" s="6">
        <f t="shared" si="18"/>
        <v>49152</v>
      </c>
      <c r="K420" s="6">
        <f t="shared" si="19"/>
        <v>136128</v>
      </c>
      <c r="L420" s="6">
        <f t="shared" si="20"/>
        <v>86976</v>
      </c>
    </row>
    <row r="421" spans="1:12" ht="15.6" thickTop="1" thickBot="1" x14ac:dyDescent="0.35">
      <c r="A421" s="4">
        <v>45471</v>
      </c>
      <c r="B421" s="5" t="s">
        <v>134</v>
      </c>
      <c r="C421" s="5" t="s">
        <v>25</v>
      </c>
      <c r="D421" s="5" t="s">
        <v>104</v>
      </c>
      <c r="E421" s="5" t="s">
        <v>34</v>
      </c>
      <c r="F421" s="5" t="s">
        <v>16</v>
      </c>
      <c r="G421" s="5">
        <v>85</v>
      </c>
      <c r="H421" s="5">
        <v>765</v>
      </c>
      <c r="I421" s="5">
        <v>1320</v>
      </c>
      <c r="J421" s="6">
        <f t="shared" si="18"/>
        <v>65025</v>
      </c>
      <c r="K421" s="6">
        <f t="shared" si="19"/>
        <v>112200</v>
      </c>
      <c r="L421" s="6">
        <f t="shared" si="20"/>
        <v>47175</v>
      </c>
    </row>
    <row r="422" spans="1:12" ht="15.6" thickTop="1" thickBot="1" x14ac:dyDescent="0.35">
      <c r="A422" s="4">
        <v>45472</v>
      </c>
      <c r="B422" s="5" t="s">
        <v>135</v>
      </c>
      <c r="C422" s="5" t="s">
        <v>116</v>
      </c>
      <c r="D422" s="5" t="s">
        <v>136</v>
      </c>
      <c r="E422" s="5" t="s">
        <v>31</v>
      </c>
      <c r="F422" s="5" t="s">
        <v>35</v>
      </c>
      <c r="G422" s="5">
        <v>19</v>
      </c>
      <c r="H422" s="5">
        <v>952</v>
      </c>
      <c r="I422" s="5">
        <v>946</v>
      </c>
      <c r="J422" s="6">
        <f t="shared" si="18"/>
        <v>18088</v>
      </c>
      <c r="K422" s="6">
        <f t="shared" si="19"/>
        <v>17974</v>
      </c>
      <c r="L422" s="6">
        <f t="shared" si="20"/>
        <v>-114</v>
      </c>
    </row>
    <row r="423" spans="1:12" ht="15.6" thickTop="1" thickBot="1" x14ac:dyDescent="0.35">
      <c r="A423" s="4">
        <v>45473</v>
      </c>
      <c r="B423" s="5" t="s">
        <v>137</v>
      </c>
      <c r="C423" s="5" t="s">
        <v>116</v>
      </c>
      <c r="D423" s="5" t="s">
        <v>136</v>
      </c>
      <c r="E423" s="5" t="s">
        <v>38</v>
      </c>
      <c r="F423" s="5" t="s">
        <v>35</v>
      </c>
      <c r="G423" s="5">
        <v>11</v>
      </c>
      <c r="H423" s="5">
        <v>503</v>
      </c>
      <c r="I423" s="5">
        <v>1337</v>
      </c>
      <c r="J423" s="6">
        <f t="shared" si="18"/>
        <v>5533</v>
      </c>
      <c r="K423" s="6">
        <f t="shared" si="19"/>
        <v>14707</v>
      </c>
      <c r="L423" s="6">
        <f t="shared" si="20"/>
        <v>9174</v>
      </c>
    </row>
    <row r="424" spans="1:12" ht="15.6" thickTop="1" thickBot="1" x14ac:dyDescent="0.35">
      <c r="A424" s="4">
        <v>45474</v>
      </c>
      <c r="B424" s="5" t="s">
        <v>138</v>
      </c>
      <c r="C424" s="5" t="s">
        <v>116</v>
      </c>
      <c r="D424" s="5" t="s">
        <v>136</v>
      </c>
      <c r="E424" s="5" t="s">
        <v>38</v>
      </c>
      <c r="F424" s="5" t="s">
        <v>35</v>
      </c>
      <c r="G424" s="5">
        <v>10</v>
      </c>
      <c r="H424" s="5">
        <v>719</v>
      </c>
      <c r="I424" s="5">
        <v>1050</v>
      </c>
      <c r="J424" s="6">
        <f t="shared" si="18"/>
        <v>7190</v>
      </c>
      <c r="K424" s="6">
        <f t="shared" si="19"/>
        <v>10500</v>
      </c>
      <c r="L424" s="6">
        <f t="shared" si="20"/>
        <v>3310</v>
      </c>
    </row>
    <row r="425" spans="1:12" ht="15.6" thickTop="1" thickBot="1" x14ac:dyDescent="0.35">
      <c r="A425" s="4">
        <v>45475</v>
      </c>
      <c r="B425" s="5" t="s">
        <v>139</v>
      </c>
      <c r="C425" s="5" t="s">
        <v>116</v>
      </c>
      <c r="D425" s="5" t="s">
        <v>136</v>
      </c>
      <c r="E425" s="5" t="s">
        <v>19</v>
      </c>
      <c r="F425" s="5" t="s">
        <v>35</v>
      </c>
      <c r="G425" s="5">
        <v>19</v>
      </c>
      <c r="H425" s="5">
        <v>860</v>
      </c>
      <c r="I425" s="5">
        <v>1430</v>
      </c>
      <c r="J425" s="6">
        <f t="shared" si="18"/>
        <v>16340</v>
      </c>
      <c r="K425" s="6">
        <f t="shared" si="19"/>
        <v>27170</v>
      </c>
      <c r="L425" s="6">
        <f t="shared" si="20"/>
        <v>10830</v>
      </c>
    </row>
    <row r="426" spans="1:12" ht="15.6" thickTop="1" thickBot="1" x14ac:dyDescent="0.35">
      <c r="A426" s="4">
        <v>45476</v>
      </c>
      <c r="B426" s="5" t="s">
        <v>140</v>
      </c>
      <c r="C426" s="5" t="s">
        <v>116</v>
      </c>
      <c r="D426" s="5" t="s">
        <v>136</v>
      </c>
      <c r="E426" s="5" t="s">
        <v>42</v>
      </c>
      <c r="F426" s="5" t="s">
        <v>35</v>
      </c>
      <c r="G426" s="5">
        <v>15</v>
      </c>
      <c r="H426" s="5">
        <v>941</v>
      </c>
      <c r="I426" s="5">
        <v>1098</v>
      </c>
      <c r="J426" s="6">
        <f t="shared" si="18"/>
        <v>14115</v>
      </c>
      <c r="K426" s="6">
        <f t="shared" si="19"/>
        <v>16470</v>
      </c>
      <c r="L426" s="6">
        <f t="shared" si="20"/>
        <v>2355</v>
      </c>
    </row>
    <row r="427" spans="1:12" ht="15.6" thickTop="1" thickBot="1" x14ac:dyDescent="0.35">
      <c r="A427" s="4">
        <v>45477</v>
      </c>
      <c r="B427" s="5" t="s">
        <v>141</v>
      </c>
      <c r="C427" s="5" t="s">
        <v>116</v>
      </c>
      <c r="D427" s="5" t="s">
        <v>136</v>
      </c>
      <c r="E427" s="5" t="s">
        <v>19</v>
      </c>
      <c r="F427" s="5" t="s">
        <v>35</v>
      </c>
      <c r="G427" s="5">
        <v>15</v>
      </c>
      <c r="H427" s="5">
        <v>937</v>
      </c>
      <c r="I427" s="5">
        <v>1356</v>
      </c>
      <c r="J427" s="6">
        <f t="shared" si="18"/>
        <v>14055</v>
      </c>
      <c r="K427" s="6">
        <f t="shared" si="19"/>
        <v>20340</v>
      </c>
      <c r="L427" s="6">
        <f t="shared" si="20"/>
        <v>6285</v>
      </c>
    </row>
    <row r="428" spans="1:12" ht="15.6" thickTop="1" thickBot="1" x14ac:dyDescent="0.35">
      <c r="A428" s="4">
        <v>45478</v>
      </c>
      <c r="B428" s="5" t="s">
        <v>142</v>
      </c>
      <c r="C428" s="5" t="s">
        <v>116</v>
      </c>
      <c r="D428" s="5" t="s">
        <v>136</v>
      </c>
      <c r="E428" s="5" t="s">
        <v>46</v>
      </c>
      <c r="F428" s="5" t="s">
        <v>35</v>
      </c>
      <c r="G428" s="5">
        <v>11</v>
      </c>
      <c r="H428" s="5">
        <v>674</v>
      </c>
      <c r="I428" s="5">
        <v>1005</v>
      </c>
      <c r="J428" s="6">
        <f t="shared" si="18"/>
        <v>7414</v>
      </c>
      <c r="K428" s="6">
        <f t="shared" si="19"/>
        <v>11055</v>
      </c>
      <c r="L428" s="6">
        <f t="shared" si="20"/>
        <v>3641</v>
      </c>
    </row>
    <row r="429" spans="1:12" ht="15.6" thickTop="1" thickBot="1" x14ac:dyDescent="0.35">
      <c r="A429" s="4">
        <v>45479</v>
      </c>
      <c r="B429" s="5" t="s">
        <v>143</v>
      </c>
      <c r="C429" s="5" t="s">
        <v>116</v>
      </c>
      <c r="D429" s="5" t="s">
        <v>136</v>
      </c>
      <c r="E429" s="5" t="s">
        <v>42</v>
      </c>
      <c r="F429" s="5" t="s">
        <v>16</v>
      </c>
      <c r="G429" s="5">
        <v>20</v>
      </c>
      <c r="H429" s="5">
        <v>596</v>
      </c>
      <c r="I429" s="5">
        <v>1317</v>
      </c>
      <c r="J429" s="6">
        <f t="shared" si="18"/>
        <v>11920</v>
      </c>
      <c r="K429" s="6">
        <f t="shared" si="19"/>
        <v>26340</v>
      </c>
      <c r="L429" s="6">
        <f t="shared" si="20"/>
        <v>14420</v>
      </c>
    </row>
    <row r="430" spans="1:12" ht="15.6" thickTop="1" thickBot="1" x14ac:dyDescent="0.35">
      <c r="A430" s="4">
        <v>45480</v>
      </c>
      <c r="B430" s="5" t="s">
        <v>144</v>
      </c>
      <c r="C430" s="5" t="s">
        <v>116</v>
      </c>
      <c r="D430" s="5" t="s">
        <v>136</v>
      </c>
      <c r="E430" s="5" t="s">
        <v>49</v>
      </c>
      <c r="F430" s="5" t="s">
        <v>16</v>
      </c>
      <c r="G430" s="5">
        <v>20</v>
      </c>
      <c r="H430" s="5">
        <v>689</v>
      </c>
      <c r="I430" s="5">
        <v>1240</v>
      </c>
      <c r="J430" s="6">
        <f t="shared" si="18"/>
        <v>13780</v>
      </c>
      <c r="K430" s="6">
        <f t="shared" si="19"/>
        <v>24800</v>
      </c>
      <c r="L430" s="6">
        <f t="shared" si="20"/>
        <v>11020</v>
      </c>
    </row>
    <row r="431" spans="1:12" ht="15.6" thickTop="1" thickBot="1" x14ac:dyDescent="0.35">
      <c r="A431" s="4">
        <v>45481</v>
      </c>
      <c r="B431" s="5" t="s">
        <v>145</v>
      </c>
      <c r="C431" s="5" t="s">
        <v>116</v>
      </c>
      <c r="D431" s="5" t="s">
        <v>136</v>
      </c>
      <c r="E431" s="5" t="s">
        <v>51</v>
      </c>
      <c r="F431" s="5" t="s">
        <v>16</v>
      </c>
      <c r="G431" s="5">
        <v>17</v>
      </c>
      <c r="H431" s="5">
        <v>990</v>
      </c>
      <c r="I431" s="5">
        <v>1141</v>
      </c>
      <c r="J431" s="6">
        <f t="shared" si="18"/>
        <v>16830</v>
      </c>
      <c r="K431" s="6">
        <f t="shared" si="19"/>
        <v>19397</v>
      </c>
      <c r="L431" s="6">
        <f t="shared" si="20"/>
        <v>2567</v>
      </c>
    </row>
    <row r="432" spans="1:12" ht="15.6" thickTop="1" thickBot="1" x14ac:dyDescent="0.35">
      <c r="A432" s="4">
        <v>45482</v>
      </c>
      <c r="B432" s="5" t="s">
        <v>146</v>
      </c>
      <c r="C432" s="5" t="s">
        <v>116</v>
      </c>
      <c r="D432" s="5" t="s">
        <v>136</v>
      </c>
      <c r="E432" s="5" t="s">
        <v>31</v>
      </c>
      <c r="F432" s="5" t="s">
        <v>16</v>
      </c>
      <c r="G432" s="5">
        <v>20</v>
      </c>
      <c r="H432" s="5">
        <v>589</v>
      </c>
      <c r="I432" s="5">
        <v>1329</v>
      </c>
      <c r="J432" s="6">
        <f t="shared" si="18"/>
        <v>11780</v>
      </c>
      <c r="K432" s="6">
        <f t="shared" si="19"/>
        <v>26580</v>
      </c>
      <c r="L432" s="6">
        <f t="shared" si="20"/>
        <v>14800</v>
      </c>
    </row>
    <row r="433" spans="1:12" ht="15.6" thickTop="1" thickBot="1" x14ac:dyDescent="0.35">
      <c r="A433" s="4">
        <v>45483</v>
      </c>
      <c r="B433" s="5" t="s">
        <v>147</v>
      </c>
      <c r="C433" s="5" t="s">
        <v>116</v>
      </c>
      <c r="D433" s="5" t="s">
        <v>136</v>
      </c>
      <c r="E433" s="5" t="s">
        <v>38</v>
      </c>
      <c r="F433" s="5" t="s">
        <v>35</v>
      </c>
      <c r="G433" s="5">
        <v>17</v>
      </c>
      <c r="H433" s="5">
        <v>773</v>
      </c>
      <c r="I433" s="5">
        <v>1470</v>
      </c>
      <c r="J433" s="6">
        <f t="shared" si="18"/>
        <v>13141</v>
      </c>
      <c r="K433" s="6">
        <f t="shared" si="19"/>
        <v>24990</v>
      </c>
      <c r="L433" s="6">
        <f t="shared" si="20"/>
        <v>11849</v>
      </c>
    </row>
    <row r="434" spans="1:12" ht="15.6" thickTop="1" thickBot="1" x14ac:dyDescent="0.35">
      <c r="A434" s="4">
        <v>45484</v>
      </c>
      <c r="B434" s="5" t="s">
        <v>148</v>
      </c>
      <c r="C434" s="5" t="s">
        <v>13</v>
      </c>
      <c r="D434" s="5" t="s">
        <v>78</v>
      </c>
      <c r="E434" s="5" t="s">
        <v>38</v>
      </c>
      <c r="F434" s="5" t="s">
        <v>16</v>
      </c>
      <c r="G434" s="5">
        <v>29</v>
      </c>
      <c r="H434" s="5">
        <v>965</v>
      </c>
      <c r="I434" s="5">
        <v>1015</v>
      </c>
      <c r="J434" s="6">
        <f t="shared" si="18"/>
        <v>27985</v>
      </c>
      <c r="K434" s="6">
        <f t="shared" si="19"/>
        <v>29435</v>
      </c>
      <c r="L434" s="6">
        <f t="shared" si="20"/>
        <v>1450</v>
      </c>
    </row>
    <row r="435" spans="1:12" ht="15.6" thickTop="1" thickBot="1" x14ac:dyDescent="0.35">
      <c r="A435" s="4">
        <v>45485</v>
      </c>
      <c r="B435" s="5" t="s">
        <v>149</v>
      </c>
      <c r="C435" s="5" t="s">
        <v>13</v>
      </c>
      <c r="D435" s="5" t="s">
        <v>78</v>
      </c>
      <c r="E435" s="5" t="s">
        <v>23</v>
      </c>
      <c r="F435" s="5" t="s">
        <v>16</v>
      </c>
      <c r="G435" s="5">
        <v>24</v>
      </c>
      <c r="H435" s="5">
        <v>970</v>
      </c>
      <c r="I435" s="5">
        <v>1470</v>
      </c>
      <c r="J435" s="6">
        <f t="shared" si="18"/>
        <v>23280</v>
      </c>
      <c r="K435" s="6">
        <f t="shared" si="19"/>
        <v>35280</v>
      </c>
      <c r="L435" s="6">
        <f t="shared" si="20"/>
        <v>12000</v>
      </c>
    </row>
    <row r="436" spans="1:12" ht="15.6" thickTop="1" thickBot="1" x14ac:dyDescent="0.35">
      <c r="A436" s="4">
        <v>45486</v>
      </c>
      <c r="B436" s="5" t="s">
        <v>150</v>
      </c>
      <c r="C436" s="5" t="s">
        <v>13</v>
      </c>
      <c r="D436" s="5" t="s">
        <v>78</v>
      </c>
      <c r="E436" s="5" t="s">
        <v>23</v>
      </c>
      <c r="F436" s="5" t="s">
        <v>16</v>
      </c>
      <c r="G436" s="5">
        <v>22</v>
      </c>
      <c r="H436" s="5">
        <v>974</v>
      </c>
      <c r="I436" s="5">
        <v>1398</v>
      </c>
      <c r="J436" s="6">
        <f t="shared" si="18"/>
        <v>21428</v>
      </c>
      <c r="K436" s="6">
        <f t="shared" si="19"/>
        <v>30756</v>
      </c>
      <c r="L436" s="6">
        <f t="shared" si="20"/>
        <v>9328</v>
      </c>
    </row>
    <row r="437" spans="1:12" ht="15.6" thickTop="1" thickBot="1" x14ac:dyDescent="0.35">
      <c r="A437" s="4">
        <v>45487</v>
      </c>
      <c r="B437" s="5" t="s">
        <v>151</v>
      </c>
      <c r="C437" s="5" t="s">
        <v>13</v>
      </c>
      <c r="D437" s="5" t="s">
        <v>78</v>
      </c>
      <c r="E437" s="5" t="s">
        <v>34</v>
      </c>
      <c r="F437" s="5" t="s">
        <v>16</v>
      </c>
      <c r="G437" s="5">
        <v>21</v>
      </c>
      <c r="H437" s="5">
        <v>915</v>
      </c>
      <c r="I437" s="5">
        <v>961</v>
      </c>
      <c r="J437" s="6">
        <f t="shared" si="18"/>
        <v>19215</v>
      </c>
      <c r="K437" s="6">
        <f t="shared" si="19"/>
        <v>20181</v>
      </c>
      <c r="L437" s="6">
        <f t="shared" si="20"/>
        <v>966</v>
      </c>
    </row>
    <row r="438" spans="1:12" ht="15.6" thickTop="1" thickBot="1" x14ac:dyDescent="0.35">
      <c r="A438" s="4">
        <v>45488</v>
      </c>
      <c r="B438" s="5" t="s">
        <v>152</v>
      </c>
      <c r="C438" s="5" t="s">
        <v>13</v>
      </c>
      <c r="D438" s="5" t="s">
        <v>78</v>
      </c>
      <c r="E438" s="5" t="s">
        <v>38</v>
      </c>
      <c r="F438" s="5" t="s">
        <v>35</v>
      </c>
      <c r="G438" s="5">
        <v>29</v>
      </c>
      <c r="H438" s="5">
        <v>929</v>
      </c>
      <c r="I438" s="5">
        <v>1066</v>
      </c>
      <c r="J438" s="6">
        <f t="shared" si="18"/>
        <v>26941</v>
      </c>
      <c r="K438" s="6">
        <f t="shared" si="19"/>
        <v>30914</v>
      </c>
      <c r="L438" s="6">
        <f t="shared" si="20"/>
        <v>3973</v>
      </c>
    </row>
    <row r="439" spans="1:12" ht="15.6" thickTop="1" thickBot="1" x14ac:dyDescent="0.35">
      <c r="A439" s="4">
        <v>45489</v>
      </c>
      <c r="B439" s="5" t="s">
        <v>153</v>
      </c>
      <c r="C439" s="5" t="s">
        <v>13</v>
      </c>
      <c r="D439" s="5" t="s">
        <v>78</v>
      </c>
      <c r="E439" s="5" t="s">
        <v>61</v>
      </c>
      <c r="F439" s="5" t="s">
        <v>35</v>
      </c>
      <c r="G439" s="5">
        <v>27</v>
      </c>
      <c r="H439" s="5">
        <v>605</v>
      </c>
      <c r="I439" s="5">
        <v>1361</v>
      </c>
      <c r="J439" s="6">
        <f t="shared" si="18"/>
        <v>16335</v>
      </c>
      <c r="K439" s="6">
        <f t="shared" si="19"/>
        <v>36747</v>
      </c>
      <c r="L439" s="6">
        <f t="shared" si="20"/>
        <v>20412</v>
      </c>
    </row>
    <row r="440" spans="1:12" ht="15.6" thickTop="1" thickBot="1" x14ac:dyDescent="0.35">
      <c r="A440" s="4">
        <v>45490</v>
      </c>
      <c r="B440" s="5" t="s">
        <v>154</v>
      </c>
      <c r="C440" s="5" t="s">
        <v>13</v>
      </c>
      <c r="D440" s="5" t="s">
        <v>78</v>
      </c>
      <c r="E440" s="5" t="s">
        <v>63</v>
      </c>
      <c r="F440" s="5" t="s">
        <v>35</v>
      </c>
      <c r="G440" s="5">
        <v>29</v>
      </c>
      <c r="H440" s="5">
        <v>689</v>
      </c>
      <c r="I440" s="5">
        <v>1158</v>
      </c>
      <c r="J440" s="6">
        <f t="shared" si="18"/>
        <v>19981</v>
      </c>
      <c r="K440" s="6">
        <f t="shared" si="19"/>
        <v>33582</v>
      </c>
      <c r="L440" s="6">
        <f t="shared" si="20"/>
        <v>13601</v>
      </c>
    </row>
    <row r="441" spans="1:12" ht="15.6" thickTop="1" thickBot="1" x14ac:dyDescent="0.35">
      <c r="A441" s="4">
        <v>45491</v>
      </c>
      <c r="B441" s="5" t="s">
        <v>155</v>
      </c>
      <c r="C441" s="5" t="s">
        <v>13</v>
      </c>
      <c r="D441" s="5" t="s">
        <v>78</v>
      </c>
      <c r="E441" s="5" t="s">
        <v>19</v>
      </c>
      <c r="F441" s="5" t="s">
        <v>35</v>
      </c>
      <c r="G441" s="5">
        <v>25</v>
      </c>
      <c r="H441" s="5">
        <v>861</v>
      </c>
      <c r="I441" s="5">
        <v>1436</v>
      </c>
      <c r="J441" s="6">
        <f t="shared" si="18"/>
        <v>21525</v>
      </c>
      <c r="K441" s="6">
        <f t="shared" si="19"/>
        <v>35900</v>
      </c>
      <c r="L441" s="6">
        <f t="shared" si="20"/>
        <v>14375</v>
      </c>
    </row>
    <row r="442" spans="1:12" ht="15.6" thickTop="1" thickBot="1" x14ac:dyDescent="0.35">
      <c r="A442" s="4">
        <v>45492</v>
      </c>
      <c r="B442" s="5" t="s">
        <v>156</v>
      </c>
      <c r="C442" s="5" t="s">
        <v>13</v>
      </c>
      <c r="D442" s="5" t="s">
        <v>78</v>
      </c>
      <c r="E442" s="5" t="s">
        <v>66</v>
      </c>
      <c r="F442" s="5" t="s">
        <v>35</v>
      </c>
      <c r="G442" s="5">
        <v>22</v>
      </c>
      <c r="H442" s="5">
        <v>629</v>
      </c>
      <c r="I442" s="5">
        <v>1085</v>
      </c>
      <c r="J442" s="6">
        <f t="shared" si="18"/>
        <v>13838</v>
      </c>
      <c r="K442" s="6">
        <f t="shared" si="19"/>
        <v>23870</v>
      </c>
      <c r="L442" s="6">
        <f t="shared" si="20"/>
        <v>10032</v>
      </c>
    </row>
    <row r="443" spans="1:12" ht="15.6" thickTop="1" thickBot="1" x14ac:dyDescent="0.35">
      <c r="A443" s="4">
        <v>45493</v>
      </c>
      <c r="B443" s="5" t="s">
        <v>157</v>
      </c>
      <c r="C443" s="5" t="s">
        <v>13</v>
      </c>
      <c r="D443" s="5" t="s">
        <v>78</v>
      </c>
      <c r="E443" s="5" t="s">
        <v>68</v>
      </c>
      <c r="F443" s="5" t="s">
        <v>35</v>
      </c>
      <c r="G443" s="5">
        <v>22</v>
      </c>
      <c r="H443" s="5">
        <v>779</v>
      </c>
      <c r="I443" s="5">
        <v>1072</v>
      </c>
      <c r="J443" s="6">
        <f t="shared" si="18"/>
        <v>17138</v>
      </c>
      <c r="K443" s="6">
        <f t="shared" si="19"/>
        <v>23584</v>
      </c>
      <c r="L443" s="6">
        <f t="shared" si="20"/>
        <v>6446</v>
      </c>
    </row>
    <row r="444" spans="1:12" ht="15.6" thickTop="1" thickBot="1" x14ac:dyDescent="0.35">
      <c r="A444" s="4">
        <v>45494</v>
      </c>
      <c r="B444" s="5" t="s">
        <v>158</v>
      </c>
      <c r="C444" s="5" t="s">
        <v>13</v>
      </c>
      <c r="D444" s="5" t="s">
        <v>78</v>
      </c>
      <c r="E444" s="5" t="s">
        <v>70</v>
      </c>
      <c r="F444" s="5" t="s">
        <v>35</v>
      </c>
      <c r="G444" s="5">
        <v>23</v>
      </c>
      <c r="H444" s="5">
        <v>730</v>
      </c>
      <c r="I444" s="5">
        <v>1337</v>
      </c>
      <c r="J444" s="6">
        <f t="shared" si="18"/>
        <v>16790</v>
      </c>
      <c r="K444" s="6">
        <f t="shared" si="19"/>
        <v>30751</v>
      </c>
      <c r="L444" s="6">
        <f t="shared" si="20"/>
        <v>13961</v>
      </c>
    </row>
    <row r="445" spans="1:12" ht="15.6" thickTop="1" thickBot="1" x14ac:dyDescent="0.35">
      <c r="A445" s="4">
        <v>45495</v>
      </c>
      <c r="B445" s="5" t="s">
        <v>159</v>
      </c>
      <c r="C445" s="5" t="s">
        <v>25</v>
      </c>
      <c r="D445" s="5" t="s">
        <v>91</v>
      </c>
      <c r="E445" s="5" t="s">
        <v>72</v>
      </c>
      <c r="F445" s="5" t="s">
        <v>35</v>
      </c>
      <c r="G445" s="5">
        <v>59</v>
      </c>
      <c r="H445" s="5">
        <v>663</v>
      </c>
      <c r="I445" s="5">
        <v>992</v>
      </c>
      <c r="J445" s="6">
        <f t="shared" si="18"/>
        <v>39117</v>
      </c>
      <c r="K445" s="6">
        <f t="shared" si="19"/>
        <v>58528</v>
      </c>
      <c r="L445" s="6">
        <f t="shared" si="20"/>
        <v>19411</v>
      </c>
    </row>
    <row r="446" spans="1:12" ht="15.6" thickTop="1" thickBot="1" x14ac:dyDescent="0.35">
      <c r="A446" s="4">
        <v>45496</v>
      </c>
      <c r="B446" s="5" t="s">
        <v>160</v>
      </c>
      <c r="C446" s="5" t="s">
        <v>25</v>
      </c>
      <c r="D446" s="5" t="s">
        <v>91</v>
      </c>
      <c r="E446" s="5" t="s">
        <v>74</v>
      </c>
      <c r="F446" s="5" t="s">
        <v>35</v>
      </c>
      <c r="G446" s="5">
        <v>75</v>
      </c>
      <c r="H446" s="5">
        <v>871</v>
      </c>
      <c r="I446" s="5">
        <v>990</v>
      </c>
      <c r="J446" s="6">
        <f t="shared" si="18"/>
        <v>65325</v>
      </c>
      <c r="K446" s="6">
        <f t="shared" si="19"/>
        <v>74250</v>
      </c>
      <c r="L446" s="6">
        <f t="shared" si="20"/>
        <v>8925</v>
      </c>
    </row>
    <row r="447" spans="1:12" ht="15.6" thickTop="1" thickBot="1" x14ac:dyDescent="0.35">
      <c r="A447" s="4">
        <v>45497</v>
      </c>
      <c r="B447" s="5" t="s">
        <v>161</v>
      </c>
      <c r="C447" s="5" t="s">
        <v>25</v>
      </c>
      <c r="D447" s="5" t="s">
        <v>91</v>
      </c>
      <c r="E447" s="5" t="s">
        <v>21</v>
      </c>
      <c r="F447" s="5" t="s">
        <v>35</v>
      </c>
      <c r="G447" s="5">
        <v>87</v>
      </c>
      <c r="H447" s="5">
        <v>869</v>
      </c>
      <c r="I447" s="5">
        <v>1207</v>
      </c>
      <c r="J447" s="6">
        <f t="shared" si="18"/>
        <v>75603</v>
      </c>
      <c r="K447" s="6">
        <f t="shared" si="19"/>
        <v>105009</v>
      </c>
      <c r="L447" s="6">
        <f t="shared" si="20"/>
        <v>29406</v>
      </c>
    </row>
    <row r="448" spans="1:12" ht="15.6" thickTop="1" thickBot="1" x14ac:dyDescent="0.35">
      <c r="A448" s="4">
        <v>45498</v>
      </c>
      <c r="B448" s="5" t="s">
        <v>162</v>
      </c>
      <c r="C448" s="5" t="s">
        <v>25</v>
      </c>
      <c r="D448" s="5" t="s">
        <v>91</v>
      </c>
      <c r="E448" s="5" t="s">
        <v>21</v>
      </c>
      <c r="F448" s="5" t="s">
        <v>35</v>
      </c>
      <c r="G448" s="5">
        <v>100</v>
      </c>
      <c r="H448" s="5">
        <v>605</v>
      </c>
      <c r="I448" s="5">
        <v>1313</v>
      </c>
      <c r="J448" s="6">
        <f t="shared" si="18"/>
        <v>60500</v>
      </c>
      <c r="K448" s="6">
        <f t="shared" si="19"/>
        <v>131300</v>
      </c>
      <c r="L448" s="6">
        <f t="shared" si="20"/>
        <v>70800</v>
      </c>
    </row>
    <row r="449" spans="1:12" ht="15.6" thickTop="1" thickBot="1" x14ac:dyDescent="0.35">
      <c r="A449" s="4">
        <v>45499</v>
      </c>
      <c r="B449" s="5" t="s">
        <v>163</v>
      </c>
      <c r="C449" s="5" t="s">
        <v>25</v>
      </c>
      <c r="D449" s="5" t="s">
        <v>91</v>
      </c>
      <c r="E449" s="5" t="s">
        <v>42</v>
      </c>
      <c r="F449" s="5" t="s">
        <v>35</v>
      </c>
      <c r="G449" s="5">
        <v>51</v>
      </c>
      <c r="H449" s="5">
        <v>798</v>
      </c>
      <c r="I449" s="5">
        <v>1421</v>
      </c>
      <c r="J449" s="6">
        <f t="shared" si="18"/>
        <v>40698</v>
      </c>
      <c r="K449" s="6">
        <f t="shared" si="19"/>
        <v>72471</v>
      </c>
      <c r="L449" s="6">
        <f t="shared" si="20"/>
        <v>31773</v>
      </c>
    </row>
    <row r="450" spans="1:12" ht="15.6" thickTop="1" thickBot="1" x14ac:dyDescent="0.35">
      <c r="A450" s="4">
        <v>45500</v>
      </c>
      <c r="B450" s="5" t="s">
        <v>164</v>
      </c>
      <c r="C450" s="5" t="s">
        <v>25</v>
      </c>
      <c r="D450" s="5" t="s">
        <v>91</v>
      </c>
      <c r="E450" s="5" t="s">
        <v>61</v>
      </c>
      <c r="F450" s="5" t="s">
        <v>35</v>
      </c>
      <c r="G450" s="5">
        <v>52</v>
      </c>
      <c r="H450" s="5">
        <v>984</v>
      </c>
      <c r="I450" s="5">
        <v>1429</v>
      </c>
      <c r="J450" s="6">
        <f t="shared" si="18"/>
        <v>51168</v>
      </c>
      <c r="K450" s="6">
        <f t="shared" si="19"/>
        <v>74308</v>
      </c>
      <c r="L450" s="6">
        <f t="shared" si="20"/>
        <v>23140</v>
      </c>
    </row>
    <row r="451" spans="1:12" ht="15.6" thickTop="1" thickBot="1" x14ac:dyDescent="0.35">
      <c r="A451" s="4">
        <v>45501</v>
      </c>
      <c r="B451" s="5" t="s">
        <v>165</v>
      </c>
      <c r="C451" s="5" t="s">
        <v>25</v>
      </c>
      <c r="D451" s="5" t="s">
        <v>91</v>
      </c>
      <c r="E451" s="5" t="s">
        <v>21</v>
      </c>
      <c r="F451" s="5" t="s">
        <v>35</v>
      </c>
      <c r="G451" s="5">
        <v>97</v>
      </c>
      <c r="H451" s="5">
        <v>565</v>
      </c>
      <c r="I451" s="5">
        <v>1239</v>
      </c>
      <c r="J451" s="6">
        <f t="shared" ref="J451:J514" si="21">G451*H451</f>
        <v>54805</v>
      </c>
      <c r="K451" s="6">
        <f t="shared" ref="K451:K514" si="22">G451*I451</f>
        <v>120183</v>
      </c>
      <c r="L451" s="6">
        <f t="shared" ref="L451:L514" si="23">K451-J451</f>
        <v>65378</v>
      </c>
    </row>
    <row r="452" spans="1:12" ht="15.6" thickTop="1" thickBot="1" x14ac:dyDescent="0.35">
      <c r="A452" s="4">
        <v>45502</v>
      </c>
      <c r="B452" s="5" t="s">
        <v>166</v>
      </c>
      <c r="C452" s="5" t="s">
        <v>25</v>
      </c>
      <c r="D452" s="5" t="s">
        <v>91</v>
      </c>
      <c r="E452" s="5" t="s">
        <v>27</v>
      </c>
      <c r="F452" s="5" t="s">
        <v>35</v>
      </c>
      <c r="G452" s="5">
        <v>58</v>
      </c>
      <c r="H452" s="5">
        <v>799</v>
      </c>
      <c r="I452" s="5">
        <v>1182</v>
      </c>
      <c r="J452" s="6">
        <f t="shared" si="21"/>
        <v>46342</v>
      </c>
      <c r="K452" s="6">
        <f t="shared" si="22"/>
        <v>68556</v>
      </c>
      <c r="L452" s="6">
        <f t="shared" si="23"/>
        <v>22214</v>
      </c>
    </row>
    <row r="453" spans="1:12" ht="15.6" thickTop="1" thickBot="1" x14ac:dyDescent="0.35">
      <c r="A453" s="4">
        <v>45503</v>
      </c>
      <c r="B453" s="5" t="s">
        <v>167</v>
      </c>
      <c r="C453" s="5" t="s">
        <v>25</v>
      </c>
      <c r="D453" s="5" t="s">
        <v>91</v>
      </c>
      <c r="E453" s="5" t="s">
        <v>15</v>
      </c>
      <c r="F453" s="5" t="s">
        <v>16</v>
      </c>
      <c r="G453" s="5">
        <v>69</v>
      </c>
      <c r="H453" s="5">
        <v>524</v>
      </c>
      <c r="I453" s="5">
        <v>1198</v>
      </c>
      <c r="J453" s="6">
        <f t="shared" si="21"/>
        <v>36156</v>
      </c>
      <c r="K453" s="6">
        <f t="shared" si="22"/>
        <v>82662</v>
      </c>
      <c r="L453" s="6">
        <f t="shared" si="23"/>
        <v>46506</v>
      </c>
    </row>
    <row r="454" spans="1:12" ht="15.6" thickTop="1" thickBot="1" x14ac:dyDescent="0.35">
      <c r="A454" s="4">
        <v>45504</v>
      </c>
      <c r="B454" s="5" t="s">
        <v>168</v>
      </c>
      <c r="C454" s="5" t="s">
        <v>25</v>
      </c>
      <c r="D454" s="5" t="s">
        <v>91</v>
      </c>
      <c r="E454" s="5" t="s">
        <v>19</v>
      </c>
      <c r="F454" s="5" t="s">
        <v>16</v>
      </c>
      <c r="G454" s="5">
        <v>81</v>
      </c>
      <c r="H454" s="5">
        <v>903</v>
      </c>
      <c r="I454" s="5">
        <v>1471</v>
      </c>
      <c r="J454" s="6">
        <f t="shared" si="21"/>
        <v>73143</v>
      </c>
      <c r="K454" s="6">
        <f t="shared" si="22"/>
        <v>119151</v>
      </c>
      <c r="L454" s="6">
        <f t="shared" si="23"/>
        <v>46008</v>
      </c>
    </row>
    <row r="455" spans="1:12" ht="15.6" thickTop="1" thickBot="1" x14ac:dyDescent="0.35">
      <c r="A455" s="4">
        <v>45505</v>
      </c>
      <c r="B455" s="5" t="s">
        <v>169</v>
      </c>
      <c r="C455" s="5" t="s">
        <v>25</v>
      </c>
      <c r="D455" s="5" t="s">
        <v>91</v>
      </c>
      <c r="E455" s="5" t="s">
        <v>21</v>
      </c>
      <c r="F455" s="5" t="s">
        <v>16</v>
      </c>
      <c r="G455" s="5">
        <v>89</v>
      </c>
      <c r="H455" s="5">
        <v>584</v>
      </c>
      <c r="I455" s="5">
        <v>1367</v>
      </c>
      <c r="J455" s="6">
        <f t="shared" si="21"/>
        <v>51976</v>
      </c>
      <c r="K455" s="6">
        <f t="shared" si="22"/>
        <v>121663</v>
      </c>
      <c r="L455" s="6">
        <f t="shared" si="23"/>
        <v>69687</v>
      </c>
    </row>
    <row r="456" spans="1:12" ht="15.6" thickTop="1" thickBot="1" x14ac:dyDescent="0.35">
      <c r="A456" s="4">
        <v>45506</v>
      </c>
      <c r="B456" s="5" t="s">
        <v>170</v>
      </c>
      <c r="C456" s="5" t="s">
        <v>25</v>
      </c>
      <c r="D456" s="5" t="s">
        <v>91</v>
      </c>
      <c r="E456" s="5" t="s">
        <v>23</v>
      </c>
      <c r="F456" s="5" t="s">
        <v>16</v>
      </c>
      <c r="G456" s="5">
        <v>75</v>
      </c>
      <c r="H456" s="5">
        <v>906</v>
      </c>
      <c r="I456" s="5">
        <v>1377</v>
      </c>
      <c r="J456" s="6">
        <f t="shared" si="21"/>
        <v>67950</v>
      </c>
      <c r="K456" s="6">
        <f t="shared" si="22"/>
        <v>103275</v>
      </c>
      <c r="L456" s="6">
        <f t="shared" si="23"/>
        <v>35325</v>
      </c>
    </row>
    <row r="457" spans="1:12" ht="15.6" thickTop="1" thickBot="1" x14ac:dyDescent="0.35">
      <c r="A457" s="4">
        <v>45507</v>
      </c>
      <c r="B457" s="5" t="s">
        <v>171</v>
      </c>
      <c r="C457" s="5" t="s">
        <v>25</v>
      </c>
      <c r="D457" s="5" t="s">
        <v>104</v>
      </c>
      <c r="E457" s="5" t="s">
        <v>27</v>
      </c>
      <c r="F457" s="5" t="s">
        <v>16</v>
      </c>
      <c r="G457" s="5">
        <v>60</v>
      </c>
      <c r="H457" s="5">
        <v>642</v>
      </c>
      <c r="I457" s="5">
        <v>1346</v>
      </c>
      <c r="J457" s="6">
        <f t="shared" si="21"/>
        <v>38520</v>
      </c>
      <c r="K457" s="6">
        <f t="shared" si="22"/>
        <v>80760</v>
      </c>
      <c r="L457" s="6">
        <f t="shared" si="23"/>
        <v>42240</v>
      </c>
    </row>
    <row r="458" spans="1:12" ht="15.6" thickTop="1" thickBot="1" x14ac:dyDescent="0.35">
      <c r="A458" s="4">
        <v>45508</v>
      </c>
      <c r="B458" s="5" t="s">
        <v>172</v>
      </c>
      <c r="C458" s="5" t="s">
        <v>25</v>
      </c>
      <c r="D458" s="5" t="s">
        <v>104</v>
      </c>
      <c r="E458" s="5" t="s">
        <v>29</v>
      </c>
      <c r="F458" s="5" t="s">
        <v>35</v>
      </c>
      <c r="G458" s="5">
        <v>98</v>
      </c>
      <c r="H458" s="5">
        <v>925</v>
      </c>
      <c r="I458" s="5">
        <v>1230</v>
      </c>
      <c r="J458" s="6">
        <f t="shared" si="21"/>
        <v>90650</v>
      </c>
      <c r="K458" s="6">
        <f t="shared" si="22"/>
        <v>120540</v>
      </c>
      <c r="L458" s="6">
        <f t="shared" si="23"/>
        <v>29890</v>
      </c>
    </row>
    <row r="459" spans="1:12" ht="15.6" thickTop="1" thickBot="1" x14ac:dyDescent="0.35">
      <c r="A459" s="4">
        <v>45509</v>
      </c>
      <c r="B459" s="5" t="s">
        <v>173</v>
      </c>
      <c r="C459" s="5" t="s">
        <v>25</v>
      </c>
      <c r="D459" s="5" t="s">
        <v>104</v>
      </c>
      <c r="E459" s="5" t="s">
        <v>31</v>
      </c>
      <c r="F459" s="5" t="s">
        <v>35</v>
      </c>
      <c r="G459" s="5">
        <v>73</v>
      </c>
      <c r="H459" s="5">
        <v>508</v>
      </c>
      <c r="I459" s="5">
        <v>982</v>
      </c>
      <c r="J459" s="6">
        <f t="shared" si="21"/>
        <v>37084</v>
      </c>
      <c r="K459" s="6">
        <f t="shared" si="22"/>
        <v>71686</v>
      </c>
      <c r="L459" s="6">
        <f t="shared" si="23"/>
        <v>34602</v>
      </c>
    </row>
    <row r="460" spans="1:12" ht="15.6" thickTop="1" thickBot="1" x14ac:dyDescent="0.35">
      <c r="A460" s="4">
        <v>45510</v>
      </c>
      <c r="B460" s="5" t="s">
        <v>174</v>
      </c>
      <c r="C460" s="5" t="s">
        <v>116</v>
      </c>
      <c r="D460" s="5" t="s">
        <v>136</v>
      </c>
      <c r="E460" s="5" t="s">
        <v>19</v>
      </c>
      <c r="F460" s="5" t="s">
        <v>35</v>
      </c>
      <c r="G460" s="5">
        <v>11</v>
      </c>
      <c r="H460" s="5">
        <v>830</v>
      </c>
      <c r="I460" s="5">
        <v>1377</v>
      </c>
      <c r="J460" s="6">
        <f t="shared" si="21"/>
        <v>9130</v>
      </c>
      <c r="K460" s="6">
        <f t="shared" si="22"/>
        <v>15147</v>
      </c>
      <c r="L460" s="6">
        <f t="shared" si="23"/>
        <v>6017</v>
      </c>
    </row>
    <row r="461" spans="1:12" ht="15.6" thickTop="1" thickBot="1" x14ac:dyDescent="0.35">
      <c r="A461" s="4">
        <v>45511</v>
      </c>
      <c r="B461" s="5" t="s">
        <v>175</v>
      </c>
      <c r="C461" s="5" t="s">
        <v>116</v>
      </c>
      <c r="D461" s="5" t="s">
        <v>136</v>
      </c>
      <c r="E461" s="5" t="s">
        <v>34</v>
      </c>
      <c r="F461" s="5" t="s">
        <v>35</v>
      </c>
      <c r="G461" s="5">
        <v>11</v>
      </c>
      <c r="H461" s="5">
        <v>930</v>
      </c>
      <c r="I461" s="5">
        <v>1185</v>
      </c>
      <c r="J461" s="6">
        <f t="shared" si="21"/>
        <v>10230</v>
      </c>
      <c r="K461" s="6">
        <f t="shared" si="22"/>
        <v>13035</v>
      </c>
      <c r="L461" s="6">
        <f t="shared" si="23"/>
        <v>2805</v>
      </c>
    </row>
    <row r="462" spans="1:12" ht="15.6" thickTop="1" thickBot="1" x14ac:dyDescent="0.35">
      <c r="A462" s="4">
        <v>45512</v>
      </c>
      <c r="B462" s="5" t="s">
        <v>176</v>
      </c>
      <c r="C462" s="5" t="s">
        <v>116</v>
      </c>
      <c r="D462" s="5" t="s">
        <v>136</v>
      </c>
      <c r="E462" s="5" t="s">
        <v>31</v>
      </c>
      <c r="F462" s="5" t="s">
        <v>35</v>
      </c>
      <c r="G462" s="5">
        <v>20</v>
      </c>
      <c r="H462" s="5">
        <v>525</v>
      </c>
      <c r="I462" s="5">
        <v>1143</v>
      </c>
      <c r="J462" s="6">
        <f t="shared" si="21"/>
        <v>10500</v>
      </c>
      <c r="K462" s="6">
        <f t="shared" si="22"/>
        <v>22860</v>
      </c>
      <c r="L462" s="6">
        <f t="shared" si="23"/>
        <v>12360</v>
      </c>
    </row>
    <row r="463" spans="1:12" ht="15.6" thickTop="1" thickBot="1" x14ac:dyDescent="0.35">
      <c r="A463" s="4">
        <v>45513</v>
      </c>
      <c r="B463" s="5" t="s">
        <v>177</v>
      </c>
      <c r="C463" s="5" t="s">
        <v>116</v>
      </c>
      <c r="D463" s="5" t="s">
        <v>136</v>
      </c>
      <c r="E463" s="5" t="s">
        <v>38</v>
      </c>
      <c r="F463" s="5" t="s">
        <v>35</v>
      </c>
      <c r="G463" s="5">
        <v>19</v>
      </c>
      <c r="H463" s="5">
        <v>654</v>
      </c>
      <c r="I463" s="5">
        <v>997</v>
      </c>
      <c r="J463" s="6">
        <f t="shared" si="21"/>
        <v>12426</v>
      </c>
      <c r="K463" s="6">
        <f t="shared" si="22"/>
        <v>18943</v>
      </c>
      <c r="L463" s="6">
        <f t="shared" si="23"/>
        <v>6517</v>
      </c>
    </row>
    <row r="464" spans="1:12" ht="15.6" thickTop="1" thickBot="1" x14ac:dyDescent="0.35">
      <c r="A464" s="4">
        <v>45514</v>
      </c>
      <c r="B464" s="5" t="s">
        <v>178</v>
      </c>
      <c r="C464" s="5" t="s">
        <v>116</v>
      </c>
      <c r="D464" s="5" t="s">
        <v>136</v>
      </c>
      <c r="E464" s="5" t="s">
        <v>38</v>
      </c>
      <c r="F464" s="5" t="s">
        <v>35</v>
      </c>
      <c r="G464" s="5">
        <v>18</v>
      </c>
      <c r="H464" s="5">
        <v>767</v>
      </c>
      <c r="I464" s="5">
        <v>962</v>
      </c>
      <c r="J464" s="6">
        <f t="shared" si="21"/>
        <v>13806</v>
      </c>
      <c r="K464" s="6">
        <f t="shared" si="22"/>
        <v>17316</v>
      </c>
      <c r="L464" s="6">
        <f t="shared" si="23"/>
        <v>3510</v>
      </c>
    </row>
    <row r="465" spans="1:12" ht="15.6" thickTop="1" thickBot="1" x14ac:dyDescent="0.35">
      <c r="A465" s="4">
        <v>45515</v>
      </c>
      <c r="B465" s="5" t="s">
        <v>179</v>
      </c>
      <c r="C465" s="5" t="s">
        <v>116</v>
      </c>
      <c r="D465" s="5" t="s">
        <v>136</v>
      </c>
      <c r="E465" s="5" t="s">
        <v>19</v>
      </c>
      <c r="F465" s="5" t="s">
        <v>16</v>
      </c>
      <c r="G465" s="5">
        <v>12</v>
      </c>
      <c r="H465" s="5">
        <v>654</v>
      </c>
      <c r="I465" s="5">
        <v>1398</v>
      </c>
      <c r="J465" s="6">
        <f t="shared" si="21"/>
        <v>7848</v>
      </c>
      <c r="K465" s="6">
        <f t="shared" si="22"/>
        <v>16776</v>
      </c>
      <c r="L465" s="6">
        <f t="shared" si="23"/>
        <v>8928</v>
      </c>
    </row>
    <row r="466" spans="1:12" ht="15.6" thickTop="1" thickBot="1" x14ac:dyDescent="0.35">
      <c r="A466" s="4">
        <v>45516</v>
      </c>
      <c r="B466" s="5" t="s">
        <v>180</v>
      </c>
      <c r="C466" s="5" t="s">
        <v>116</v>
      </c>
      <c r="D466" s="5" t="s">
        <v>136</v>
      </c>
      <c r="E466" s="5" t="s">
        <v>42</v>
      </c>
      <c r="F466" s="5" t="s">
        <v>16</v>
      </c>
      <c r="G466" s="5">
        <v>11</v>
      </c>
      <c r="H466" s="5">
        <v>827</v>
      </c>
      <c r="I466" s="5">
        <v>991</v>
      </c>
      <c r="J466" s="6">
        <f t="shared" si="21"/>
        <v>9097</v>
      </c>
      <c r="K466" s="6">
        <f t="shared" si="22"/>
        <v>10901</v>
      </c>
      <c r="L466" s="6">
        <f t="shared" si="23"/>
        <v>1804</v>
      </c>
    </row>
    <row r="467" spans="1:12" ht="15.6" thickTop="1" thickBot="1" x14ac:dyDescent="0.35">
      <c r="A467" s="4">
        <v>45517</v>
      </c>
      <c r="B467" s="5" t="s">
        <v>181</v>
      </c>
      <c r="C467" s="5" t="s">
        <v>13</v>
      </c>
      <c r="D467" s="5" t="s">
        <v>78</v>
      </c>
      <c r="E467" s="5" t="s">
        <v>19</v>
      </c>
      <c r="F467" s="5" t="s">
        <v>16</v>
      </c>
      <c r="G467" s="5">
        <v>26</v>
      </c>
      <c r="H467" s="5">
        <v>847</v>
      </c>
      <c r="I467" s="5">
        <v>936</v>
      </c>
      <c r="J467" s="6">
        <f t="shared" si="21"/>
        <v>22022</v>
      </c>
      <c r="K467" s="6">
        <f t="shared" si="22"/>
        <v>24336</v>
      </c>
      <c r="L467" s="6">
        <f t="shared" si="23"/>
        <v>2314</v>
      </c>
    </row>
    <row r="468" spans="1:12" ht="15.6" thickTop="1" thickBot="1" x14ac:dyDescent="0.35">
      <c r="A468" s="4">
        <v>45518</v>
      </c>
      <c r="B468" s="5" t="s">
        <v>182</v>
      </c>
      <c r="C468" s="5" t="s">
        <v>13</v>
      </c>
      <c r="D468" s="5" t="s">
        <v>78</v>
      </c>
      <c r="E468" s="5" t="s">
        <v>46</v>
      </c>
      <c r="F468" s="5" t="s">
        <v>16</v>
      </c>
      <c r="G468" s="5">
        <v>24</v>
      </c>
      <c r="H468" s="5">
        <v>942</v>
      </c>
      <c r="I468" s="5">
        <v>1492</v>
      </c>
      <c r="J468" s="6">
        <f t="shared" si="21"/>
        <v>22608</v>
      </c>
      <c r="K468" s="6">
        <f t="shared" si="22"/>
        <v>35808</v>
      </c>
      <c r="L468" s="6">
        <f t="shared" si="23"/>
        <v>13200</v>
      </c>
    </row>
    <row r="469" spans="1:12" ht="15.6" thickTop="1" thickBot="1" x14ac:dyDescent="0.35">
      <c r="A469" s="4">
        <v>45519</v>
      </c>
      <c r="B469" s="5" t="s">
        <v>183</v>
      </c>
      <c r="C469" s="5" t="s">
        <v>13</v>
      </c>
      <c r="D469" s="5" t="s">
        <v>78</v>
      </c>
      <c r="E469" s="5" t="s">
        <v>42</v>
      </c>
      <c r="F469" s="5" t="s">
        <v>35</v>
      </c>
      <c r="G469" s="5">
        <v>20</v>
      </c>
      <c r="H469" s="5">
        <v>751</v>
      </c>
      <c r="I469" s="5">
        <v>1420</v>
      </c>
      <c r="J469" s="6">
        <f t="shared" si="21"/>
        <v>15020</v>
      </c>
      <c r="K469" s="6">
        <f t="shared" si="22"/>
        <v>28400</v>
      </c>
      <c r="L469" s="6">
        <f t="shared" si="23"/>
        <v>13380</v>
      </c>
    </row>
    <row r="470" spans="1:12" ht="15.6" thickTop="1" thickBot="1" x14ac:dyDescent="0.35">
      <c r="A470" s="4">
        <v>45520</v>
      </c>
      <c r="B470" s="5" t="s">
        <v>184</v>
      </c>
      <c r="C470" s="5" t="s">
        <v>13</v>
      </c>
      <c r="D470" s="5" t="s">
        <v>78</v>
      </c>
      <c r="E470" s="5" t="s">
        <v>49</v>
      </c>
      <c r="F470" s="5" t="s">
        <v>16</v>
      </c>
      <c r="G470" s="5">
        <v>23</v>
      </c>
      <c r="H470" s="5">
        <v>884</v>
      </c>
      <c r="I470" s="5">
        <v>1183</v>
      </c>
      <c r="J470" s="6">
        <f t="shared" si="21"/>
        <v>20332</v>
      </c>
      <c r="K470" s="6">
        <f t="shared" si="22"/>
        <v>27209</v>
      </c>
      <c r="L470" s="6">
        <f t="shared" si="23"/>
        <v>6877</v>
      </c>
    </row>
    <row r="471" spans="1:12" ht="15.6" thickTop="1" thickBot="1" x14ac:dyDescent="0.35">
      <c r="A471" s="4">
        <v>45521</v>
      </c>
      <c r="B471" s="5" t="s">
        <v>185</v>
      </c>
      <c r="C471" s="5" t="s">
        <v>13</v>
      </c>
      <c r="D471" s="5" t="s">
        <v>78</v>
      </c>
      <c r="E471" s="5" t="s">
        <v>51</v>
      </c>
      <c r="F471" s="5" t="s">
        <v>16</v>
      </c>
      <c r="G471" s="5">
        <v>28</v>
      </c>
      <c r="H471" s="5">
        <v>855</v>
      </c>
      <c r="I471" s="5">
        <v>994</v>
      </c>
      <c r="J471" s="6">
        <f t="shared" si="21"/>
        <v>23940</v>
      </c>
      <c r="K471" s="6">
        <f t="shared" si="22"/>
        <v>27832</v>
      </c>
      <c r="L471" s="6">
        <f t="shared" si="23"/>
        <v>3892</v>
      </c>
    </row>
    <row r="472" spans="1:12" ht="15.6" thickTop="1" thickBot="1" x14ac:dyDescent="0.35">
      <c r="A472" s="4">
        <v>45522</v>
      </c>
      <c r="B472" s="5" t="s">
        <v>186</v>
      </c>
      <c r="C472" s="5" t="s">
        <v>13</v>
      </c>
      <c r="D472" s="5" t="s">
        <v>78</v>
      </c>
      <c r="E472" s="5" t="s">
        <v>31</v>
      </c>
      <c r="F472" s="5" t="s">
        <v>16</v>
      </c>
      <c r="G472" s="5">
        <v>22</v>
      </c>
      <c r="H472" s="5">
        <v>806</v>
      </c>
      <c r="I472" s="5">
        <v>907</v>
      </c>
      <c r="J472" s="6">
        <f t="shared" si="21"/>
        <v>17732</v>
      </c>
      <c r="K472" s="6">
        <f t="shared" si="22"/>
        <v>19954</v>
      </c>
      <c r="L472" s="6">
        <f t="shared" si="23"/>
        <v>2222</v>
      </c>
    </row>
    <row r="473" spans="1:12" ht="15.6" thickTop="1" thickBot="1" x14ac:dyDescent="0.35">
      <c r="A473" s="4">
        <v>45523</v>
      </c>
      <c r="B473" s="5" t="s">
        <v>187</v>
      </c>
      <c r="C473" s="5" t="s">
        <v>13</v>
      </c>
      <c r="D473" s="5" t="s">
        <v>78</v>
      </c>
      <c r="E473" s="5" t="s">
        <v>38</v>
      </c>
      <c r="F473" s="5" t="s">
        <v>16</v>
      </c>
      <c r="G473" s="5">
        <v>30</v>
      </c>
      <c r="H473" s="5">
        <v>624</v>
      </c>
      <c r="I473" s="5">
        <v>1243</v>
      </c>
      <c r="J473" s="6">
        <f t="shared" si="21"/>
        <v>18720</v>
      </c>
      <c r="K473" s="6">
        <f t="shared" si="22"/>
        <v>37290</v>
      </c>
      <c r="L473" s="6">
        <f t="shared" si="23"/>
        <v>18570</v>
      </c>
    </row>
    <row r="474" spans="1:12" ht="15.6" thickTop="1" thickBot="1" x14ac:dyDescent="0.35">
      <c r="A474" s="4">
        <v>45524</v>
      </c>
      <c r="B474" s="5" t="s">
        <v>188</v>
      </c>
      <c r="C474" s="5" t="s">
        <v>13</v>
      </c>
      <c r="D474" s="5" t="s">
        <v>78</v>
      </c>
      <c r="E474" s="5" t="s">
        <v>38</v>
      </c>
      <c r="F474" s="5" t="s">
        <v>35</v>
      </c>
      <c r="G474" s="5">
        <v>25</v>
      </c>
      <c r="H474" s="5">
        <v>533</v>
      </c>
      <c r="I474" s="5">
        <v>1248</v>
      </c>
      <c r="J474" s="6">
        <f t="shared" si="21"/>
        <v>13325</v>
      </c>
      <c r="K474" s="6">
        <f t="shared" si="22"/>
        <v>31200</v>
      </c>
      <c r="L474" s="6">
        <f t="shared" si="23"/>
        <v>17875</v>
      </c>
    </row>
    <row r="475" spans="1:12" ht="15.6" thickTop="1" thickBot="1" x14ac:dyDescent="0.35">
      <c r="A475" s="4">
        <v>45525</v>
      </c>
      <c r="B475" s="5" t="s">
        <v>189</v>
      </c>
      <c r="C475" s="5" t="s">
        <v>13</v>
      </c>
      <c r="D475" s="5" t="s">
        <v>78</v>
      </c>
      <c r="E475" s="5" t="s">
        <v>23</v>
      </c>
      <c r="F475" s="5" t="s">
        <v>35</v>
      </c>
      <c r="G475" s="5">
        <v>20</v>
      </c>
      <c r="H475" s="5">
        <v>681</v>
      </c>
      <c r="I475" s="5">
        <v>1461</v>
      </c>
      <c r="J475" s="6">
        <f t="shared" si="21"/>
        <v>13620</v>
      </c>
      <c r="K475" s="6">
        <f t="shared" si="22"/>
        <v>29220</v>
      </c>
      <c r="L475" s="6">
        <f t="shared" si="23"/>
        <v>15600</v>
      </c>
    </row>
    <row r="476" spans="1:12" ht="15.6" thickTop="1" thickBot="1" x14ac:dyDescent="0.35">
      <c r="A476" s="4">
        <v>45526</v>
      </c>
      <c r="B476" s="5" t="s">
        <v>190</v>
      </c>
      <c r="C476" s="5" t="s">
        <v>13</v>
      </c>
      <c r="D476" s="5" t="s">
        <v>78</v>
      </c>
      <c r="E476" s="5" t="s">
        <v>23</v>
      </c>
      <c r="F476" s="5" t="s">
        <v>35</v>
      </c>
      <c r="G476" s="5">
        <v>20</v>
      </c>
      <c r="H476" s="5">
        <v>997</v>
      </c>
      <c r="I476" s="5">
        <v>1093</v>
      </c>
      <c r="J476" s="6">
        <f t="shared" si="21"/>
        <v>19940</v>
      </c>
      <c r="K476" s="6">
        <f t="shared" si="22"/>
        <v>21860</v>
      </c>
      <c r="L476" s="6">
        <f t="shared" si="23"/>
        <v>1920</v>
      </c>
    </row>
    <row r="477" spans="1:12" ht="15.6" thickTop="1" thickBot="1" x14ac:dyDescent="0.35">
      <c r="A477" s="4">
        <v>45527</v>
      </c>
      <c r="B477" s="5" t="s">
        <v>191</v>
      </c>
      <c r="C477" s="5" t="s">
        <v>13</v>
      </c>
      <c r="D477" s="5" t="s">
        <v>78</v>
      </c>
      <c r="E477" s="5" t="s">
        <v>34</v>
      </c>
      <c r="F477" s="5" t="s">
        <v>35</v>
      </c>
      <c r="G477" s="5">
        <v>23</v>
      </c>
      <c r="H477" s="5">
        <v>577</v>
      </c>
      <c r="I477" s="5">
        <v>1377</v>
      </c>
      <c r="J477" s="6">
        <f t="shared" si="21"/>
        <v>13271</v>
      </c>
      <c r="K477" s="6">
        <f t="shared" si="22"/>
        <v>31671</v>
      </c>
      <c r="L477" s="6">
        <f t="shared" si="23"/>
        <v>18400</v>
      </c>
    </row>
    <row r="478" spans="1:12" ht="15.6" thickTop="1" thickBot="1" x14ac:dyDescent="0.35">
      <c r="A478" s="4">
        <v>45528</v>
      </c>
      <c r="B478" s="5" t="s">
        <v>192</v>
      </c>
      <c r="C478" s="5" t="s">
        <v>25</v>
      </c>
      <c r="D478" s="5" t="s">
        <v>91</v>
      </c>
      <c r="E478" s="5" t="s">
        <v>38</v>
      </c>
      <c r="F478" s="5" t="s">
        <v>35</v>
      </c>
      <c r="G478" s="5">
        <v>87</v>
      </c>
      <c r="H478" s="5">
        <v>876</v>
      </c>
      <c r="I478" s="5">
        <v>1293</v>
      </c>
      <c r="J478" s="6">
        <f t="shared" si="21"/>
        <v>76212</v>
      </c>
      <c r="K478" s="6">
        <f t="shared" si="22"/>
        <v>112491</v>
      </c>
      <c r="L478" s="6">
        <f t="shared" si="23"/>
        <v>36279</v>
      </c>
    </row>
    <row r="479" spans="1:12" ht="15.6" thickTop="1" thickBot="1" x14ac:dyDescent="0.35">
      <c r="A479" s="4">
        <v>45529</v>
      </c>
      <c r="B479" s="5" t="s">
        <v>193</v>
      </c>
      <c r="C479" s="5" t="s">
        <v>25</v>
      </c>
      <c r="D479" s="5" t="s">
        <v>91</v>
      </c>
      <c r="E479" s="5" t="s">
        <v>61</v>
      </c>
      <c r="F479" s="5" t="s">
        <v>35</v>
      </c>
      <c r="G479" s="5">
        <v>69</v>
      </c>
      <c r="H479" s="5">
        <v>993</v>
      </c>
      <c r="I479" s="5">
        <v>971</v>
      </c>
      <c r="J479" s="6">
        <f t="shared" si="21"/>
        <v>68517</v>
      </c>
      <c r="K479" s="6">
        <f t="shared" si="22"/>
        <v>66999</v>
      </c>
      <c r="L479" s="6">
        <f t="shared" si="23"/>
        <v>-1518</v>
      </c>
    </row>
    <row r="480" spans="1:12" ht="15.6" thickTop="1" thickBot="1" x14ac:dyDescent="0.35">
      <c r="A480" s="4">
        <v>45530</v>
      </c>
      <c r="B480" s="5" t="s">
        <v>194</v>
      </c>
      <c r="C480" s="5" t="s">
        <v>25</v>
      </c>
      <c r="D480" s="5" t="s">
        <v>91</v>
      </c>
      <c r="E480" s="5" t="s">
        <v>63</v>
      </c>
      <c r="F480" s="5" t="s">
        <v>35</v>
      </c>
      <c r="G480" s="5">
        <v>62</v>
      </c>
      <c r="H480" s="5">
        <v>781</v>
      </c>
      <c r="I480" s="5">
        <v>1270</v>
      </c>
      <c r="J480" s="6">
        <f t="shared" si="21"/>
        <v>48422</v>
      </c>
      <c r="K480" s="6">
        <f t="shared" si="22"/>
        <v>78740</v>
      </c>
      <c r="L480" s="6">
        <f t="shared" si="23"/>
        <v>30318</v>
      </c>
    </row>
    <row r="481" spans="1:12" ht="15.6" thickTop="1" thickBot="1" x14ac:dyDescent="0.35">
      <c r="A481" s="4">
        <v>45531</v>
      </c>
      <c r="B481" s="5" t="s">
        <v>195</v>
      </c>
      <c r="C481" s="5" t="s">
        <v>25</v>
      </c>
      <c r="D481" s="5" t="s">
        <v>91</v>
      </c>
      <c r="E481" s="5" t="s">
        <v>19</v>
      </c>
      <c r="F481" s="5" t="s">
        <v>35</v>
      </c>
      <c r="G481" s="5">
        <v>63</v>
      </c>
      <c r="H481" s="5">
        <v>718</v>
      </c>
      <c r="I481" s="5">
        <v>987</v>
      </c>
      <c r="J481" s="6">
        <f t="shared" si="21"/>
        <v>45234</v>
      </c>
      <c r="K481" s="6">
        <f t="shared" si="22"/>
        <v>62181</v>
      </c>
      <c r="L481" s="6">
        <f t="shared" si="23"/>
        <v>16947</v>
      </c>
    </row>
    <row r="482" spans="1:12" ht="15.6" thickTop="1" thickBot="1" x14ac:dyDescent="0.35">
      <c r="A482" s="4">
        <v>45532</v>
      </c>
      <c r="B482" s="5" t="s">
        <v>196</v>
      </c>
      <c r="C482" s="5" t="s">
        <v>25</v>
      </c>
      <c r="D482" s="5" t="s">
        <v>91</v>
      </c>
      <c r="E482" s="5" t="s">
        <v>66</v>
      </c>
      <c r="F482" s="5" t="s">
        <v>35</v>
      </c>
      <c r="G482" s="5">
        <v>72</v>
      </c>
      <c r="H482" s="5">
        <v>673</v>
      </c>
      <c r="I482" s="5">
        <v>1459</v>
      </c>
      <c r="J482" s="6">
        <f t="shared" si="21"/>
        <v>48456</v>
      </c>
      <c r="K482" s="6">
        <f t="shared" si="22"/>
        <v>105048</v>
      </c>
      <c r="L482" s="6">
        <f t="shared" si="23"/>
        <v>56592</v>
      </c>
    </row>
    <row r="483" spans="1:12" ht="15.6" thickTop="1" thickBot="1" x14ac:dyDescent="0.35">
      <c r="A483" s="4">
        <v>45533</v>
      </c>
      <c r="B483" s="5" t="s">
        <v>197</v>
      </c>
      <c r="C483" s="5" t="s">
        <v>25</v>
      </c>
      <c r="D483" s="5" t="s">
        <v>91</v>
      </c>
      <c r="E483" s="5" t="s">
        <v>68</v>
      </c>
      <c r="F483" s="5" t="s">
        <v>35</v>
      </c>
      <c r="G483" s="5">
        <v>76</v>
      </c>
      <c r="H483" s="5">
        <v>567</v>
      </c>
      <c r="I483" s="5">
        <v>1425</v>
      </c>
      <c r="J483" s="6">
        <f t="shared" si="21"/>
        <v>43092</v>
      </c>
      <c r="K483" s="6">
        <f t="shared" si="22"/>
        <v>108300</v>
      </c>
      <c r="L483" s="6">
        <f t="shared" si="23"/>
        <v>65208</v>
      </c>
    </row>
    <row r="484" spans="1:12" ht="15.6" thickTop="1" thickBot="1" x14ac:dyDescent="0.35">
      <c r="A484" s="4">
        <v>45534</v>
      </c>
      <c r="B484" s="5" t="s">
        <v>198</v>
      </c>
      <c r="C484" s="5" t="s">
        <v>25</v>
      </c>
      <c r="D484" s="5" t="s">
        <v>91</v>
      </c>
      <c r="E484" s="5" t="s">
        <v>70</v>
      </c>
      <c r="F484" s="5" t="s">
        <v>16</v>
      </c>
      <c r="G484" s="5">
        <v>70</v>
      </c>
      <c r="H484" s="5">
        <v>751</v>
      </c>
      <c r="I484" s="5">
        <v>908</v>
      </c>
      <c r="J484" s="6">
        <f t="shared" si="21"/>
        <v>52570</v>
      </c>
      <c r="K484" s="6">
        <f t="shared" si="22"/>
        <v>63560</v>
      </c>
      <c r="L484" s="6">
        <f t="shared" si="23"/>
        <v>10990</v>
      </c>
    </row>
    <row r="485" spans="1:12" ht="15.6" thickTop="1" thickBot="1" x14ac:dyDescent="0.35">
      <c r="A485" s="4">
        <v>45535</v>
      </c>
      <c r="B485" s="5" t="s">
        <v>199</v>
      </c>
      <c r="C485" s="5" t="s">
        <v>25</v>
      </c>
      <c r="D485" s="5" t="s">
        <v>91</v>
      </c>
      <c r="E485" s="5" t="s">
        <v>72</v>
      </c>
      <c r="F485" s="5" t="s">
        <v>16</v>
      </c>
      <c r="G485" s="5">
        <v>64</v>
      </c>
      <c r="H485" s="5">
        <v>580</v>
      </c>
      <c r="I485" s="5">
        <v>958</v>
      </c>
      <c r="J485" s="6">
        <f t="shared" si="21"/>
        <v>37120</v>
      </c>
      <c r="K485" s="6">
        <f t="shared" si="22"/>
        <v>61312</v>
      </c>
      <c r="L485" s="6">
        <f t="shared" si="23"/>
        <v>24192</v>
      </c>
    </row>
    <row r="486" spans="1:12" ht="15.6" thickTop="1" thickBot="1" x14ac:dyDescent="0.35">
      <c r="A486" s="4">
        <v>45536</v>
      </c>
      <c r="B486" s="5" t="s">
        <v>200</v>
      </c>
      <c r="C486" s="5" t="s">
        <v>25</v>
      </c>
      <c r="D486" s="5" t="s">
        <v>91</v>
      </c>
      <c r="E486" s="5" t="s">
        <v>74</v>
      </c>
      <c r="F486" s="5" t="s">
        <v>16</v>
      </c>
      <c r="G486" s="5">
        <v>56</v>
      </c>
      <c r="H486" s="5">
        <v>559</v>
      </c>
      <c r="I486" s="5">
        <v>1412</v>
      </c>
      <c r="J486" s="6">
        <f t="shared" si="21"/>
        <v>31304</v>
      </c>
      <c r="K486" s="6">
        <f t="shared" si="22"/>
        <v>79072</v>
      </c>
      <c r="L486" s="6">
        <f t="shared" si="23"/>
        <v>47768</v>
      </c>
    </row>
    <row r="487" spans="1:12" ht="15.6" thickTop="1" thickBot="1" x14ac:dyDescent="0.35">
      <c r="A487" s="4">
        <v>45537</v>
      </c>
      <c r="B487" s="5" t="s">
        <v>201</v>
      </c>
      <c r="C487" s="5" t="s">
        <v>25</v>
      </c>
      <c r="D487" s="5" t="s">
        <v>104</v>
      </c>
      <c r="E487" s="5" t="s">
        <v>21</v>
      </c>
      <c r="F487" s="5" t="s">
        <v>16</v>
      </c>
      <c r="G487" s="5">
        <v>72</v>
      </c>
      <c r="H487" s="5">
        <v>719</v>
      </c>
      <c r="I487" s="5">
        <v>1249</v>
      </c>
      <c r="J487" s="6">
        <f t="shared" si="21"/>
        <v>51768</v>
      </c>
      <c r="K487" s="6">
        <f t="shared" si="22"/>
        <v>89928</v>
      </c>
      <c r="L487" s="6">
        <f t="shared" si="23"/>
        <v>38160</v>
      </c>
    </row>
    <row r="488" spans="1:12" ht="15.6" thickTop="1" thickBot="1" x14ac:dyDescent="0.35">
      <c r="A488" s="4">
        <v>45538</v>
      </c>
      <c r="B488" s="5" t="s">
        <v>202</v>
      </c>
      <c r="C488" s="5" t="s">
        <v>25</v>
      </c>
      <c r="D488" s="5" t="s">
        <v>104</v>
      </c>
      <c r="E488" s="5" t="s">
        <v>21</v>
      </c>
      <c r="F488" s="5" t="s">
        <v>16</v>
      </c>
      <c r="G488" s="5">
        <v>89</v>
      </c>
      <c r="H488" s="5">
        <v>703</v>
      </c>
      <c r="I488" s="5">
        <v>914</v>
      </c>
      <c r="J488" s="6">
        <f t="shared" si="21"/>
        <v>62567</v>
      </c>
      <c r="K488" s="6">
        <f t="shared" si="22"/>
        <v>81346</v>
      </c>
      <c r="L488" s="6">
        <f t="shared" si="23"/>
        <v>18779</v>
      </c>
    </row>
    <row r="489" spans="1:12" ht="15.6" thickTop="1" thickBot="1" x14ac:dyDescent="0.35">
      <c r="A489" s="4">
        <v>45539</v>
      </c>
      <c r="B489" s="5" t="s">
        <v>203</v>
      </c>
      <c r="C489" s="5" t="s">
        <v>25</v>
      </c>
      <c r="D489" s="5" t="s">
        <v>104</v>
      </c>
      <c r="E489" s="5" t="s">
        <v>42</v>
      </c>
      <c r="F489" s="5" t="s">
        <v>35</v>
      </c>
      <c r="G489" s="5">
        <v>77</v>
      </c>
      <c r="H489" s="5">
        <v>780</v>
      </c>
      <c r="I489" s="5">
        <v>1346</v>
      </c>
      <c r="J489" s="6">
        <f t="shared" si="21"/>
        <v>60060</v>
      </c>
      <c r="K489" s="6">
        <f t="shared" si="22"/>
        <v>103642</v>
      </c>
      <c r="L489" s="6">
        <f t="shared" si="23"/>
        <v>43582</v>
      </c>
    </row>
    <row r="490" spans="1:12" ht="15.6" thickTop="1" thickBot="1" x14ac:dyDescent="0.35">
      <c r="A490" s="4">
        <v>45540</v>
      </c>
      <c r="B490" s="5" t="s">
        <v>204</v>
      </c>
      <c r="C490" s="5" t="s">
        <v>25</v>
      </c>
      <c r="D490" s="5" t="s">
        <v>104</v>
      </c>
      <c r="E490" s="5" t="s">
        <v>61</v>
      </c>
      <c r="F490" s="5" t="s">
        <v>35</v>
      </c>
      <c r="G490" s="5">
        <v>52</v>
      </c>
      <c r="H490" s="5">
        <v>893</v>
      </c>
      <c r="I490" s="5">
        <v>1391</v>
      </c>
      <c r="J490" s="6">
        <f t="shared" si="21"/>
        <v>46436</v>
      </c>
      <c r="K490" s="6">
        <f t="shared" si="22"/>
        <v>72332</v>
      </c>
      <c r="L490" s="6">
        <f t="shared" si="23"/>
        <v>25896</v>
      </c>
    </row>
    <row r="491" spans="1:12" ht="15.6" thickTop="1" thickBot="1" x14ac:dyDescent="0.35">
      <c r="A491" s="4">
        <v>45541</v>
      </c>
      <c r="B491" s="5" t="s">
        <v>205</v>
      </c>
      <c r="C491" s="5" t="s">
        <v>25</v>
      </c>
      <c r="D491" s="5" t="s">
        <v>104</v>
      </c>
      <c r="E491" s="5" t="s">
        <v>21</v>
      </c>
      <c r="F491" s="5" t="s">
        <v>35</v>
      </c>
      <c r="G491" s="5">
        <v>54</v>
      </c>
      <c r="H491" s="5">
        <v>762</v>
      </c>
      <c r="I491" s="5">
        <v>1076</v>
      </c>
      <c r="J491" s="6">
        <f t="shared" si="21"/>
        <v>41148</v>
      </c>
      <c r="K491" s="6">
        <f t="shared" si="22"/>
        <v>58104</v>
      </c>
      <c r="L491" s="6">
        <f t="shared" si="23"/>
        <v>16956</v>
      </c>
    </row>
    <row r="492" spans="1:12" ht="15.6" thickTop="1" thickBot="1" x14ac:dyDescent="0.35">
      <c r="A492" s="4">
        <v>45542</v>
      </c>
      <c r="B492" s="5" t="s">
        <v>206</v>
      </c>
      <c r="C492" s="5" t="s">
        <v>25</v>
      </c>
      <c r="D492" s="5" t="s">
        <v>104</v>
      </c>
      <c r="E492" s="5" t="s">
        <v>27</v>
      </c>
      <c r="F492" s="5" t="s">
        <v>16</v>
      </c>
      <c r="G492" s="5">
        <v>91</v>
      </c>
      <c r="H492" s="5">
        <v>647</v>
      </c>
      <c r="I492" s="5">
        <v>983</v>
      </c>
      <c r="J492" s="6">
        <f t="shared" si="21"/>
        <v>58877</v>
      </c>
      <c r="K492" s="6">
        <f t="shared" si="22"/>
        <v>89453</v>
      </c>
      <c r="L492" s="6">
        <f t="shared" si="23"/>
        <v>30576</v>
      </c>
    </row>
    <row r="493" spans="1:12" ht="15.6" thickTop="1" thickBot="1" x14ac:dyDescent="0.35">
      <c r="A493" s="4">
        <v>45543</v>
      </c>
      <c r="B493" s="5" t="s">
        <v>207</v>
      </c>
      <c r="C493" s="5" t="s">
        <v>116</v>
      </c>
      <c r="D493" s="5" t="s">
        <v>136</v>
      </c>
      <c r="E493" s="5" t="s">
        <v>15</v>
      </c>
      <c r="F493" s="5" t="s">
        <v>16</v>
      </c>
      <c r="G493" s="5">
        <v>12</v>
      </c>
      <c r="H493" s="5">
        <v>561</v>
      </c>
      <c r="I493" s="5">
        <v>905</v>
      </c>
      <c r="J493" s="6">
        <f t="shared" si="21"/>
        <v>6732</v>
      </c>
      <c r="K493" s="6">
        <f t="shared" si="22"/>
        <v>10860</v>
      </c>
      <c r="L493" s="6">
        <f t="shared" si="23"/>
        <v>4128</v>
      </c>
    </row>
    <row r="494" spans="1:12" ht="15.6" thickTop="1" thickBot="1" x14ac:dyDescent="0.35">
      <c r="A494" s="4">
        <v>45544</v>
      </c>
      <c r="B494" s="5" t="s">
        <v>208</v>
      </c>
      <c r="C494" s="5" t="s">
        <v>116</v>
      </c>
      <c r="D494" s="5" t="s">
        <v>136</v>
      </c>
      <c r="E494" s="5" t="s">
        <v>19</v>
      </c>
      <c r="F494" s="5" t="s">
        <v>16</v>
      </c>
      <c r="G494" s="5">
        <v>12</v>
      </c>
      <c r="H494" s="5">
        <v>879</v>
      </c>
      <c r="I494" s="5">
        <v>1042</v>
      </c>
      <c r="J494" s="6">
        <f t="shared" si="21"/>
        <v>10548</v>
      </c>
      <c r="K494" s="6">
        <f t="shared" si="22"/>
        <v>12504</v>
      </c>
      <c r="L494" s="6">
        <f t="shared" si="23"/>
        <v>1956</v>
      </c>
    </row>
    <row r="495" spans="1:12" ht="15.6" thickTop="1" thickBot="1" x14ac:dyDescent="0.35">
      <c r="A495" s="4">
        <v>45545</v>
      </c>
      <c r="B495" s="5" t="s">
        <v>209</v>
      </c>
      <c r="C495" s="5" t="s">
        <v>116</v>
      </c>
      <c r="D495" s="5" t="s">
        <v>136</v>
      </c>
      <c r="E495" s="5" t="s">
        <v>21</v>
      </c>
      <c r="F495" s="5" t="s">
        <v>16</v>
      </c>
      <c r="G495" s="5">
        <v>13</v>
      </c>
      <c r="H495" s="5">
        <v>523</v>
      </c>
      <c r="I495" s="5">
        <v>1076</v>
      </c>
      <c r="J495" s="6">
        <f t="shared" si="21"/>
        <v>6799</v>
      </c>
      <c r="K495" s="6">
        <f t="shared" si="22"/>
        <v>13988</v>
      </c>
      <c r="L495" s="6">
        <f t="shared" si="23"/>
        <v>7189</v>
      </c>
    </row>
    <row r="496" spans="1:12" ht="15.6" thickTop="1" thickBot="1" x14ac:dyDescent="0.35">
      <c r="A496" s="4">
        <v>45546</v>
      </c>
      <c r="B496" s="5" t="s">
        <v>210</v>
      </c>
      <c r="C496" s="5" t="s">
        <v>116</v>
      </c>
      <c r="D496" s="5" t="s">
        <v>136</v>
      </c>
      <c r="E496" s="5" t="s">
        <v>23</v>
      </c>
      <c r="F496" s="5" t="s">
        <v>16</v>
      </c>
      <c r="G496" s="5">
        <v>10</v>
      </c>
      <c r="H496" s="5">
        <v>990</v>
      </c>
      <c r="I496" s="5">
        <v>1296</v>
      </c>
      <c r="J496" s="6">
        <f t="shared" si="21"/>
        <v>9900</v>
      </c>
      <c r="K496" s="6">
        <f t="shared" si="22"/>
        <v>12960</v>
      </c>
      <c r="L496" s="6">
        <f t="shared" si="23"/>
        <v>3060</v>
      </c>
    </row>
    <row r="497" spans="1:12" ht="15.6" thickTop="1" thickBot="1" x14ac:dyDescent="0.35">
      <c r="A497" s="4">
        <v>45547</v>
      </c>
      <c r="B497" s="5" t="s">
        <v>211</v>
      </c>
      <c r="C497" s="5" t="s">
        <v>116</v>
      </c>
      <c r="D497" s="5" t="s">
        <v>136</v>
      </c>
      <c r="E497" s="5" t="s">
        <v>27</v>
      </c>
      <c r="F497" s="5" t="s">
        <v>35</v>
      </c>
      <c r="G497" s="5">
        <v>12</v>
      </c>
      <c r="H497" s="5">
        <v>707</v>
      </c>
      <c r="I497" s="5">
        <v>915</v>
      </c>
      <c r="J497" s="6">
        <f t="shared" si="21"/>
        <v>8484</v>
      </c>
      <c r="K497" s="6">
        <f t="shared" si="22"/>
        <v>10980</v>
      </c>
      <c r="L497" s="6">
        <f t="shared" si="23"/>
        <v>2496</v>
      </c>
    </row>
    <row r="498" spans="1:12" ht="15.6" thickTop="1" thickBot="1" x14ac:dyDescent="0.35">
      <c r="A498" s="4">
        <v>45548</v>
      </c>
      <c r="B498" s="5" t="s">
        <v>212</v>
      </c>
      <c r="C498" s="5" t="s">
        <v>116</v>
      </c>
      <c r="D498" s="5" t="s">
        <v>136</v>
      </c>
      <c r="E498" s="5" t="s">
        <v>29</v>
      </c>
      <c r="F498" s="5" t="s">
        <v>35</v>
      </c>
      <c r="G498" s="5">
        <v>13</v>
      </c>
      <c r="H498" s="5">
        <v>515</v>
      </c>
      <c r="I498" s="5">
        <v>1191</v>
      </c>
      <c r="J498" s="6">
        <f t="shared" si="21"/>
        <v>6695</v>
      </c>
      <c r="K498" s="6">
        <f t="shared" si="22"/>
        <v>15483</v>
      </c>
      <c r="L498" s="6">
        <f t="shared" si="23"/>
        <v>8788</v>
      </c>
    </row>
    <row r="499" spans="1:12" ht="15.6" thickTop="1" thickBot="1" x14ac:dyDescent="0.35">
      <c r="A499" s="4">
        <v>45549</v>
      </c>
      <c r="B499" s="5" t="s">
        <v>213</v>
      </c>
      <c r="C499" s="5" t="s">
        <v>116</v>
      </c>
      <c r="D499" s="5" t="s">
        <v>136</v>
      </c>
      <c r="E499" s="5" t="s">
        <v>31</v>
      </c>
      <c r="F499" s="5" t="s">
        <v>35</v>
      </c>
      <c r="G499" s="5">
        <v>19</v>
      </c>
      <c r="H499" s="5">
        <v>938</v>
      </c>
      <c r="I499" s="5">
        <v>1119</v>
      </c>
      <c r="J499" s="6">
        <f t="shared" si="21"/>
        <v>17822</v>
      </c>
      <c r="K499" s="6">
        <f t="shared" si="22"/>
        <v>21261</v>
      </c>
      <c r="L499" s="6">
        <f t="shared" si="23"/>
        <v>3439</v>
      </c>
    </row>
    <row r="500" spans="1:12" ht="15.6" thickTop="1" thickBot="1" x14ac:dyDescent="0.35">
      <c r="A500" s="4">
        <v>45550</v>
      </c>
      <c r="B500" s="5" t="s">
        <v>214</v>
      </c>
      <c r="C500" s="5" t="s">
        <v>116</v>
      </c>
      <c r="D500" s="5" t="s">
        <v>136</v>
      </c>
      <c r="E500" s="5" t="s">
        <v>19</v>
      </c>
      <c r="F500" s="5" t="s">
        <v>35</v>
      </c>
      <c r="G500" s="5">
        <v>12</v>
      </c>
      <c r="H500" s="5">
        <v>671</v>
      </c>
      <c r="I500" s="5">
        <v>1402</v>
      </c>
      <c r="J500" s="6">
        <f t="shared" si="21"/>
        <v>8052</v>
      </c>
      <c r="K500" s="6">
        <f t="shared" si="22"/>
        <v>16824</v>
      </c>
      <c r="L500" s="6">
        <f t="shared" si="23"/>
        <v>8772</v>
      </c>
    </row>
    <row r="501" spans="1:12" ht="15.6" thickTop="1" thickBot="1" x14ac:dyDescent="0.35">
      <c r="A501" s="4">
        <v>45551</v>
      </c>
      <c r="B501" s="5" t="s">
        <v>215</v>
      </c>
      <c r="C501" s="5" t="s">
        <v>116</v>
      </c>
      <c r="D501" s="5" t="s">
        <v>136</v>
      </c>
      <c r="E501" s="5" t="s">
        <v>34</v>
      </c>
      <c r="F501" s="5" t="s">
        <v>35</v>
      </c>
      <c r="G501" s="5">
        <v>12</v>
      </c>
      <c r="H501" s="5">
        <v>500</v>
      </c>
      <c r="I501" s="5">
        <v>1328</v>
      </c>
      <c r="J501" s="6">
        <f t="shared" si="21"/>
        <v>6000</v>
      </c>
      <c r="K501" s="6">
        <f t="shared" si="22"/>
        <v>15936</v>
      </c>
      <c r="L501" s="6">
        <f t="shared" si="23"/>
        <v>9936</v>
      </c>
    </row>
    <row r="502" spans="1:12" ht="15.6" thickTop="1" thickBot="1" x14ac:dyDescent="0.35">
      <c r="A502" s="4">
        <v>45552</v>
      </c>
      <c r="B502" s="5" t="s">
        <v>216</v>
      </c>
      <c r="C502" s="5" t="s">
        <v>116</v>
      </c>
      <c r="D502" s="5" t="s">
        <v>136</v>
      </c>
      <c r="E502" s="5" t="s">
        <v>31</v>
      </c>
      <c r="F502" s="5" t="s">
        <v>35</v>
      </c>
      <c r="G502" s="5">
        <v>18</v>
      </c>
      <c r="H502" s="5">
        <v>602</v>
      </c>
      <c r="I502" s="5">
        <v>986</v>
      </c>
      <c r="J502" s="6">
        <f t="shared" si="21"/>
        <v>10836</v>
      </c>
      <c r="K502" s="6">
        <f t="shared" si="22"/>
        <v>17748</v>
      </c>
      <c r="L502" s="6">
        <f t="shared" si="23"/>
        <v>6912</v>
      </c>
    </row>
    <row r="503" spans="1:12" ht="15.6" thickTop="1" thickBot="1" x14ac:dyDescent="0.35">
      <c r="A503" s="4">
        <v>45553</v>
      </c>
      <c r="B503" s="5" t="s">
        <v>217</v>
      </c>
      <c r="C503" s="5" t="s">
        <v>116</v>
      </c>
      <c r="D503" s="5" t="s">
        <v>136</v>
      </c>
      <c r="E503" s="5" t="s">
        <v>38</v>
      </c>
      <c r="F503" s="5" t="s">
        <v>35</v>
      </c>
      <c r="G503" s="5">
        <v>18</v>
      </c>
      <c r="H503" s="5">
        <v>629</v>
      </c>
      <c r="I503" s="5">
        <v>1081</v>
      </c>
      <c r="J503" s="6">
        <f t="shared" si="21"/>
        <v>11322</v>
      </c>
      <c r="K503" s="6">
        <f t="shared" si="22"/>
        <v>19458</v>
      </c>
      <c r="L503" s="6">
        <f t="shared" si="23"/>
        <v>8136</v>
      </c>
    </row>
    <row r="504" spans="1:12" ht="15.6" thickTop="1" thickBot="1" x14ac:dyDescent="0.35">
      <c r="A504" s="4">
        <v>45554</v>
      </c>
      <c r="B504" s="5" t="s">
        <v>218</v>
      </c>
      <c r="C504" s="5" t="s">
        <v>116</v>
      </c>
      <c r="D504" s="5" t="s">
        <v>136</v>
      </c>
      <c r="E504" s="5" t="s">
        <v>38</v>
      </c>
      <c r="F504" s="5" t="s">
        <v>16</v>
      </c>
      <c r="G504" s="5">
        <v>17</v>
      </c>
      <c r="H504" s="5">
        <v>614</v>
      </c>
      <c r="I504" s="5">
        <v>913</v>
      </c>
      <c r="J504" s="6">
        <f t="shared" si="21"/>
        <v>10438</v>
      </c>
      <c r="K504" s="6">
        <f t="shared" si="22"/>
        <v>15521</v>
      </c>
      <c r="L504" s="6">
        <f t="shared" si="23"/>
        <v>5083</v>
      </c>
    </row>
    <row r="505" spans="1:12" ht="15.6" thickTop="1" thickBot="1" x14ac:dyDescent="0.35">
      <c r="A505" s="4">
        <v>45555</v>
      </c>
      <c r="B505" s="5" t="s">
        <v>219</v>
      </c>
      <c r="C505" s="5" t="s">
        <v>25</v>
      </c>
      <c r="D505" s="5" t="s">
        <v>104</v>
      </c>
      <c r="E505" s="5" t="s">
        <v>19</v>
      </c>
      <c r="F505" s="5" t="s">
        <v>16</v>
      </c>
      <c r="G505" s="5">
        <v>63</v>
      </c>
      <c r="H505" s="5">
        <v>720</v>
      </c>
      <c r="I505" s="5">
        <v>1191</v>
      </c>
      <c r="J505" s="6">
        <f t="shared" si="21"/>
        <v>45360</v>
      </c>
      <c r="K505" s="6">
        <f t="shared" si="22"/>
        <v>75033</v>
      </c>
      <c r="L505" s="6">
        <f t="shared" si="23"/>
        <v>29673</v>
      </c>
    </row>
    <row r="506" spans="1:12" ht="15.6" thickTop="1" thickBot="1" x14ac:dyDescent="0.35">
      <c r="A506" s="4">
        <v>45556</v>
      </c>
      <c r="B506" s="5" t="s">
        <v>220</v>
      </c>
      <c r="C506" s="5" t="s">
        <v>25</v>
      </c>
      <c r="D506" s="5" t="s">
        <v>104</v>
      </c>
      <c r="E506" s="5" t="s">
        <v>42</v>
      </c>
      <c r="F506" s="5" t="s">
        <v>16</v>
      </c>
      <c r="G506" s="5">
        <v>66</v>
      </c>
      <c r="H506" s="5">
        <v>958</v>
      </c>
      <c r="I506" s="5">
        <v>985</v>
      </c>
      <c r="J506" s="6">
        <f t="shared" si="21"/>
        <v>63228</v>
      </c>
      <c r="K506" s="6">
        <f t="shared" si="22"/>
        <v>65010</v>
      </c>
      <c r="L506" s="6">
        <f t="shared" si="23"/>
        <v>1782</v>
      </c>
    </row>
    <row r="507" spans="1:12" ht="15.6" thickTop="1" thickBot="1" x14ac:dyDescent="0.35">
      <c r="A507" s="4">
        <v>45557</v>
      </c>
      <c r="B507" s="5" t="s">
        <v>221</v>
      </c>
      <c r="C507" s="5" t="s">
        <v>25</v>
      </c>
      <c r="D507" s="5" t="s">
        <v>104</v>
      </c>
      <c r="E507" s="5" t="s">
        <v>19</v>
      </c>
      <c r="F507" s="5" t="s">
        <v>16</v>
      </c>
      <c r="G507" s="5">
        <v>54</v>
      </c>
      <c r="H507" s="5">
        <v>663</v>
      </c>
      <c r="I507" s="5">
        <v>1422</v>
      </c>
      <c r="J507" s="6">
        <f t="shared" si="21"/>
        <v>35802</v>
      </c>
      <c r="K507" s="6">
        <f t="shared" si="22"/>
        <v>76788</v>
      </c>
      <c r="L507" s="6">
        <f t="shared" si="23"/>
        <v>40986</v>
      </c>
    </row>
    <row r="508" spans="1:12" ht="15.6" thickTop="1" thickBot="1" x14ac:dyDescent="0.35">
      <c r="A508" s="4">
        <v>45558</v>
      </c>
      <c r="B508" s="5" t="s">
        <v>222</v>
      </c>
      <c r="C508" s="5" t="s">
        <v>25</v>
      </c>
      <c r="D508" s="5" t="s">
        <v>104</v>
      </c>
      <c r="E508" s="5" t="s">
        <v>46</v>
      </c>
      <c r="F508" s="5" t="s">
        <v>35</v>
      </c>
      <c r="G508" s="5">
        <v>73</v>
      </c>
      <c r="H508" s="5">
        <v>540</v>
      </c>
      <c r="I508" s="5">
        <v>1424</v>
      </c>
      <c r="J508" s="6">
        <f t="shared" si="21"/>
        <v>39420</v>
      </c>
      <c r="K508" s="6">
        <f t="shared" si="22"/>
        <v>103952</v>
      </c>
      <c r="L508" s="6">
        <f t="shared" si="23"/>
        <v>64532</v>
      </c>
    </row>
    <row r="509" spans="1:12" ht="15.6" thickTop="1" thickBot="1" x14ac:dyDescent="0.35">
      <c r="A509" s="4">
        <v>45559</v>
      </c>
      <c r="B509" s="5" t="s">
        <v>223</v>
      </c>
      <c r="C509" s="5" t="s">
        <v>25</v>
      </c>
      <c r="D509" s="5" t="s">
        <v>104</v>
      </c>
      <c r="E509" s="5" t="s">
        <v>42</v>
      </c>
      <c r="F509" s="5" t="s">
        <v>16</v>
      </c>
      <c r="G509" s="5">
        <v>76</v>
      </c>
      <c r="H509" s="5">
        <v>744</v>
      </c>
      <c r="I509" s="5">
        <v>1255</v>
      </c>
      <c r="J509" s="6">
        <f t="shared" si="21"/>
        <v>56544</v>
      </c>
      <c r="K509" s="6">
        <f t="shared" si="22"/>
        <v>95380</v>
      </c>
      <c r="L509" s="6">
        <f t="shared" si="23"/>
        <v>38836</v>
      </c>
    </row>
    <row r="510" spans="1:12" ht="15.6" thickTop="1" thickBot="1" x14ac:dyDescent="0.35">
      <c r="A510" s="4">
        <v>45560</v>
      </c>
      <c r="B510" s="5" t="s">
        <v>224</v>
      </c>
      <c r="C510" s="5" t="s">
        <v>25</v>
      </c>
      <c r="D510" s="5" t="s">
        <v>104</v>
      </c>
      <c r="E510" s="5" t="s">
        <v>49</v>
      </c>
      <c r="F510" s="5" t="s">
        <v>16</v>
      </c>
      <c r="G510" s="5">
        <v>94</v>
      </c>
      <c r="H510" s="5">
        <v>874</v>
      </c>
      <c r="I510" s="5">
        <v>970</v>
      </c>
      <c r="J510" s="6">
        <f t="shared" si="21"/>
        <v>82156</v>
      </c>
      <c r="K510" s="6">
        <f t="shared" si="22"/>
        <v>91180</v>
      </c>
      <c r="L510" s="6">
        <f t="shared" si="23"/>
        <v>9024</v>
      </c>
    </row>
    <row r="511" spans="1:12" ht="15.6" thickTop="1" thickBot="1" x14ac:dyDescent="0.35">
      <c r="A511" s="4">
        <v>45561</v>
      </c>
      <c r="B511" s="5" t="s">
        <v>225</v>
      </c>
      <c r="C511" s="5" t="s">
        <v>25</v>
      </c>
      <c r="D511" s="5" t="s">
        <v>104</v>
      </c>
      <c r="E511" s="5" t="s">
        <v>51</v>
      </c>
      <c r="F511" s="5" t="s">
        <v>16</v>
      </c>
      <c r="G511" s="5">
        <v>97</v>
      </c>
      <c r="H511" s="5">
        <v>752</v>
      </c>
      <c r="I511" s="5">
        <v>1058</v>
      </c>
      <c r="J511" s="6">
        <f t="shared" si="21"/>
        <v>72944</v>
      </c>
      <c r="K511" s="6">
        <f t="shared" si="22"/>
        <v>102626</v>
      </c>
      <c r="L511" s="6">
        <f t="shared" si="23"/>
        <v>29682</v>
      </c>
    </row>
    <row r="512" spans="1:12" ht="15.6" thickTop="1" thickBot="1" x14ac:dyDescent="0.35">
      <c r="A512" s="4">
        <v>45562</v>
      </c>
      <c r="B512" s="5" t="s">
        <v>226</v>
      </c>
      <c r="C512" s="5" t="s">
        <v>116</v>
      </c>
      <c r="D512" s="5" t="s">
        <v>117</v>
      </c>
      <c r="E512" s="5" t="s">
        <v>31</v>
      </c>
      <c r="F512" s="5" t="s">
        <v>16</v>
      </c>
      <c r="G512" s="5">
        <v>17</v>
      </c>
      <c r="H512" s="5">
        <v>565</v>
      </c>
      <c r="I512" s="5">
        <v>1105</v>
      </c>
      <c r="J512" s="6">
        <f t="shared" si="21"/>
        <v>9605</v>
      </c>
      <c r="K512" s="6">
        <f t="shared" si="22"/>
        <v>18785</v>
      </c>
      <c r="L512" s="6">
        <f t="shared" si="23"/>
        <v>9180</v>
      </c>
    </row>
    <row r="513" spans="1:12" ht="15.6" thickTop="1" thickBot="1" x14ac:dyDescent="0.35">
      <c r="A513" s="4">
        <v>45563</v>
      </c>
      <c r="B513" s="5" t="s">
        <v>227</v>
      </c>
      <c r="C513" s="5" t="s">
        <v>116</v>
      </c>
      <c r="D513" s="5" t="s">
        <v>117</v>
      </c>
      <c r="E513" s="5" t="s">
        <v>38</v>
      </c>
      <c r="F513" s="5" t="s">
        <v>35</v>
      </c>
      <c r="G513" s="5">
        <v>10</v>
      </c>
      <c r="H513" s="5">
        <v>572</v>
      </c>
      <c r="I513" s="5">
        <v>1364</v>
      </c>
      <c r="J513" s="6">
        <f t="shared" si="21"/>
        <v>5720</v>
      </c>
      <c r="K513" s="6">
        <f t="shared" si="22"/>
        <v>13640</v>
      </c>
      <c r="L513" s="6">
        <f t="shared" si="23"/>
        <v>7920</v>
      </c>
    </row>
    <row r="514" spans="1:12" ht="15.6" thickTop="1" thickBot="1" x14ac:dyDescent="0.35">
      <c r="A514" s="4">
        <v>45564</v>
      </c>
      <c r="B514" s="5" t="s">
        <v>228</v>
      </c>
      <c r="C514" s="5" t="s">
        <v>116</v>
      </c>
      <c r="D514" s="5" t="s">
        <v>117</v>
      </c>
      <c r="E514" s="5" t="s">
        <v>38</v>
      </c>
      <c r="F514" s="5" t="s">
        <v>35</v>
      </c>
      <c r="G514" s="5">
        <v>10</v>
      </c>
      <c r="H514" s="5">
        <v>917</v>
      </c>
      <c r="I514" s="5">
        <v>1031</v>
      </c>
      <c r="J514" s="6">
        <f t="shared" si="21"/>
        <v>9170</v>
      </c>
      <c r="K514" s="6">
        <f t="shared" si="22"/>
        <v>10310</v>
      </c>
      <c r="L514" s="6">
        <f t="shared" si="23"/>
        <v>1140</v>
      </c>
    </row>
    <row r="515" spans="1:12" ht="15.6" thickTop="1" thickBot="1" x14ac:dyDescent="0.35">
      <c r="A515" s="4">
        <v>45565</v>
      </c>
      <c r="B515" s="5" t="s">
        <v>229</v>
      </c>
      <c r="C515" s="5" t="s">
        <v>116</v>
      </c>
      <c r="D515" s="5" t="s">
        <v>117</v>
      </c>
      <c r="E515" s="5" t="s">
        <v>23</v>
      </c>
      <c r="F515" s="5" t="s">
        <v>35</v>
      </c>
      <c r="G515" s="5">
        <v>12</v>
      </c>
      <c r="H515" s="5">
        <v>674</v>
      </c>
      <c r="I515" s="5">
        <v>1176</v>
      </c>
      <c r="J515" s="6">
        <f t="shared" ref="J515:J578" si="24">G515*H515</f>
        <v>8088</v>
      </c>
      <c r="K515" s="6">
        <f t="shared" ref="K515:K578" si="25">G515*I515</f>
        <v>14112</v>
      </c>
      <c r="L515" s="6">
        <f t="shared" ref="L515:L578" si="26">K515-J515</f>
        <v>6024</v>
      </c>
    </row>
    <row r="516" spans="1:12" ht="15.6" thickTop="1" thickBot="1" x14ac:dyDescent="0.35">
      <c r="A516" s="4">
        <v>45566</v>
      </c>
      <c r="B516" s="5" t="s">
        <v>230</v>
      </c>
      <c r="C516" s="5" t="s">
        <v>116</v>
      </c>
      <c r="D516" s="5" t="s">
        <v>117</v>
      </c>
      <c r="E516" s="5" t="s">
        <v>23</v>
      </c>
      <c r="F516" s="5" t="s">
        <v>35</v>
      </c>
      <c r="G516" s="5">
        <v>18</v>
      </c>
      <c r="H516" s="5">
        <v>867</v>
      </c>
      <c r="I516" s="5">
        <v>1384</v>
      </c>
      <c r="J516" s="6">
        <f t="shared" si="24"/>
        <v>15606</v>
      </c>
      <c r="K516" s="6">
        <f t="shared" si="25"/>
        <v>24912</v>
      </c>
      <c r="L516" s="6">
        <f t="shared" si="26"/>
        <v>9306</v>
      </c>
    </row>
    <row r="517" spans="1:12" ht="15.6" thickTop="1" thickBot="1" x14ac:dyDescent="0.35">
      <c r="A517" s="4">
        <v>45567</v>
      </c>
      <c r="B517" s="5" t="s">
        <v>231</v>
      </c>
      <c r="C517" s="5" t="s">
        <v>116</v>
      </c>
      <c r="D517" s="5" t="s">
        <v>117</v>
      </c>
      <c r="E517" s="5" t="s">
        <v>34</v>
      </c>
      <c r="F517" s="5" t="s">
        <v>35</v>
      </c>
      <c r="G517" s="5">
        <v>10</v>
      </c>
      <c r="H517" s="5">
        <v>757</v>
      </c>
      <c r="I517" s="5">
        <v>968</v>
      </c>
      <c r="J517" s="6">
        <f t="shared" si="24"/>
        <v>7570</v>
      </c>
      <c r="K517" s="6">
        <f t="shared" si="25"/>
        <v>9680</v>
      </c>
      <c r="L517" s="6">
        <f t="shared" si="26"/>
        <v>2110</v>
      </c>
    </row>
    <row r="518" spans="1:12" ht="15.6" thickTop="1" thickBot="1" x14ac:dyDescent="0.35">
      <c r="A518" s="4">
        <v>45568</v>
      </c>
      <c r="B518" s="5" t="s">
        <v>232</v>
      </c>
      <c r="C518" s="5" t="s">
        <v>116</v>
      </c>
      <c r="D518" s="5" t="s">
        <v>117</v>
      </c>
      <c r="E518" s="5" t="s">
        <v>38</v>
      </c>
      <c r="F518" s="5" t="s">
        <v>35</v>
      </c>
      <c r="G518" s="5">
        <v>18</v>
      </c>
      <c r="H518" s="5">
        <v>668</v>
      </c>
      <c r="I518" s="5">
        <v>1427</v>
      </c>
      <c r="J518" s="6">
        <f t="shared" si="24"/>
        <v>12024</v>
      </c>
      <c r="K518" s="6">
        <f t="shared" si="25"/>
        <v>25686</v>
      </c>
      <c r="L518" s="6">
        <f t="shared" si="26"/>
        <v>13662</v>
      </c>
    </row>
    <row r="519" spans="1:12" ht="15.6" thickTop="1" thickBot="1" x14ac:dyDescent="0.35">
      <c r="A519" s="4">
        <v>45569</v>
      </c>
      <c r="B519" s="5" t="s">
        <v>233</v>
      </c>
      <c r="C519" s="5" t="s">
        <v>25</v>
      </c>
      <c r="D519" s="5" t="s">
        <v>91</v>
      </c>
      <c r="E519" s="5" t="s">
        <v>61</v>
      </c>
      <c r="F519" s="5" t="s">
        <v>35</v>
      </c>
      <c r="G519" s="5">
        <v>77</v>
      </c>
      <c r="H519" s="5">
        <v>951</v>
      </c>
      <c r="I519" s="5">
        <v>1460</v>
      </c>
      <c r="J519" s="6">
        <f t="shared" si="24"/>
        <v>73227</v>
      </c>
      <c r="K519" s="6">
        <f t="shared" si="25"/>
        <v>112420</v>
      </c>
      <c r="L519" s="6">
        <f t="shared" si="26"/>
        <v>39193</v>
      </c>
    </row>
    <row r="520" spans="1:12" ht="15.6" thickTop="1" thickBot="1" x14ac:dyDescent="0.35">
      <c r="A520" s="4">
        <v>45570</v>
      </c>
      <c r="B520" s="5" t="s">
        <v>234</v>
      </c>
      <c r="C520" s="5" t="s">
        <v>25</v>
      </c>
      <c r="D520" s="5" t="s">
        <v>91</v>
      </c>
      <c r="E520" s="5" t="s">
        <v>63</v>
      </c>
      <c r="F520" s="5" t="s">
        <v>35</v>
      </c>
      <c r="G520" s="5">
        <v>52</v>
      </c>
      <c r="H520" s="5">
        <v>633</v>
      </c>
      <c r="I520" s="5">
        <v>1467</v>
      </c>
      <c r="J520" s="6">
        <f t="shared" si="24"/>
        <v>32916</v>
      </c>
      <c r="K520" s="6">
        <f t="shared" si="25"/>
        <v>76284</v>
      </c>
      <c r="L520" s="6">
        <f t="shared" si="26"/>
        <v>43368</v>
      </c>
    </row>
    <row r="521" spans="1:12" ht="15.6" thickTop="1" thickBot="1" x14ac:dyDescent="0.35">
      <c r="A521" s="4">
        <v>45571</v>
      </c>
      <c r="B521" s="5" t="s">
        <v>235</v>
      </c>
      <c r="C521" s="5" t="s">
        <v>25</v>
      </c>
      <c r="D521" s="5" t="s">
        <v>91</v>
      </c>
      <c r="E521" s="5" t="s">
        <v>19</v>
      </c>
      <c r="F521" s="5" t="s">
        <v>35</v>
      </c>
      <c r="G521" s="5">
        <v>52</v>
      </c>
      <c r="H521" s="5">
        <v>546</v>
      </c>
      <c r="I521" s="5">
        <v>1485</v>
      </c>
      <c r="J521" s="6">
        <f t="shared" si="24"/>
        <v>28392</v>
      </c>
      <c r="K521" s="6">
        <f t="shared" si="25"/>
        <v>77220</v>
      </c>
      <c r="L521" s="6">
        <f t="shared" si="26"/>
        <v>48828</v>
      </c>
    </row>
    <row r="522" spans="1:12" ht="15.6" thickTop="1" thickBot="1" x14ac:dyDescent="0.35">
      <c r="A522" s="4">
        <v>45572</v>
      </c>
      <c r="B522" s="5" t="s">
        <v>236</v>
      </c>
      <c r="C522" s="5" t="s">
        <v>25</v>
      </c>
      <c r="D522" s="5" t="s">
        <v>91</v>
      </c>
      <c r="E522" s="5" t="s">
        <v>66</v>
      </c>
      <c r="F522" s="5" t="s">
        <v>35</v>
      </c>
      <c r="G522" s="5">
        <v>80</v>
      </c>
      <c r="H522" s="5">
        <v>982</v>
      </c>
      <c r="I522" s="5">
        <v>1124</v>
      </c>
      <c r="J522" s="6">
        <f t="shared" si="24"/>
        <v>78560</v>
      </c>
      <c r="K522" s="6">
        <f t="shared" si="25"/>
        <v>89920</v>
      </c>
      <c r="L522" s="6">
        <f t="shared" si="26"/>
        <v>11360</v>
      </c>
    </row>
    <row r="523" spans="1:12" ht="15.6" thickTop="1" thickBot="1" x14ac:dyDescent="0.35">
      <c r="A523" s="4">
        <v>45573</v>
      </c>
      <c r="B523" s="5" t="s">
        <v>237</v>
      </c>
      <c r="C523" s="5" t="s">
        <v>25</v>
      </c>
      <c r="D523" s="5" t="s">
        <v>91</v>
      </c>
      <c r="E523" s="5" t="s">
        <v>68</v>
      </c>
      <c r="F523" s="5" t="s">
        <v>35</v>
      </c>
      <c r="G523" s="5">
        <v>81</v>
      </c>
      <c r="H523" s="5">
        <v>917</v>
      </c>
      <c r="I523" s="5">
        <v>1128</v>
      </c>
      <c r="J523" s="6">
        <f t="shared" si="24"/>
        <v>74277</v>
      </c>
      <c r="K523" s="6">
        <f t="shared" si="25"/>
        <v>91368</v>
      </c>
      <c r="L523" s="6">
        <f t="shared" si="26"/>
        <v>17091</v>
      </c>
    </row>
    <row r="524" spans="1:12" ht="15.6" thickTop="1" thickBot="1" x14ac:dyDescent="0.35">
      <c r="A524" s="4">
        <v>45574</v>
      </c>
      <c r="B524" s="5" t="s">
        <v>238</v>
      </c>
      <c r="C524" s="5" t="s">
        <v>25</v>
      </c>
      <c r="D524" s="5" t="s">
        <v>104</v>
      </c>
      <c r="E524" s="5" t="s">
        <v>70</v>
      </c>
      <c r="F524" s="5" t="s">
        <v>35</v>
      </c>
      <c r="G524" s="5">
        <v>63</v>
      </c>
      <c r="H524" s="5">
        <v>747</v>
      </c>
      <c r="I524" s="5">
        <v>1329</v>
      </c>
      <c r="J524" s="6">
        <f t="shared" si="24"/>
        <v>47061</v>
      </c>
      <c r="K524" s="6">
        <f t="shared" si="25"/>
        <v>83727</v>
      </c>
      <c r="L524" s="6">
        <f t="shared" si="26"/>
        <v>36666</v>
      </c>
    </row>
    <row r="525" spans="1:12" ht="15.6" thickTop="1" thickBot="1" x14ac:dyDescent="0.35">
      <c r="A525" s="4">
        <v>45575</v>
      </c>
      <c r="B525" s="5" t="s">
        <v>239</v>
      </c>
      <c r="C525" s="5" t="s">
        <v>25</v>
      </c>
      <c r="D525" s="5" t="s">
        <v>104</v>
      </c>
      <c r="E525" s="5" t="s">
        <v>72</v>
      </c>
      <c r="F525" s="5" t="s">
        <v>35</v>
      </c>
      <c r="G525" s="5">
        <v>88</v>
      </c>
      <c r="H525" s="5">
        <v>978</v>
      </c>
      <c r="I525" s="5">
        <v>1292</v>
      </c>
      <c r="J525" s="6">
        <f t="shared" si="24"/>
        <v>86064</v>
      </c>
      <c r="K525" s="6">
        <f t="shared" si="25"/>
        <v>113696</v>
      </c>
      <c r="L525" s="6">
        <f t="shared" si="26"/>
        <v>27632</v>
      </c>
    </row>
    <row r="526" spans="1:12" ht="15.6" thickTop="1" thickBot="1" x14ac:dyDescent="0.35">
      <c r="A526" s="4">
        <v>45576</v>
      </c>
      <c r="B526" s="5" t="s">
        <v>240</v>
      </c>
      <c r="C526" s="5" t="s">
        <v>25</v>
      </c>
      <c r="D526" s="5" t="s">
        <v>104</v>
      </c>
      <c r="E526" s="5" t="s">
        <v>74</v>
      </c>
      <c r="F526" s="5" t="s">
        <v>35</v>
      </c>
      <c r="G526" s="5">
        <v>82</v>
      </c>
      <c r="H526" s="5">
        <v>652</v>
      </c>
      <c r="I526" s="5">
        <v>1305</v>
      </c>
      <c r="J526" s="6">
        <f t="shared" si="24"/>
        <v>53464</v>
      </c>
      <c r="K526" s="6">
        <f t="shared" si="25"/>
        <v>107010</v>
      </c>
      <c r="L526" s="6">
        <f t="shared" si="26"/>
        <v>53546</v>
      </c>
    </row>
    <row r="527" spans="1:12" ht="15.6" thickTop="1" thickBot="1" x14ac:dyDescent="0.35">
      <c r="A527" s="4">
        <v>45577</v>
      </c>
      <c r="B527" s="5" t="s">
        <v>241</v>
      </c>
      <c r="C527" s="5" t="s">
        <v>25</v>
      </c>
      <c r="D527" s="5" t="s">
        <v>104</v>
      </c>
      <c r="E527" s="5" t="s">
        <v>21</v>
      </c>
      <c r="F527" s="5" t="s">
        <v>35</v>
      </c>
      <c r="G527" s="5">
        <v>80</v>
      </c>
      <c r="H527" s="5">
        <v>841</v>
      </c>
      <c r="I527" s="5">
        <v>1094</v>
      </c>
      <c r="J527" s="6">
        <f t="shared" si="24"/>
        <v>67280</v>
      </c>
      <c r="K527" s="6">
        <f t="shared" si="25"/>
        <v>87520</v>
      </c>
      <c r="L527" s="6">
        <f t="shared" si="26"/>
        <v>20240</v>
      </c>
    </row>
    <row r="528" spans="1:12" ht="15.6" thickTop="1" thickBot="1" x14ac:dyDescent="0.35">
      <c r="A528" s="4">
        <v>45578</v>
      </c>
      <c r="B528" s="5" t="s">
        <v>242</v>
      </c>
      <c r="C528" s="5" t="s">
        <v>25</v>
      </c>
      <c r="D528" s="5" t="s">
        <v>104</v>
      </c>
      <c r="E528" s="5" t="s">
        <v>21</v>
      </c>
      <c r="F528" s="5" t="s">
        <v>16</v>
      </c>
      <c r="G528" s="5">
        <v>86</v>
      </c>
      <c r="H528" s="5">
        <v>717</v>
      </c>
      <c r="I528" s="5">
        <v>1056</v>
      </c>
      <c r="J528" s="6">
        <f t="shared" si="24"/>
        <v>61662</v>
      </c>
      <c r="K528" s="6">
        <f t="shared" si="25"/>
        <v>90816</v>
      </c>
      <c r="L528" s="6">
        <f t="shared" si="26"/>
        <v>29154</v>
      </c>
    </row>
    <row r="529" spans="1:12" ht="15.6" thickTop="1" thickBot="1" x14ac:dyDescent="0.35">
      <c r="A529" s="4">
        <v>45579</v>
      </c>
      <c r="B529" s="5" t="s">
        <v>243</v>
      </c>
      <c r="C529" s="5" t="s">
        <v>25</v>
      </c>
      <c r="D529" s="5" t="s">
        <v>104</v>
      </c>
      <c r="E529" s="5" t="s">
        <v>42</v>
      </c>
      <c r="F529" s="5" t="s">
        <v>16</v>
      </c>
      <c r="G529" s="5">
        <v>70</v>
      </c>
      <c r="H529" s="5">
        <v>798</v>
      </c>
      <c r="I529" s="5">
        <v>1258</v>
      </c>
      <c r="J529" s="6">
        <f t="shared" si="24"/>
        <v>55860</v>
      </c>
      <c r="K529" s="6">
        <f t="shared" si="25"/>
        <v>88060</v>
      </c>
      <c r="L529" s="6">
        <f t="shared" si="26"/>
        <v>32200</v>
      </c>
    </row>
    <row r="530" spans="1:12" ht="15.6" thickTop="1" thickBot="1" x14ac:dyDescent="0.35">
      <c r="A530" s="4">
        <v>45580</v>
      </c>
      <c r="B530" s="5" t="s">
        <v>244</v>
      </c>
      <c r="C530" s="5" t="s">
        <v>116</v>
      </c>
      <c r="D530" s="5" t="s">
        <v>136</v>
      </c>
      <c r="E530" s="5" t="s">
        <v>61</v>
      </c>
      <c r="F530" s="5" t="s">
        <v>16</v>
      </c>
      <c r="G530" s="5">
        <v>20</v>
      </c>
      <c r="H530" s="5">
        <v>882</v>
      </c>
      <c r="I530" s="5">
        <v>996</v>
      </c>
      <c r="J530" s="6">
        <f t="shared" si="24"/>
        <v>17640</v>
      </c>
      <c r="K530" s="6">
        <f t="shared" si="25"/>
        <v>19920</v>
      </c>
      <c r="L530" s="6">
        <f t="shared" si="26"/>
        <v>2280</v>
      </c>
    </row>
    <row r="531" spans="1:12" ht="15.6" thickTop="1" thickBot="1" x14ac:dyDescent="0.35">
      <c r="A531" s="4">
        <v>45581</v>
      </c>
      <c r="B531" s="5" t="s">
        <v>245</v>
      </c>
      <c r="C531" s="5" t="s">
        <v>116</v>
      </c>
      <c r="D531" s="5" t="s">
        <v>136</v>
      </c>
      <c r="E531" s="5" t="s">
        <v>21</v>
      </c>
      <c r="F531" s="5" t="s">
        <v>16</v>
      </c>
      <c r="G531" s="5">
        <v>17</v>
      </c>
      <c r="H531" s="5">
        <v>739</v>
      </c>
      <c r="I531" s="5">
        <v>1028</v>
      </c>
      <c r="J531" s="6">
        <f t="shared" si="24"/>
        <v>12563</v>
      </c>
      <c r="K531" s="6">
        <f t="shared" si="25"/>
        <v>17476</v>
      </c>
      <c r="L531" s="6">
        <f t="shared" si="26"/>
        <v>4913</v>
      </c>
    </row>
    <row r="532" spans="1:12" ht="15.6" thickTop="1" thickBot="1" x14ac:dyDescent="0.35">
      <c r="A532" s="4">
        <v>45582</v>
      </c>
      <c r="B532" s="5" t="s">
        <v>246</v>
      </c>
      <c r="C532" s="5" t="s">
        <v>116</v>
      </c>
      <c r="D532" s="5" t="s">
        <v>136</v>
      </c>
      <c r="E532" s="5" t="s">
        <v>27</v>
      </c>
      <c r="F532" s="5" t="s">
        <v>16</v>
      </c>
      <c r="G532" s="5">
        <v>15</v>
      </c>
      <c r="H532" s="5">
        <v>563</v>
      </c>
      <c r="I532" s="5">
        <v>1415</v>
      </c>
      <c r="J532" s="6">
        <f t="shared" si="24"/>
        <v>8445</v>
      </c>
      <c r="K532" s="6">
        <f t="shared" si="25"/>
        <v>21225</v>
      </c>
      <c r="L532" s="6">
        <f t="shared" si="26"/>
        <v>12780</v>
      </c>
    </row>
    <row r="533" spans="1:12" ht="15.6" thickTop="1" thickBot="1" x14ac:dyDescent="0.35">
      <c r="A533" s="4">
        <v>45583</v>
      </c>
      <c r="B533" s="5" t="s">
        <v>247</v>
      </c>
      <c r="C533" s="5" t="s">
        <v>116</v>
      </c>
      <c r="D533" s="5" t="s">
        <v>136</v>
      </c>
      <c r="E533" s="5" t="s">
        <v>51</v>
      </c>
      <c r="F533" s="5" t="s">
        <v>35</v>
      </c>
      <c r="G533" s="5">
        <v>20</v>
      </c>
      <c r="H533" s="5">
        <v>784</v>
      </c>
      <c r="I533" s="5">
        <v>1481</v>
      </c>
      <c r="J533" s="6">
        <f t="shared" si="24"/>
        <v>15680</v>
      </c>
      <c r="K533" s="6">
        <f t="shared" si="25"/>
        <v>29620</v>
      </c>
      <c r="L533" s="6">
        <f t="shared" si="26"/>
        <v>13940</v>
      </c>
    </row>
    <row r="534" spans="1:12" ht="15.6" thickTop="1" thickBot="1" x14ac:dyDescent="0.35">
      <c r="A534" s="4">
        <v>45584</v>
      </c>
      <c r="B534" s="5" t="s">
        <v>248</v>
      </c>
      <c r="C534" s="5" t="s">
        <v>116</v>
      </c>
      <c r="D534" s="5" t="s">
        <v>136</v>
      </c>
      <c r="E534" s="5" t="s">
        <v>31</v>
      </c>
      <c r="F534" s="5" t="s">
        <v>35</v>
      </c>
      <c r="G534" s="5">
        <v>15</v>
      </c>
      <c r="H534" s="5">
        <v>662</v>
      </c>
      <c r="I534" s="5">
        <v>1190</v>
      </c>
      <c r="J534" s="6">
        <f t="shared" si="24"/>
        <v>9930</v>
      </c>
      <c r="K534" s="6">
        <f t="shared" si="25"/>
        <v>17850</v>
      </c>
      <c r="L534" s="6">
        <f t="shared" si="26"/>
        <v>7920</v>
      </c>
    </row>
    <row r="535" spans="1:12" ht="15.6" thickTop="1" thickBot="1" x14ac:dyDescent="0.35">
      <c r="A535" s="4">
        <v>45585</v>
      </c>
      <c r="B535" s="5" t="s">
        <v>249</v>
      </c>
      <c r="C535" s="5" t="s">
        <v>116</v>
      </c>
      <c r="D535" s="5" t="s">
        <v>136</v>
      </c>
      <c r="E535" s="5" t="s">
        <v>38</v>
      </c>
      <c r="F535" s="5" t="s">
        <v>35</v>
      </c>
      <c r="G535" s="5">
        <v>16</v>
      </c>
      <c r="H535" s="5">
        <v>846</v>
      </c>
      <c r="I535" s="5">
        <v>1314</v>
      </c>
      <c r="J535" s="6">
        <f t="shared" si="24"/>
        <v>13536</v>
      </c>
      <c r="K535" s="6">
        <f t="shared" si="25"/>
        <v>21024</v>
      </c>
      <c r="L535" s="6">
        <f t="shared" si="26"/>
        <v>7488</v>
      </c>
    </row>
    <row r="536" spans="1:12" ht="15.6" thickTop="1" thickBot="1" x14ac:dyDescent="0.35">
      <c r="A536" s="4">
        <v>45586</v>
      </c>
      <c r="B536" s="5" t="s">
        <v>250</v>
      </c>
      <c r="C536" s="5" t="s">
        <v>116</v>
      </c>
      <c r="D536" s="5" t="s">
        <v>136</v>
      </c>
      <c r="E536" s="5" t="s">
        <v>38</v>
      </c>
      <c r="F536" s="5" t="s">
        <v>35</v>
      </c>
      <c r="G536" s="5">
        <v>19</v>
      </c>
      <c r="H536" s="5">
        <v>664</v>
      </c>
      <c r="I536" s="5">
        <v>1285</v>
      </c>
      <c r="J536" s="6">
        <f t="shared" si="24"/>
        <v>12616</v>
      </c>
      <c r="K536" s="6">
        <f t="shared" si="25"/>
        <v>24415</v>
      </c>
      <c r="L536" s="6">
        <f t="shared" si="26"/>
        <v>11799</v>
      </c>
    </row>
    <row r="537" spans="1:12" ht="15.6" thickTop="1" thickBot="1" x14ac:dyDescent="0.35">
      <c r="A537" s="4">
        <v>45587</v>
      </c>
      <c r="B537" s="5" t="s">
        <v>251</v>
      </c>
      <c r="C537" s="5" t="s">
        <v>116</v>
      </c>
      <c r="D537" s="5" t="s">
        <v>136</v>
      </c>
      <c r="E537" s="5" t="s">
        <v>23</v>
      </c>
      <c r="F537" s="5" t="s">
        <v>35</v>
      </c>
      <c r="G537" s="5">
        <v>14</v>
      </c>
      <c r="H537" s="5">
        <v>777</v>
      </c>
      <c r="I537" s="5">
        <v>1420</v>
      </c>
      <c r="J537" s="6">
        <f t="shared" si="24"/>
        <v>10878</v>
      </c>
      <c r="K537" s="6">
        <f t="shared" si="25"/>
        <v>19880</v>
      </c>
      <c r="L537" s="6">
        <f t="shared" si="26"/>
        <v>9002</v>
      </c>
    </row>
    <row r="538" spans="1:12" ht="15.6" thickTop="1" thickBot="1" x14ac:dyDescent="0.35">
      <c r="A538" s="4">
        <v>45588</v>
      </c>
      <c r="B538" s="5" t="s">
        <v>252</v>
      </c>
      <c r="C538" s="5" t="s">
        <v>13</v>
      </c>
      <c r="D538" s="5" t="s">
        <v>14</v>
      </c>
      <c r="E538" s="5" t="s">
        <v>23</v>
      </c>
      <c r="F538" s="5" t="s">
        <v>35</v>
      </c>
      <c r="G538" s="5">
        <v>26</v>
      </c>
      <c r="H538" s="5">
        <v>674</v>
      </c>
      <c r="I538" s="5">
        <v>953</v>
      </c>
      <c r="J538" s="6">
        <f t="shared" si="24"/>
        <v>17524</v>
      </c>
      <c r="K538" s="6">
        <f t="shared" si="25"/>
        <v>24778</v>
      </c>
      <c r="L538" s="6">
        <f t="shared" si="26"/>
        <v>7254</v>
      </c>
    </row>
    <row r="539" spans="1:12" ht="15.6" thickTop="1" thickBot="1" x14ac:dyDescent="0.35">
      <c r="A539" s="4">
        <v>45589</v>
      </c>
      <c r="B539" s="5" t="s">
        <v>253</v>
      </c>
      <c r="C539" s="5" t="s">
        <v>13</v>
      </c>
      <c r="D539" s="5" t="s">
        <v>18</v>
      </c>
      <c r="E539" s="5" t="s">
        <v>34</v>
      </c>
      <c r="F539" s="5" t="s">
        <v>35</v>
      </c>
      <c r="G539" s="5">
        <v>28</v>
      </c>
      <c r="H539" s="5">
        <v>537</v>
      </c>
      <c r="I539" s="5">
        <v>1056</v>
      </c>
      <c r="J539" s="6">
        <f t="shared" si="24"/>
        <v>15036</v>
      </c>
      <c r="K539" s="6">
        <f t="shared" si="25"/>
        <v>29568</v>
      </c>
      <c r="L539" s="6">
        <f t="shared" si="26"/>
        <v>14532</v>
      </c>
    </row>
    <row r="540" spans="1:12" ht="15.6" thickTop="1" thickBot="1" x14ac:dyDescent="0.35">
      <c r="A540" s="4">
        <v>45590</v>
      </c>
      <c r="B540" s="5" t="s">
        <v>254</v>
      </c>
      <c r="C540" s="5" t="s">
        <v>13</v>
      </c>
      <c r="D540" s="5" t="s">
        <v>18</v>
      </c>
      <c r="E540" s="5" t="s">
        <v>38</v>
      </c>
      <c r="F540" s="5" t="s">
        <v>16</v>
      </c>
      <c r="G540" s="5">
        <v>29</v>
      </c>
      <c r="H540" s="5">
        <v>774</v>
      </c>
      <c r="I540" s="5">
        <v>1418</v>
      </c>
      <c r="J540" s="6">
        <f t="shared" si="24"/>
        <v>22446</v>
      </c>
      <c r="K540" s="6">
        <f t="shared" si="25"/>
        <v>41122</v>
      </c>
      <c r="L540" s="6">
        <f t="shared" si="26"/>
        <v>18676</v>
      </c>
    </row>
    <row r="541" spans="1:12" ht="15.6" thickTop="1" thickBot="1" x14ac:dyDescent="0.35">
      <c r="A541" s="4">
        <v>45591</v>
      </c>
      <c r="B541" s="5" t="s">
        <v>255</v>
      </c>
      <c r="C541" s="5" t="s">
        <v>13</v>
      </c>
      <c r="D541" s="5" t="s">
        <v>18</v>
      </c>
      <c r="E541" s="5" t="s">
        <v>61</v>
      </c>
      <c r="F541" s="5" t="s">
        <v>16</v>
      </c>
      <c r="G541" s="5">
        <v>23</v>
      </c>
      <c r="H541" s="5">
        <v>746</v>
      </c>
      <c r="I541" s="5">
        <v>1354</v>
      </c>
      <c r="J541" s="6">
        <f t="shared" si="24"/>
        <v>17158</v>
      </c>
      <c r="K541" s="6">
        <f t="shared" si="25"/>
        <v>31142</v>
      </c>
      <c r="L541" s="6">
        <f t="shared" si="26"/>
        <v>13984</v>
      </c>
    </row>
    <row r="542" spans="1:12" ht="15.6" thickTop="1" thickBot="1" x14ac:dyDescent="0.35">
      <c r="A542" s="4">
        <v>45592</v>
      </c>
      <c r="B542" s="5" t="s">
        <v>256</v>
      </c>
      <c r="C542" s="5" t="s">
        <v>25</v>
      </c>
      <c r="D542" s="5" t="s">
        <v>26</v>
      </c>
      <c r="E542" s="5" t="s">
        <v>63</v>
      </c>
      <c r="F542" s="5" t="s">
        <v>16</v>
      </c>
      <c r="G542" s="5">
        <v>69</v>
      </c>
      <c r="H542" s="5">
        <v>921</v>
      </c>
      <c r="I542" s="5">
        <v>1045</v>
      </c>
      <c r="J542" s="6">
        <f t="shared" si="24"/>
        <v>63549</v>
      </c>
      <c r="K542" s="6">
        <f t="shared" si="25"/>
        <v>72105</v>
      </c>
      <c r="L542" s="6">
        <f t="shared" si="26"/>
        <v>8556</v>
      </c>
    </row>
    <row r="543" spans="1:12" ht="15.6" thickTop="1" thickBot="1" x14ac:dyDescent="0.35">
      <c r="A543" s="4">
        <v>45593</v>
      </c>
      <c r="B543" s="5" t="s">
        <v>257</v>
      </c>
      <c r="C543" s="5" t="s">
        <v>25</v>
      </c>
      <c r="D543" s="5" t="s">
        <v>26</v>
      </c>
      <c r="E543" s="5" t="s">
        <v>19</v>
      </c>
      <c r="F543" s="5" t="s">
        <v>16</v>
      </c>
      <c r="G543" s="5">
        <v>60</v>
      </c>
      <c r="H543" s="5">
        <v>729</v>
      </c>
      <c r="I543" s="5">
        <v>996</v>
      </c>
      <c r="J543" s="6">
        <f t="shared" si="24"/>
        <v>43740</v>
      </c>
      <c r="K543" s="6">
        <f t="shared" si="25"/>
        <v>59760</v>
      </c>
      <c r="L543" s="6">
        <f t="shared" si="26"/>
        <v>16020</v>
      </c>
    </row>
    <row r="544" spans="1:12" ht="15.6" thickTop="1" thickBot="1" x14ac:dyDescent="0.35">
      <c r="A544" s="4">
        <v>45594</v>
      </c>
      <c r="B544" s="5" t="s">
        <v>258</v>
      </c>
      <c r="C544" s="5" t="s">
        <v>25</v>
      </c>
      <c r="D544" s="5" t="s">
        <v>26</v>
      </c>
      <c r="E544" s="5" t="s">
        <v>66</v>
      </c>
      <c r="F544" s="5" t="s">
        <v>35</v>
      </c>
      <c r="G544" s="5">
        <v>99</v>
      </c>
      <c r="H544" s="5">
        <v>880</v>
      </c>
      <c r="I544" s="5">
        <v>1451</v>
      </c>
      <c r="J544" s="6">
        <f t="shared" si="24"/>
        <v>87120</v>
      </c>
      <c r="K544" s="6">
        <f t="shared" si="25"/>
        <v>143649</v>
      </c>
      <c r="L544" s="6">
        <f t="shared" si="26"/>
        <v>56529</v>
      </c>
    </row>
    <row r="545" spans="1:12" ht="15.6" thickTop="1" thickBot="1" x14ac:dyDescent="0.35">
      <c r="A545" s="4">
        <v>45595</v>
      </c>
      <c r="B545" s="5" t="s">
        <v>259</v>
      </c>
      <c r="C545" s="5" t="s">
        <v>25</v>
      </c>
      <c r="D545" s="5" t="s">
        <v>26</v>
      </c>
      <c r="E545" s="5" t="s">
        <v>68</v>
      </c>
      <c r="F545" s="5" t="s">
        <v>16</v>
      </c>
      <c r="G545" s="5">
        <v>88</v>
      </c>
      <c r="H545" s="5">
        <v>552</v>
      </c>
      <c r="I545" s="5">
        <v>899</v>
      </c>
      <c r="J545" s="6">
        <f t="shared" si="24"/>
        <v>48576</v>
      </c>
      <c r="K545" s="6">
        <f t="shared" si="25"/>
        <v>79112</v>
      </c>
      <c r="L545" s="6">
        <f t="shared" si="26"/>
        <v>30536</v>
      </c>
    </row>
    <row r="546" spans="1:12" ht="15.6" thickTop="1" thickBot="1" x14ac:dyDescent="0.35">
      <c r="A546" s="4">
        <v>45596</v>
      </c>
      <c r="B546" s="5" t="s">
        <v>260</v>
      </c>
      <c r="C546" s="5" t="s">
        <v>13</v>
      </c>
      <c r="D546" s="5" t="s">
        <v>14</v>
      </c>
      <c r="E546" s="5" t="s">
        <v>70</v>
      </c>
      <c r="F546" s="5" t="s">
        <v>16</v>
      </c>
      <c r="G546" s="5">
        <v>29</v>
      </c>
      <c r="H546" s="5">
        <v>895</v>
      </c>
      <c r="I546" s="5">
        <v>1107</v>
      </c>
      <c r="J546" s="6">
        <f t="shared" si="24"/>
        <v>25955</v>
      </c>
      <c r="K546" s="6">
        <f t="shared" si="25"/>
        <v>32103</v>
      </c>
      <c r="L546" s="6">
        <f t="shared" si="26"/>
        <v>6148</v>
      </c>
    </row>
    <row r="547" spans="1:12" ht="15.6" thickTop="1" thickBot="1" x14ac:dyDescent="0.35">
      <c r="A547" s="4">
        <v>45597</v>
      </c>
      <c r="B547" s="5" t="s">
        <v>261</v>
      </c>
      <c r="C547" s="5" t="s">
        <v>13</v>
      </c>
      <c r="D547" s="5" t="s">
        <v>14</v>
      </c>
      <c r="E547" s="5" t="s">
        <v>72</v>
      </c>
      <c r="F547" s="5" t="s">
        <v>16</v>
      </c>
      <c r="G547" s="5">
        <v>26</v>
      </c>
      <c r="H547" s="5">
        <v>728</v>
      </c>
      <c r="I547" s="5">
        <v>1242</v>
      </c>
      <c r="J547" s="6">
        <f t="shared" si="24"/>
        <v>18928</v>
      </c>
      <c r="K547" s="6">
        <f t="shared" si="25"/>
        <v>32292</v>
      </c>
      <c r="L547" s="6">
        <f t="shared" si="26"/>
        <v>13364</v>
      </c>
    </row>
    <row r="548" spans="1:12" ht="15.6" thickTop="1" thickBot="1" x14ac:dyDescent="0.35">
      <c r="A548" s="4">
        <v>45598</v>
      </c>
      <c r="B548" s="5" t="s">
        <v>262</v>
      </c>
      <c r="C548" s="5" t="s">
        <v>13</v>
      </c>
      <c r="D548" s="5" t="s">
        <v>14</v>
      </c>
      <c r="E548" s="5" t="s">
        <v>74</v>
      </c>
      <c r="F548" s="5" t="s">
        <v>16</v>
      </c>
      <c r="G548" s="5">
        <v>22</v>
      </c>
      <c r="H548" s="5">
        <v>586</v>
      </c>
      <c r="I548" s="5">
        <v>1093</v>
      </c>
      <c r="J548" s="6">
        <f t="shared" si="24"/>
        <v>12892</v>
      </c>
      <c r="K548" s="6">
        <f t="shared" si="25"/>
        <v>24046</v>
      </c>
      <c r="L548" s="6">
        <f t="shared" si="26"/>
        <v>11154</v>
      </c>
    </row>
    <row r="549" spans="1:12" ht="15.6" thickTop="1" thickBot="1" x14ac:dyDescent="0.35">
      <c r="A549" s="4">
        <v>45599</v>
      </c>
      <c r="B549" s="5" t="s">
        <v>263</v>
      </c>
      <c r="C549" s="5" t="s">
        <v>13</v>
      </c>
      <c r="D549" s="5" t="s">
        <v>14</v>
      </c>
      <c r="E549" s="5" t="s">
        <v>21</v>
      </c>
      <c r="F549" s="5" t="s">
        <v>35</v>
      </c>
      <c r="G549" s="5">
        <v>29</v>
      </c>
      <c r="H549" s="5">
        <v>724</v>
      </c>
      <c r="I549" s="5">
        <v>1458</v>
      </c>
      <c r="J549" s="6">
        <f t="shared" si="24"/>
        <v>20996</v>
      </c>
      <c r="K549" s="6">
        <f t="shared" si="25"/>
        <v>42282</v>
      </c>
      <c r="L549" s="6">
        <f t="shared" si="26"/>
        <v>21286</v>
      </c>
    </row>
    <row r="550" spans="1:12" ht="15.6" thickTop="1" thickBot="1" x14ac:dyDescent="0.35">
      <c r="A550" s="4">
        <v>45600</v>
      </c>
      <c r="B550" s="5" t="s">
        <v>264</v>
      </c>
      <c r="C550" s="5" t="s">
        <v>13</v>
      </c>
      <c r="D550" s="5" t="s">
        <v>14</v>
      </c>
      <c r="E550" s="5" t="s">
        <v>21</v>
      </c>
      <c r="F550" s="5" t="s">
        <v>35</v>
      </c>
      <c r="G550" s="5">
        <v>20</v>
      </c>
      <c r="H550" s="5">
        <v>941</v>
      </c>
      <c r="I550" s="5">
        <v>922</v>
      </c>
      <c r="J550" s="6">
        <f t="shared" si="24"/>
        <v>18820</v>
      </c>
      <c r="K550" s="6">
        <f t="shared" si="25"/>
        <v>18440</v>
      </c>
      <c r="L550" s="6">
        <f t="shared" si="26"/>
        <v>-380</v>
      </c>
    </row>
    <row r="551" spans="1:12" ht="15.6" thickTop="1" thickBot="1" x14ac:dyDescent="0.35">
      <c r="A551" s="4">
        <v>45601</v>
      </c>
      <c r="B551" s="5" t="s">
        <v>265</v>
      </c>
      <c r="C551" s="5" t="s">
        <v>13</v>
      </c>
      <c r="D551" s="5" t="s">
        <v>14</v>
      </c>
      <c r="E551" s="5" t="s">
        <v>42</v>
      </c>
      <c r="F551" s="5" t="s">
        <v>35</v>
      </c>
      <c r="G551" s="5">
        <v>22</v>
      </c>
      <c r="H551" s="5">
        <v>618</v>
      </c>
      <c r="I551" s="5">
        <v>1113</v>
      </c>
      <c r="J551" s="6">
        <f t="shared" si="24"/>
        <v>13596</v>
      </c>
      <c r="K551" s="6">
        <f t="shared" si="25"/>
        <v>24486</v>
      </c>
      <c r="L551" s="6">
        <f t="shared" si="26"/>
        <v>10890</v>
      </c>
    </row>
    <row r="552" spans="1:12" ht="15.6" thickTop="1" thickBot="1" x14ac:dyDescent="0.35">
      <c r="A552" s="4">
        <v>45602</v>
      </c>
      <c r="B552" s="5" t="s">
        <v>266</v>
      </c>
      <c r="C552" s="5" t="s">
        <v>25</v>
      </c>
      <c r="D552" s="5" t="s">
        <v>44</v>
      </c>
      <c r="E552" s="5" t="s">
        <v>61</v>
      </c>
      <c r="F552" s="5" t="s">
        <v>35</v>
      </c>
      <c r="G552" s="5">
        <v>74</v>
      </c>
      <c r="H552" s="5">
        <v>714</v>
      </c>
      <c r="I552" s="5">
        <v>1221</v>
      </c>
      <c r="J552" s="6">
        <f t="shared" si="24"/>
        <v>52836</v>
      </c>
      <c r="K552" s="6">
        <f t="shared" si="25"/>
        <v>90354</v>
      </c>
      <c r="L552" s="6">
        <f t="shared" si="26"/>
        <v>37518</v>
      </c>
    </row>
    <row r="553" spans="1:12" ht="15.6" thickTop="1" thickBot="1" x14ac:dyDescent="0.35">
      <c r="A553" s="4">
        <v>45603</v>
      </c>
      <c r="B553" s="5" t="s">
        <v>267</v>
      </c>
      <c r="C553" s="5" t="s">
        <v>25</v>
      </c>
      <c r="D553" s="5" t="s">
        <v>44</v>
      </c>
      <c r="E553" s="5" t="s">
        <v>21</v>
      </c>
      <c r="F553" s="5" t="s">
        <v>35</v>
      </c>
      <c r="G553" s="5">
        <v>60</v>
      </c>
      <c r="H553" s="5">
        <v>827</v>
      </c>
      <c r="I553" s="5">
        <v>1113</v>
      </c>
      <c r="J553" s="6">
        <f t="shared" si="24"/>
        <v>49620</v>
      </c>
      <c r="K553" s="6">
        <f t="shared" si="25"/>
        <v>66780</v>
      </c>
      <c r="L553" s="6">
        <f t="shared" si="26"/>
        <v>17160</v>
      </c>
    </row>
    <row r="554" spans="1:12" ht="15.6" thickTop="1" thickBot="1" x14ac:dyDescent="0.35">
      <c r="A554" s="4">
        <v>45604</v>
      </c>
      <c r="B554" s="5" t="s">
        <v>268</v>
      </c>
      <c r="C554" s="5" t="s">
        <v>25</v>
      </c>
      <c r="D554" s="5" t="s">
        <v>44</v>
      </c>
      <c r="E554" s="5" t="s">
        <v>27</v>
      </c>
      <c r="F554" s="5" t="s">
        <v>35</v>
      </c>
      <c r="G554" s="5">
        <v>64</v>
      </c>
      <c r="H554" s="5">
        <v>529</v>
      </c>
      <c r="I554" s="5">
        <v>1398</v>
      </c>
      <c r="J554" s="6">
        <f t="shared" si="24"/>
        <v>33856</v>
      </c>
      <c r="K554" s="6">
        <f t="shared" si="25"/>
        <v>89472</v>
      </c>
      <c r="L554" s="6">
        <f t="shared" si="26"/>
        <v>55616</v>
      </c>
    </row>
    <row r="555" spans="1:12" ht="15.6" thickTop="1" thickBot="1" x14ac:dyDescent="0.35">
      <c r="A555" s="4">
        <v>45605</v>
      </c>
      <c r="B555" s="5" t="s">
        <v>269</v>
      </c>
      <c r="C555" s="5" t="s">
        <v>25</v>
      </c>
      <c r="D555" s="5" t="s">
        <v>44</v>
      </c>
      <c r="E555" s="5" t="s">
        <v>15</v>
      </c>
      <c r="F555" s="5" t="s">
        <v>35</v>
      </c>
      <c r="G555" s="5">
        <v>73</v>
      </c>
      <c r="H555" s="5">
        <v>957</v>
      </c>
      <c r="I555" s="5">
        <v>1256</v>
      </c>
      <c r="J555" s="6">
        <f t="shared" si="24"/>
        <v>69861</v>
      </c>
      <c r="K555" s="6">
        <f t="shared" si="25"/>
        <v>91688</v>
      </c>
      <c r="L555" s="6">
        <f t="shared" si="26"/>
        <v>21827</v>
      </c>
    </row>
    <row r="556" spans="1:12" ht="15.6" thickTop="1" thickBot="1" x14ac:dyDescent="0.35">
      <c r="A556" s="4">
        <v>45606</v>
      </c>
      <c r="B556" s="5" t="s">
        <v>270</v>
      </c>
      <c r="C556" s="5" t="s">
        <v>25</v>
      </c>
      <c r="D556" s="5" t="s">
        <v>44</v>
      </c>
      <c r="E556" s="5" t="s">
        <v>19</v>
      </c>
      <c r="F556" s="5" t="s">
        <v>35</v>
      </c>
      <c r="G556" s="5">
        <v>51</v>
      </c>
      <c r="H556" s="5">
        <v>859</v>
      </c>
      <c r="I556" s="5">
        <v>1278</v>
      </c>
      <c r="J556" s="6">
        <f t="shared" si="24"/>
        <v>43809</v>
      </c>
      <c r="K556" s="6">
        <f t="shared" si="25"/>
        <v>65178</v>
      </c>
      <c r="L556" s="6">
        <f t="shared" si="26"/>
        <v>21369</v>
      </c>
    </row>
    <row r="557" spans="1:12" ht="15.6" thickTop="1" thickBot="1" x14ac:dyDescent="0.35">
      <c r="A557" s="4">
        <v>45607</v>
      </c>
      <c r="B557" s="5" t="s">
        <v>271</v>
      </c>
      <c r="C557" s="5" t="s">
        <v>25</v>
      </c>
      <c r="D557" s="5" t="s">
        <v>44</v>
      </c>
      <c r="E557" s="5" t="s">
        <v>21</v>
      </c>
      <c r="F557" s="5" t="s">
        <v>35</v>
      </c>
      <c r="G557" s="5">
        <v>68</v>
      </c>
      <c r="H557" s="5">
        <v>756</v>
      </c>
      <c r="I557" s="5">
        <v>1231</v>
      </c>
      <c r="J557" s="6">
        <f t="shared" si="24"/>
        <v>51408</v>
      </c>
      <c r="K557" s="6">
        <f t="shared" si="25"/>
        <v>83708</v>
      </c>
      <c r="L557" s="6">
        <f t="shared" si="26"/>
        <v>32300</v>
      </c>
    </row>
    <row r="558" spans="1:12" ht="15.6" thickTop="1" thickBot="1" x14ac:dyDescent="0.35">
      <c r="A558" s="4">
        <v>45608</v>
      </c>
      <c r="B558" s="5" t="s">
        <v>272</v>
      </c>
      <c r="C558" s="5" t="s">
        <v>25</v>
      </c>
      <c r="D558" s="5" t="s">
        <v>44</v>
      </c>
      <c r="E558" s="5" t="s">
        <v>23</v>
      </c>
      <c r="F558" s="5" t="s">
        <v>35</v>
      </c>
      <c r="G558" s="5">
        <v>87</v>
      </c>
      <c r="H558" s="5">
        <v>882</v>
      </c>
      <c r="I558" s="5">
        <v>1333</v>
      </c>
      <c r="J558" s="6">
        <f t="shared" si="24"/>
        <v>76734</v>
      </c>
      <c r="K558" s="6">
        <f t="shared" si="25"/>
        <v>115971</v>
      </c>
      <c r="L558" s="6">
        <f t="shared" si="26"/>
        <v>39237</v>
      </c>
    </row>
    <row r="559" spans="1:12" ht="15.6" thickTop="1" thickBot="1" x14ac:dyDescent="0.35">
      <c r="A559" s="4">
        <v>45609</v>
      </c>
      <c r="B559" s="5" t="s">
        <v>273</v>
      </c>
      <c r="C559" s="5" t="s">
        <v>13</v>
      </c>
      <c r="D559" s="5" t="s">
        <v>55</v>
      </c>
      <c r="E559" s="5" t="s">
        <v>27</v>
      </c>
      <c r="F559" s="5" t="s">
        <v>16</v>
      </c>
      <c r="G559" s="5">
        <v>28</v>
      </c>
      <c r="H559" s="5">
        <v>896</v>
      </c>
      <c r="I559" s="5">
        <v>1132</v>
      </c>
      <c r="J559" s="6">
        <f t="shared" si="24"/>
        <v>25088</v>
      </c>
      <c r="K559" s="6">
        <f t="shared" si="25"/>
        <v>31696</v>
      </c>
      <c r="L559" s="6">
        <f t="shared" si="26"/>
        <v>6608</v>
      </c>
    </row>
    <row r="560" spans="1:12" ht="15.6" thickTop="1" thickBot="1" x14ac:dyDescent="0.35">
      <c r="A560" s="4">
        <v>45610</v>
      </c>
      <c r="B560" s="5" t="s">
        <v>274</v>
      </c>
      <c r="C560" s="5" t="s">
        <v>13</v>
      </c>
      <c r="D560" s="5" t="s">
        <v>55</v>
      </c>
      <c r="E560" s="5" t="s">
        <v>29</v>
      </c>
      <c r="F560" s="5" t="s">
        <v>16</v>
      </c>
      <c r="G560" s="5">
        <v>24</v>
      </c>
      <c r="H560" s="5">
        <v>553</v>
      </c>
      <c r="I560" s="5">
        <v>1357</v>
      </c>
      <c r="J560" s="6">
        <f t="shared" si="24"/>
        <v>13272</v>
      </c>
      <c r="K560" s="6">
        <f t="shared" si="25"/>
        <v>32568</v>
      </c>
      <c r="L560" s="6">
        <f t="shared" si="26"/>
        <v>19296</v>
      </c>
    </row>
    <row r="561" spans="1:12" ht="15.6" thickTop="1" thickBot="1" x14ac:dyDescent="0.35">
      <c r="A561" s="4">
        <v>45611</v>
      </c>
      <c r="B561" s="5" t="s">
        <v>275</v>
      </c>
      <c r="C561" s="5" t="s">
        <v>13</v>
      </c>
      <c r="D561" s="5" t="s">
        <v>55</v>
      </c>
      <c r="E561" s="5" t="s">
        <v>31</v>
      </c>
      <c r="F561" s="5" t="s">
        <v>16</v>
      </c>
      <c r="G561" s="5">
        <v>28</v>
      </c>
      <c r="H561" s="5">
        <v>986</v>
      </c>
      <c r="I561" s="5">
        <v>1472</v>
      </c>
      <c r="J561" s="6">
        <f t="shared" si="24"/>
        <v>27608</v>
      </c>
      <c r="K561" s="6">
        <f t="shared" si="25"/>
        <v>41216</v>
      </c>
      <c r="L561" s="6">
        <f t="shared" si="26"/>
        <v>13608</v>
      </c>
    </row>
    <row r="562" spans="1:12" ht="15.6" thickTop="1" thickBot="1" x14ac:dyDescent="0.35">
      <c r="A562" s="4">
        <v>45612</v>
      </c>
      <c r="B562" s="5" t="s">
        <v>276</v>
      </c>
      <c r="C562" s="5" t="s">
        <v>13</v>
      </c>
      <c r="D562" s="5" t="s">
        <v>55</v>
      </c>
      <c r="E562" s="5" t="s">
        <v>19</v>
      </c>
      <c r="F562" s="5" t="s">
        <v>16</v>
      </c>
      <c r="G562" s="5">
        <v>27</v>
      </c>
      <c r="H562" s="5">
        <v>951</v>
      </c>
      <c r="I562" s="5">
        <v>1137</v>
      </c>
      <c r="J562" s="6">
        <f t="shared" si="24"/>
        <v>25677</v>
      </c>
      <c r="K562" s="6">
        <f t="shared" si="25"/>
        <v>30699</v>
      </c>
      <c r="L562" s="6">
        <f t="shared" si="26"/>
        <v>5022</v>
      </c>
    </row>
    <row r="563" spans="1:12" ht="15.6" thickTop="1" thickBot="1" x14ac:dyDescent="0.35">
      <c r="A563" s="4">
        <v>45613</v>
      </c>
      <c r="B563" s="5" t="s">
        <v>277</v>
      </c>
      <c r="C563" s="5" t="s">
        <v>13</v>
      </c>
      <c r="D563" s="5" t="s">
        <v>55</v>
      </c>
      <c r="E563" s="5" t="s">
        <v>34</v>
      </c>
      <c r="F563" s="5" t="s">
        <v>16</v>
      </c>
      <c r="G563" s="5">
        <v>22</v>
      </c>
      <c r="H563" s="5">
        <v>783</v>
      </c>
      <c r="I563" s="5">
        <v>1399</v>
      </c>
      <c r="J563" s="6">
        <f t="shared" si="24"/>
        <v>17226</v>
      </c>
      <c r="K563" s="6">
        <f t="shared" si="25"/>
        <v>30778</v>
      </c>
      <c r="L563" s="6">
        <f t="shared" si="26"/>
        <v>13552</v>
      </c>
    </row>
    <row r="564" spans="1:12" ht="15.6" thickTop="1" thickBot="1" x14ac:dyDescent="0.35">
      <c r="A564" s="4">
        <v>45614</v>
      </c>
      <c r="B564" s="5" t="s">
        <v>278</v>
      </c>
      <c r="C564" s="5" t="s">
        <v>13</v>
      </c>
      <c r="D564" s="5" t="s">
        <v>55</v>
      </c>
      <c r="E564" s="5" t="s">
        <v>31</v>
      </c>
      <c r="F564" s="5" t="s">
        <v>35</v>
      </c>
      <c r="G564" s="5">
        <v>22</v>
      </c>
      <c r="H564" s="5">
        <v>688</v>
      </c>
      <c r="I564" s="5">
        <v>1094</v>
      </c>
      <c r="J564" s="6">
        <f t="shared" si="24"/>
        <v>15136</v>
      </c>
      <c r="K564" s="6">
        <f t="shared" si="25"/>
        <v>24068</v>
      </c>
      <c r="L564" s="6">
        <f t="shared" si="26"/>
        <v>8932</v>
      </c>
    </row>
    <row r="565" spans="1:12" ht="15.6" thickTop="1" thickBot="1" x14ac:dyDescent="0.35">
      <c r="A565" s="4">
        <v>45615</v>
      </c>
      <c r="B565" s="5" t="s">
        <v>279</v>
      </c>
      <c r="C565" s="5" t="s">
        <v>13</v>
      </c>
      <c r="D565" s="5" t="s">
        <v>55</v>
      </c>
      <c r="E565" s="5" t="s">
        <v>38</v>
      </c>
      <c r="F565" s="5" t="s">
        <v>35</v>
      </c>
      <c r="G565" s="5">
        <v>21</v>
      </c>
      <c r="H565" s="5">
        <v>547</v>
      </c>
      <c r="I565" s="5">
        <v>1063</v>
      </c>
      <c r="J565" s="6">
        <f t="shared" si="24"/>
        <v>11487</v>
      </c>
      <c r="K565" s="6">
        <f t="shared" si="25"/>
        <v>22323</v>
      </c>
      <c r="L565" s="6">
        <f t="shared" si="26"/>
        <v>10836</v>
      </c>
    </row>
    <row r="566" spans="1:12" ht="15.6" thickTop="1" thickBot="1" x14ac:dyDescent="0.35">
      <c r="A566" s="4">
        <v>45616</v>
      </c>
      <c r="B566" s="5" t="s">
        <v>280</v>
      </c>
      <c r="C566" s="5" t="s">
        <v>13</v>
      </c>
      <c r="D566" s="5" t="s">
        <v>55</v>
      </c>
      <c r="E566" s="5" t="s">
        <v>38</v>
      </c>
      <c r="F566" s="5" t="s">
        <v>35</v>
      </c>
      <c r="G566" s="5">
        <v>27</v>
      </c>
      <c r="H566" s="5">
        <v>933</v>
      </c>
      <c r="I566" s="5">
        <v>1301</v>
      </c>
      <c r="J566" s="6">
        <f t="shared" si="24"/>
        <v>25191</v>
      </c>
      <c r="K566" s="6">
        <f t="shared" si="25"/>
        <v>35127</v>
      </c>
      <c r="L566" s="6">
        <f t="shared" si="26"/>
        <v>9936</v>
      </c>
    </row>
    <row r="567" spans="1:12" ht="15.6" thickTop="1" thickBot="1" x14ac:dyDescent="0.35">
      <c r="A567" s="4">
        <v>45617</v>
      </c>
      <c r="B567" s="5" t="s">
        <v>281</v>
      </c>
      <c r="C567" s="5" t="s">
        <v>13</v>
      </c>
      <c r="D567" s="5" t="s">
        <v>55</v>
      </c>
      <c r="E567" s="5" t="s">
        <v>19</v>
      </c>
      <c r="F567" s="5" t="s">
        <v>16</v>
      </c>
      <c r="G567" s="5">
        <v>20</v>
      </c>
      <c r="H567" s="5">
        <v>737</v>
      </c>
      <c r="I567" s="5">
        <v>1286</v>
      </c>
      <c r="J567" s="6">
        <f t="shared" si="24"/>
        <v>14740</v>
      </c>
      <c r="K567" s="6">
        <f t="shared" si="25"/>
        <v>25720</v>
      </c>
      <c r="L567" s="6">
        <f t="shared" si="26"/>
        <v>10980</v>
      </c>
    </row>
    <row r="568" spans="1:12" ht="15.6" thickTop="1" thickBot="1" x14ac:dyDescent="0.35">
      <c r="A568" s="4">
        <v>45618</v>
      </c>
      <c r="B568" s="5" t="s">
        <v>282</v>
      </c>
      <c r="C568" s="5" t="s">
        <v>13</v>
      </c>
      <c r="D568" s="5" t="s">
        <v>55</v>
      </c>
      <c r="E568" s="5" t="s">
        <v>42</v>
      </c>
      <c r="F568" s="5" t="s">
        <v>16</v>
      </c>
      <c r="G568" s="5">
        <v>25</v>
      </c>
      <c r="H568" s="5">
        <v>924</v>
      </c>
      <c r="I568" s="5">
        <v>1347</v>
      </c>
      <c r="J568" s="6">
        <f t="shared" si="24"/>
        <v>23100</v>
      </c>
      <c r="K568" s="6">
        <f t="shared" si="25"/>
        <v>33675</v>
      </c>
      <c r="L568" s="6">
        <f t="shared" si="26"/>
        <v>10575</v>
      </c>
    </row>
    <row r="569" spans="1:12" ht="15.6" thickTop="1" thickBot="1" x14ac:dyDescent="0.35">
      <c r="A569" s="4">
        <v>45619</v>
      </c>
      <c r="B569" s="5" t="s">
        <v>283</v>
      </c>
      <c r="C569" s="5" t="s">
        <v>13</v>
      </c>
      <c r="D569" s="5" t="s">
        <v>55</v>
      </c>
      <c r="E569" s="5" t="s">
        <v>19</v>
      </c>
      <c r="F569" s="5" t="s">
        <v>16</v>
      </c>
      <c r="G569" s="5">
        <v>28</v>
      </c>
      <c r="H569" s="5">
        <v>665</v>
      </c>
      <c r="I569" s="5">
        <v>1049</v>
      </c>
      <c r="J569" s="6">
        <f t="shared" si="24"/>
        <v>18620</v>
      </c>
      <c r="K569" s="6">
        <f t="shared" si="25"/>
        <v>29372</v>
      </c>
      <c r="L569" s="6">
        <f t="shared" si="26"/>
        <v>10752</v>
      </c>
    </row>
    <row r="570" spans="1:12" ht="15.6" thickTop="1" thickBot="1" x14ac:dyDescent="0.35">
      <c r="A570" s="4">
        <v>45620</v>
      </c>
      <c r="B570" s="5" t="s">
        <v>284</v>
      </c>
      <c r="C570" s="5" t="s">
        <v>13</v>
      </c>
      <c r="D570" s="5" t="s">
        <v>55</v>
      </c>
      <c r="E570" s="5" t="s">
        <v>46</v>
      </c>
      <c r="F570" s="5" t="s">
        <v>16</v>
      </c>
      <c r="G570" s="5">
        <v>24</v>
      </c>
      <c r="H570" s="5">
        <v>839</v>
      </c>
      <c r="I570" s="5">
        <v>1170</v>
      </c>
      <c r="J570" s="6">
        <f t="shared" si="24"/>
        <v>20136</v>
      </c>
      <c r="K570" s="6">
        <f t="shared" si="25"/>
        <v>28080</v>
      </c>
      <c r="L570" s="6">
        <f t="shared" si="26"/>
        <v>7944</v>
      </c>
    </row>
    <row r="571" spans="1:12" ht="15.6" thickTop="1" thickBot="1" x14ac:dyDescent="0.35">
      <c r="A571" s="4">
        <v>45621</v>
      </c>
      <c r="B571" s="5" t="s">
        <v>285</v>
      </c>
      <c r="C571" s="5" t="s">
        <v>13</v>
      </c>
      <c r="D571" s="5" t="s">
        <v>55</v>
      </c>
      <c r="E571" s="5" t="s">
        <v>42</v>
      </c>
      <c r="F571" s="5" t="s">
        <v>16</v>
      </c>
      <c r="G571" s="5">
        <v>30</v>
      </c>
      <c r="H571" s="5">
        <v>790</v>
      </c>
      <c r="I571" s="5">
        <v>1163</v>
      </c>
      <c r="J571" s="6">
        <f t="shared" si="24"/>
        <v>23700</v>
      </c>
      <c r="K571" s="6">
        <f t="shared" si="25"/>
        <v>34890</v>
      </c>
      <c r="L571" s="6">
        <f t="shared" si="26"/>
        <v>11190</v>
      </c>
    </row>
    <row r="572" spans="1:12" ht="15.6" thickTop="1" thickBot="1" x14ac:dyDescent="0.35">
      <c r="A572" s="4">
        <v>45622</v>
      </c>
      <c r="B572" s="5" t="s">
        <v>286</v>
      </c>
      <c r="C572" s="5" t="s">
        <v>13</v>
      </c>
      <c r="D572" s="5" t="s">
        <v>55</v>
      </c>
      <c r="E572" s="5" t="s">
        <v>49</v>
      </c>
      <c r="F572" s="5" t="s">
        <v>35</v>
      </c>
      <c r="G572" s="5">
        <v>30</v>
      </c>
      <c r="H572" s="5">
        <v>651</v>
      </c>
      <c r="I572" s="5">
        <v>1430</v>
      </c>
      <c r="J572" s="6">
        <f t="shared" si="24"/>
        <v>19530</v>
      </c>
      <c r="K572" s="6">
        <f t="shared" si="25"/>
        <v>42900</v>
      </c>
      <c r="L572" s="6">
        <f t="shared" si="26"/>
        <v>23370</v>
      </c>
    </row>
    <row r="573" spans="1:12" ht="15.6" thickTop="1" thickBot="1" x14ac:dyDescent="0.35">
      <c r="A573" s="4">
        <v>45623</v>
      </c>
      <c r="B573" s="5" t="s">
        <v>287</v>
      </c>
      <c r="C573" s="5" t="s">
        <v>13</v>
      </c>
      <c r="D573" s="5" t="s">
        <v>55</v>
      </c>
      <c r="E573" s="5" t="s">
        <v>51</v>
      </c>
      <c r="F573" s="5" t="s">
        <v>35</v>
      </c>
      <c r="G573" s="5">
        <v>23</v>
      </c>
      <c r="H573" s="5">
        <v>531</v>
      </c>
      <c r="I573" s="5">
        <v>921</v>
      </c>
      <c r="J573" s="6">
        <f t="shared" si="24"/>
        <v>12213</v>
      </c>
      <c r="K573" s="6">
        <f t="shared" si="25"/>
        <v>21183</v>
      </c>
      <c r="L573" s="6">
        <f t="shared" si="26"/>
        <v>8970</v>
      </c>
    </row>
    <row r="574" spans="1:12" ht="15.6" thickTop="1" thickBot="1" x14ac:dyDescent="0.35">
      <c r="A574" s="4">
        <v>45624</v>
      </c>
      <c r="B574" s="5" t="s">
        <v>288</v>
      </c>
      <c r="C574" s="5" t="s">
        <v>13</v>
      </c>
      <c r="D574" s="5" t="s">
        <v>78</v>
      </c>
      <c r="E574" s="5" t="s">
        <v>31</v>
      </c>
      <c r="F574" s="5" t="s">
        <v>35</v>
      </c>
      <c r="G574" s="5">
        <v>30</v>
      </c>
      <c r="H574" s="5">
        <v>591</v>
      </c>
      <c r="I574" s="5">
        <v>1277</v>
      </c>
      <c r="J574" s="6">
        <f t="shared" si="24"/>
        <v>17730</v>
      </c>
      <c r="K574" s="6">
        <f t="shared" si="25"/>
        <v>38310</v>
      </c>
      <c r="L574" s="6">
        <f t="shared" si="26"/>
        <v>20580</v>
      </c>
    </row>
    <row r="575" spans="1:12" ht="15.6" thickTop="1" thickBot="1" x14ac:dyDescent="0.35">
      <c r="A575" s="4">
        <v>45625</v>
      </c>
      <c r="B575" s="5" t="s">
        <v>289</v>
      </c>
      <c r="C575" s="5" t="s">
        <v>13</v>
      </c>
      <c r="D575" s="5" t="s">
        <v>78</v>
      </c>
      <c r="E575" s="5" t="s">
        <v>38</v>
      </c>
      <c r="F575" s="5" t="s">
        <v>35</v>
      </c>
      <c r="G575" s="5">
        <v>29</v>
      </c>
      <c r="H575" s="5">
        <v>621</v>
      </c>
      <c r="I575" s="5">
        <v>948</v>
      </c>
      <c r="J575" s="6">
        <f t="shared" si="24"/>
        <v>18009</v>
      </c>
      <c r="K575" s="6">
        <f t="shared" si="25"/>
        <v>27492</v>
      </c>
      <c r="L575" s="6">
        <f t="shared" si="26"/>
        <v>9483</v>
      </c>
    </row>
    <row r="576" spans="1:12" ht="15.6" thickTop="1" thickBot="1" x14ac:dyDescent="0.35">
      <c r="A576" s="4">
        <v>45626</v>
      </c>
      <c r="B576" s="5" t="s">
        <v>290</v>
      </c>
      <c r="C576" s="5" t="s">
        <v>13</v>
      </c>
      <c r="D576" s="5" t="s">
        <v>78</v>
      </c>
      <c r="E576" s="5" t="s">
        <v>38</v>
      </c>
      <c r="F576" s="5" t="s">
        <v>35</v>
      </c>
      <c r="G576" s="5">
        <v>20</v>
      </c>
      <c r="H576" s="5">
        <v>989</v>
      </c>
      <c r="I576" s="5">
        <v>1069</v>
      </c>
      <c r="J576" s="6">
        <f t="shared" si="24"/>
        <v>19780</v>
      </c>
      <c r="K576" s="6">
        <f t="shared" si="25"/>
        <v>21380</v>
      </c>
      <c r="L576" s="6">
        <f t="shared" si="26"/>
        <v>1600</v>
      </c>
    </row>
    <row r="577" spans="1:12" ht="15.6" thickTop="1" thickBot="1" x14ac:dyDescent="0.35">
      <c r="A577" s="4">
        <v>45627</v>
      </c>
      <c r="B577" s="5" t="s">
        <v>291</v>
      </c>
      <c r="C577" s="5" t="s">
        <v>13</v>
      </c>
      <c r="D577" s="5" t="s">
        <v>78</v>
      </c>
      <c r="E577" s="5" t="s">
        <v>23</v>
      </c>
      <c r="F577" s="5" t="s">
        <v>35</v>
      </c>
      <c r="G577" s="5">
        <v>30</v>
      </c>
      <c r="H577" s="5">
        <v>857</v>
      </c>
      <c r="I577" s="5">
        <v>1013</v>
      </c>
      <c r="J577" s="6">
        <f t="shared" si="24"/>
        <v>25710</v>
      </c>
      <c r="K577" s="6">
        <f t="shared" si="25"/>
        <v>30390</v>
      </c>
      <c r="L577" s="6">
        <f t="shared" si="26"/>
        <v>4680</v>
      </c>
    </row>
    <row r="578" spans="1:12" ht="15.6" thickTop="1" thickBot="1" x14ac:dyDescent="0.35">
      <c r="A578" s="4">
        <v>45628</v>
      </c>
      <c r="B578" s="5" t="s">
        <v>292</v>
      </c>
      <c r="C578" s="5" t="s">
        <v>13</v>
      </c>
      <c r="D578" s="5" t="s">
        <v>78</v>
      </c>
      <c r="E578" s="5" t="s">
        <v>23</v>
      </c>
      <c r="F578" s="5" t="s">
        <v>35</v>
      </c>
      <c r="G578" s="5">
        <v>20</v>
      </c>
      <c r="H578" s="5">
        <v>897</v>
      </c>
      <c r="I578" s="5">
        <v>1430</v>
      </c>
      <c r="J578" s="6">
        <f t="shared" si="24"/>
        <v>17940</v>
      </c>
      <c r="K578" s="6">
        <f t="shared" si="25"/>
        <v>28600</v>
      </c>
      <c r="L578" s="6">
        <f t="shared" si="26"/>
        <v>10660</v>
      </c>
    </row>
    <row r="579" spans="1:12" ht="15.6" thickTop="1" thickBot="1" x14ac:dyDescent="0.35">
      <c r="A579" s="4">
        <v>45629</v>
      </c>
      <c r="B579" s="5" t="s">
        <v>293</v>
      </c>
      <c r="C579" s="5" t="s">
        <v>13</v>
      </c>
      <c r="D579" s="5" t="s">
        <v>78</v>
      </c>
      <c r="E579" s="5" t="s">
        <v>34</v>
      </c>
      <c r="F579" s="5" t="s">
        <v>16</v>
      </c>
      <c r="G579" s="5">
        <v>26</v>
      </c>
      <c r="H579" s="5">
        <v>870</v>
      </c>
      <c r="I579" s="5">
        <v>977</v>
      </c>
      <c r="J579" s="6">
        <f t="shared" ref="J579:J642" si="27">G579*H579</f>
        <v>22620</v>
      </c>
      <c r="K579" s="6">
        <f t="shared" ref="K579:K642" si="28">G579*I579</f>
        <v>25402</v>
      </c>
      <c r="L579" s="6">
        <f t="shared" ref="L579:L642" si="29">K579-J579</f>
        <v>2782</v>
      </c>
    </row>
    <row r="580" spans="1:12" ht="15.6" thickTop="1" thickBot="1" x14ac:dyDescent="0.35">
      <c r="A580" s="4">
        <v>45630</v>
      </c>
      <c r="B580" s="5" t="s">
        <v>294</v>
      </c>
      <c r="C580" s="5" t="s">
        <v>13</v>
      </c>
      <c r="D580" s="5" t="s">
        <v>78</v>
      </c>
      <c r="E580" s="5" t="s">
        <v>38</v>
      </c>
      <c r="F580" s="5" t="s">
        <v>16</v>
      </c>
      <c r="G580" s="5">
        <v>22</v>
      </c>
      <c r="H580" s="5">
        <v>781</v>
      </c>
      <c r="I580" s="5">
        <v>1065</v>
      </c>
      <c r="J580" s="6">
        <f t="shared" si="27"/>
        <v>17182</v>
      </c>
      <c r="K580" s="6">
        <f t="shared" si="28"/>
        <v>23430</v>
      </c>
      <c r="L580" s="6">
        <f t="shared" si="29"/>
        <v>6248</v>
      </c>
    </row>
    <row r="581" spans="1:12" ht="15.6" thickTop="1" thickBot="1" x14ac:dyDescent="0.35">
      <c r="A581" s="4">
        <v>45631</v>
      </c>
      <c r="B581" s="5" t="s">
        <v>295</v>
      </c>
      <c r="C581" s="5" t="s">
        <v>13</v>
      </c>
      <c r="D581" s="5" t="s">
        <v>78</v>
      </c>
      <c r="E581" s="5" t="s">
        <v>61</v>
      </c>
      <c r="F581" s="5" t="s">
        <v>16</v>
      </c>
      <c r="G581" s="5">
        <v>20</v>
      </c>
      <c r="H581" s="5">
        <v>854</v>
      </c>
      <c r="I581" s="5">
        <v>1261</v>
      </c>
      <c r="J581" s="6">
        <f t="shared" si="27"/>
        <v>17080</v>
      </c>
      <c r="K581" s="6">
        <f t="shared" si="28"/>
        <v>25220</v>
      </c>
      <c r="L581" s="6">
        <f t="shared" si="29"/>
        <v>8140</v>
      </c>
    </row>
    <row r="582" spans="1:12" ht="15.6" thickTop="1" thickBot="1" x14ac:dyDescent="0.35">
      <c r="A582" s="4">
        <v>45632</v>
      </c>
      <c r="B582" s="5" t="s">
        <v>296</v>
      </c>
      <c r="C582" s="5" t="s">
        <v>13</v>
      </c>
      <c r="D582" s="5" t="s">
        <v>78</v>
      </c>
      <c r="E582" s="5" t="s">
        <v>63</v>
      </c>
      <c r="F582" s="5" t="s">
        <v>16</v>
      </c>
      <c r="G582" s="5">
        <v>26</v>
      </c>
      <c r="H582" s="5">
        <v>909</v>
      </c>
      <c r="I582" s="5">
        <v>1114</v>
      </c>
      <c r="J582" s="6">
        <f t="shared" si="27"/>
        <v>23634</v>
      </c>
      <c r="K582" s="6">
        <f t="shared" si="28"/>
        <v>28964</v>
      </c>
      <c r="L582" s="6">
        <f t="shared" si="29"/>
        <v>5330</v>
      </c>
    </row>
    <row r="583" spans="1:12" ht="15.6" thickTop="1" thickBot="1" x14ac:dyDescent="0.35">
      <c r="A583" s="4">
        <v>45633</v>
      </c>
      <c r="B583" s="5" t="s">
        <v>297</v>
      </c>
      <c r="C583" s="5" t="s">
        <v>13</v>
      </c>
      <c r="D583" s="5" t="s">
        <v>78</v>
      </c>
      <c r="E583" s="5" t="s">
        <v>19</v>
      </c>
      <c r="F583" s="5" t="s">
        <v>35</v>
      </c>
      <c r="G583" s="5">
        <v>20</v>
      </c>
      <c r="H583" s="5">
        <v>976</v>
      </c>
      <c r="I583" s="5">
        <v>1195</v>
      </c>
      <c r="J583" s="6">
        <f t="shared" si="27"/>
        <v>19520</v>
      </c>
      <c r="K583" s="6">
        <f t="shared" si="28"/>
        <v>23900</v>
      </c>
      <c r="L583" s="6">
        <f t="shared" si="29"/>
        <v>4380</v>
      </c>
    </row>
    <row r="584" spans="1:12" ht="15.6" thickTop="1" thickBot="1" x14ac:dyDescent="0.35">
      <c r="A584" s="4">
        <v>45634</v>
      </c>
      <c r="B584" s="5" t="s">
        <v>298</v>
      </c>
      <c r="C584" s="5" t="s">
        <v>13</v>
      </c>
      <c r="D584" s="5" t="s">
        <v>78</v>
      </c>
      <c r="E584" s="5" t="s">
        <v>66</v>
      </c>
      <c r="F584" s="5" t="s">
        <v>16</v>
      </c>
      <c r="G584" s="5">
        <v>23</v>
      </c>
      <c r="H584" s="5">
        <v>945</v>
      </c>
      <c r="I584" s="5">
        <v>951</v>
      </c>
      <c r="J584" s="6">
        <f t="shared" si="27"/>
        <v>21735</v>
      </c>
      <c r="K584" s="6">
        <f t="shared" si="28"/>
        <v>21873</v>
      </c>
      <c r="L584" s="6">
        <f t="shared" si="29"/>
        <v>138</v>
      </c>
    </row>
    <row r="585" spans="1:12" ht="15.6" thickTop="1" thickBot="1" x14ac:dyDescent="0.35">
      <c r="A585" s="4">
        <v>45635</v>
      </c>
      <c r="B585" s="5" t="s">
        <v>299</v>
      </c>
      <c r="C585" s="5" t="s">
        <v>13</v>
      </c>
      <c r="D585" s="5" t="s">
        <v>78</v>
      </c>
      <c r="E585" s="5" t="s">
        <v>68</v>
      </c>
      <c r="F585" s="5" t="s">
        <v>16</v>
      </c>
      <c r="G585" s="5">
        <v>24</v>
      </c>
      <c r="H585" s="5">
        <v>787</v>
      </c>
      <c r="I585" s="5">
        <v>1412</v>
      </c>
      <c r="J585" s="6">
        <f t="shared" si="27"/>
        <v>18888</v>
      </c>
      <c r="K585" s="6">
        <f t="shared" si="28"/>
        <v>33888</v>
      </c>
      <c r="L585" s="6">
        <f t="shared" si="29"/>
        <v>15000</v>
      </c>
    </row>
    <row r="586" spans="1:12" ht="15.6" thickTop="1" thickBot="1" x14ac:dyDescent="0.35">
      <c r="A586" s="4">
        <v>45636</v>
      </c>
      <c r="B586" s="5" t="s">
        <v>158</v>
      </c>
      <c r="C586" s="5" t="s">
        <v>25</v>
      </c>
      <c r="D586" s="5" t="s">
        <v>91</v>
      </c>
      <c r="E586" s="5" t="s">
        <v>70</v>
      </c>
      <c r="F586" s="5" t="s">
        <v>16</v>
      </c>
      <c r="G586" s="5">
        <v>51</v>
      </c>
      <c r="H586" s="5">
        <v>685</v>
      </c>
      <c r="I586" s="5">
        <v>956</v>
      </c>
      <c r="J586" s="6">
        <f t="shared" si="27"/>
        <v>34935</v>
      </c>
      <c r="K586" s="6">
        <f t="shared" si="28"/>
        <v>48756</v>
      </c>
      <c r="L586" s="6">
        <f t="shared" si="29"/>
        <v>13821</v>
      </c>
    </row>
    <row r="587" spans="1:12" ht="15.6" thickTop="1" thickBot="1" x14ac:dyDescent="0.35">
      <c r="A587" s="4">
        <v>45637</v>
      </c>
      <c r="B587" s="5" t="s">
        <v>300</v>
      </c>
      <c r="C587" s="5" t="s">
        <v>25</v>
      </c>
      <c r="D587" s="5" t="s">
        <v>91</v>
      </c>
      <c r="E587" s="5" t="s">
        <v>72</v>
      </c>
      <c r="F587" s="5" t="s">
        <v>16</v>
      </c>
      <c r="G587" s="5">
        <v>78</v>
      </c>
      <c r="H587" s="5">
        <v>522</v>
      </c>
      <c r="I587" s="5">
        <v>1156</v>
      </c>
      <c r="J587" s="6">
        <f t="shared" si="27"/>
        <v>40716</v>
      </c>
      <c r="K587" s="6">
        <f t="shared" si="28"/>
        <v>90168</v>
      </c>
      <c r="L587" s="6">
        <f t="shared" si="29"/>
        <v>49452</v>
      </c>
    </row>
    <row r="588" spans="1:12" ht="15.6" thickTop="1" thickBot="1" x14ac:dyDescent="0.35">
      <c r="A588" s="4">
        <v>45638</v>
      </c>
      <c r="B588" s="5" t="s">
        <v>301</v>
      </c>
      <c r="C588" s="5" t="s">
        <v>25</v>
      </c>
      <c r="D588" s="5" t="s">
        <v>91</v>
      </c>
      <c r="E588" s="5" t="s">
        <v>74</v>
      </c>
      <c r="F588" s="5" t="s">
        <v>35</v>
      </c>
      <c r="G588" s="5">
        <v>72</v>
      </c>
      <c r="H588" s="5">
        <v>765</v>
      </c>
      <c r="I588" s="5">
        <v>937</v>
      </c>
      <c r="J588" s="6">
        <f t="shared" si="27"/>
        <v>55080</v>
      </c>
      <c r="K588" s="6">
        <f t="shared" si="28"/>
        <v>67464</v>
      </c>
      <c r="L588" s="6">
        <f t="shared" si="29"/>
        <v>12384</v>
      </c>
    </row>
    <row r="589" spans="1:12" ht="15.6" thickTop="1" thickBot="1" x14ac:dyDescent="0.35">
      <c r="A589" s="4">
        <v>45639</v>
      </c>
      <c r="B589" s="5" t="s">
        <v>302</v>
      </c>
      <c r="C589" s="5" t="s">
        <v>25</v>
      </c>
      <c r="D589" s="5" t="s">
        <v>91</v>
      </c>
      <c r="E589" s="5" t="s">
        <v>21</v>
      </c>
      <c r="F589" s="5" t="s">
        <v>35</v>
      </c>
      <c r="G589" s="5">
        <v>54</v>
      </c>
      <c r="H589" s="5">
        <v>702</v>
      </c>
      <c r="I589" s="5">
        <v>1153</v>
      </c>
      <c r="J589" s="6">
        <f t="shared" si="27"/>
        <v>37908</v>
      </c>
      <c r="K589" s="6">
        <f t="shared" si="28"/>
        <v>62262</v>
      </c>
      <c r="L589" s="6">
        <f t="shared" si="29"/>
        <v>24354</v>
      </c>
    </row>
    <row r="590" spans="1:12" ht="15.6" thickTop="1" thickBot="1" x14ac:dyDescent="0.35">
      <c r="A590" s="4">
        <v>45640</v>
      </c>
      <c r="B590" s="5" t="s">
        <v>303</v>
      </c>
      <c r="C590" s="5" t="s">
        <v>25</v>
      </c>
      <c r="D590" s="5" t="s">
        <v>91</v>
      </c>
      <c r="E590" s="5" t="s">
        <v>31</v>
      </c>
      <c r="F590" s="5" t="s">
        <v>35</v>
      </c>
      <c r="G590" s="5">
        <v>97</v>
      </c>
      <c r="H590" s="5">
        <v>917</v>
      </c>
      <c r="I590" s="5">
        <v>1339</v>
      </c>
      <c r="J590" s="6">
        <f t="shared" si="27"/>
        <v>88949</v>
      </c>
      <c r="K590" s="6">
        <f t="shared" si="28"/>
        <v>129883</v>
      </c>
      <c r="L590" s="6">
        <f t="shared" si="29"/>
        <v>40934</v>
      </c>
    </row>
    <row r="591" spans="1:12" ht="15.6" thickTop="1" thickBot="1" x14ac:dyDescent="0.35">
      <c r="A591" s="4">
        <v>45641</v>
      </c>
      <c r="B591" s="5" t="s">
        <v>304</v>
      </c>
      <c r="C591" s="5" t="s">
        <v>25</v>
      </c>
      <c r="D591" s="5" t="s">
        <v>91</v>
      </c>
      <c r="E591" s="5" t="s">
        <v>38</v>
      </c>
      <c r="F591" s="5" t="s">
        <v>35</v>
      </c>
      <c r="G591" s="5">
        <v>84</v>
      </c>
      <c r="H591" s="5">
        <v>516</v>
      </c>
      <c r="I591" s="5">
        <v>1412</v>
      </c>
      <c r="J591" s="6">
        <f t="shared" si="27"/>
        <v>43344</v>
      </c>
      <c r="K591" s="6">
        <f t="shared" si="28"/>
        <v>118608</v>
      </c>
      <c r="L591" s="6">
        <f t="shared" si="29"/>
        <v>75264</v>
      </c>
    </row>
    <row r="592" spans="1:12" ht="15.6" thickTop="1" thickBot="1" x14ac:dyDescent="0.35">
      <c r="A592" s="4">
        <v>45642</v>
      </c>
      <c r="B592" s="5" t="s">
        <v>305</v>
      </c>
      <c r="C592" s="5" t="s">
        <v>25</v>
      </c>
      <c r="D592" s="5" t="s">
        <v>91</v>
      </c>
      <c r="E592" s="5" t="s">
        <v>38</v>
      </c>
      <c r="F592" s="5" t="s">
        <v>35</v>
      </c>
      <c r="G592" s="5">
        <v>60</v>
      </c>
      <c r="H592" s="5">
        <v>642</v>
      </c>
      <c r="I592" s="5">
        <v>1309</v>
      </c>
      <c r="J592" s="6">
        <f t="shared" si="27"/>
        <v>38520</v>
      </c>
      <c r="K592" s="6">
        <f t="shared" si="28"/>
        <v>78540</v>
      </c>
      <c r="L592" s="6">
        <f t="shared" si="29"/>
        <v>40020</v>
      </c>
    </row>
    <row r="593" spans="1:12" ht="15.6" thickTop="1" thickBot="1" x14ac:dyDescent="0.35">
      <c r="A593" s="4">
        <v>45643</v>
      </c>
      <c r="B593" s="5" t="s">
        <v>306</v>
      </c>
      <c r="C593" s="5" t="s">
        <v>25</v>
      </c>
      <c r="D593" s="5" t="s">
        <v>91</v>
      </c>
      <c r="E593" s="5" t="s">
        <v>23</v>
      </c>
      <c r="F593" s="5" t="s">
        <v>35</v>
      </c>
      <c r="G593" s="5">
        <v>92</v>
      </c>
      <c r="H593" s="5">
        <v>789</v>
      </c>
      <c r="I593" s="5">
        <v>1356</v>
      </c>
      <c r="J593" s="6">
        <f t="shared" si="27"/>
        <v>72588</v>
      </c>
      <c r="K593" s="6">
        <f t="shared" si="28"/>
        <v>124752</v>
      </c>
      <c r="L593" s="6">
        <f t="shared" si="29"/>
        <v>52164</v>
      </c>
    </row>
    <row r="594" spans="1:12" ht="15.6" thickTop="1" thickBot="1" x14ac:dyDescent="0.35">
      <c r="A594" s="4">
        <v>45644</v>
      </c>
      <c r="B594" s="5" t="s">
        <v>307</v>
      </c>
      <c r="C594" s="5" t="s">
        <v>25</v>
      </c>
      <c r="D594" s="5" t="s">
        <v>91</v>
      </c>
      <c r="E594" s="5" t="s">
        <v>23</v>
      </c>
      <c r="F594" s="5" t="s">
        <v>35</v>
      </c>
      <c r="G594" s="5">
        <v>53</v>
      </c>
      <c r="H594" s="5">
        <v>962</v>
      </c>
      <c r="I594" s="5">
        <v>1361</v>
      </c>
      <c r="J594" s="6">
        <f t="shared" si="27"/>
        <v>50986</v>
      </c>
      <c r="K594" s="6">
        <f t="shared" si="28"/>
        <v>72133</v>
      </c>
      <c r="L594" s="6">
        <f t="shared" si="29"/>
        <v>21147</v>
      </c>
    </row>
    <row r="595" spans="1:12" ht="15.6" thickTop="1" thickBot="1" x14ac:dyDescent="0.35">
      <c r="A595" s="4">
        <v>45645</v>
      </c>
      <c r="B595" s="5" t="s">
        <v>308</v>
      </c>
      <c r="C595" s="5" t="s">
        <v>25</v>
      </c>
      <c r="D595" s="5" t="s">
        <v>91</v>
      </c>
      <c r="E595" s="5" t="s">
        <v>34</v>
      </c>
      <c r="F595" s="5" t="s">
        <v>35</v>
      </c>
      <c r="G595" s="5">
        <v>81</v>
      </c>
      <c r="H595" s="5">
        <v>565</v>
      </c>
      <c r="I595" s="5">
        <v>1108</v>
      </c>
      <c r="J595" s="6">
        <f t="shared" si="27"/>
        <v>45765</v>
      </c>
      <c r="K595" s="6">
        <f t="shared" si="28"/>
        <v>89748</v>
      </c>
      <c r="L595" s="6">
        <f t="shared" si="29"/>
        <v>43983</v>
      </c>
    </row>
    <row r="596" spans="1:12" ht="15.6" thickTop="1" thickBot="1" x14ac:dyDescent="0.35">
      <c r="A596" s="4">
        <v>45646</v>
      </c>
      <c r="B596" s="5" t="s">
        <v>309</v>
      </c>
      <c r="C596" s="5" t="s">
        <v>25</v>
      </c>
      <c r="D596" s="5" t="s">
        <v>91</v>
      </c>
      <c r="E596" s="5" t="s">
        <v>38</v>
      </c>
      <c r="F596" s="5" t="s">
        <v>35</v>
      </c>
      <c r="G596" s="5">
        <v>86</v>
      </c>
      <c r="H596" s="5">
        <v>668</v>
      </c>
      <c r="I596" s="5">
        <v>1140</v>
      </c>
      <c r="J596" s="6">
        <f t="shared" si="27"/>
        <v>57448</v>
      </c>
      <c r="K596" s="6">
        <f t="shared" si="28"/>
        <v>98040</v>
      </c>
      <c r="L596" s="6">
        <f t="shared" si="29"/>
        <v>40592</v>
      </c>
    </row>
    <row r="597" spans="1:12" ht="15.6" thickTop="1" thickBot="1" x14ac:dyDescent="0.35">
      <c r="A597" s="4">
        <v>45647</v>
      </c>
      <c r="B597" s="5" t="s">
        <v>310</v>
      </c>
      <c r="C597" s="5" t="s">
        <v>25</v>
      </c>
      <c r="D597" s="5" t="s">
        <v>91</v>
      </c>
      <c r="E597" s="5" t="s">
        <v>61</v>
      </c>
      <c r="F597" s="5" t="s">
        <v>35</v>
      </c>
      <c r="G597" s="5">
        <v>96</v>
      </c>
      <c r="H597" s="5">
        <v>715</v>
      </c>
      <c r="I597" s="5">
        <v>1103</v>
      </c>
      <c r="J597" s="6">
        <f t="shared" si="27"/>
        <v>68640</v>
      </c>
      <c r="K597" s="6">
        <f t="shared" si="28"/>
        <v>105888</v>
      </c>
      <c r="L597" s="6">
        <f t="shared" si="29"/>
        <v>37248</v>
      </c>
    </row>
    <row r="598" spans="1:12" ht="15.6" thickTop="1" thickBot="1" x14ac:dyDescent="0.35">
      <c r="A598" s="4">
        <v>45648</v>
      </c>
      <c r="B598" s="5" t="s">
        <v>311</v>
      </c>
      <c r="C598" s="5" t="s">
        <v>25</v>
      </c>
      <c r="D598" s="5" t="s">
        <v>104</v>
      </c>
      <c r="E598" s="5" t="s">
        <v>63</v>
      </c>
      <c r="F598" s="5" t="s">
        <v>35</v>
      </c>
      <c r="G598" s="5">
        <v>57</v>
      </c>
      <c r="H598" s="5">
        <v>995</v>
      </c>
      <c r="I598" s="5">
        <v>984</v>
      </c>
      <c r="J598" s="6">
        <f t="shared" si="27"/>
        <v>56715</v>
      </c>
      <c r="K598" s="6">
        <f t="shared" si="28"/>
        <v>56088</v>
      </c>
      <c r="L598" s="6">
        <f t="shared" si="29"/>
        <v>-627</v>
      </c>
    </row>
    <row r="599" spans="1:12" ht="15.6" thickTop="1" thickBot="1" x14ac:dyDescent="0.35">
      <c r="A599" s="4">
        <v>45649</v>
      </c>
      <c r="B599" s="5" t="s">
        <v>312</v>
      </c>
      <c r="C599" s="5" t="s">
        <v>25</v>
      </c>
      <c r="D599" s="5" t="s">
        <v>104</v>
      </c>
      <c r="E599" s="5" t="s">
        <v>19</v>
      </c>
      <c r="F599" s="5" t="s">
        <v>35</v>
      </c>
      <c r="G599" s="5">
        <v>69</v>
      </c>
      <c r="H599" s="5">
        <v>699</v>
      </c>
      <c r="I599" s="5">
        <v>1284</v>
      </c>
      <c r="J599" s="6">
        <f t="shared" si="27"/>
        <v>48231</v>
      </c>
      <c r="K599" s="6">
        <f t="shared" si="28"/>
        <v>88596</v>
      </c>
      <c r="L599" s="6">
        <f t="shared" si="29"/>
        <v>40365</v>
      </c>
    </row>
    <row r="600" spans="1:12" ht="15.6" thickTop="1" thickBot="1" x14ac:dyDescent="0.35">
      <c r="A600" s="4">
        <v>45650</v>
      </c>
      <c r="B600" s="5" t="s">
        <v>313</v>
      </c>
      <c r="C600" s="5" t="s">
        <v>25</v>
      </c>
      <c r="D600" s="5" t="s">
        <v>104</v>
      </c>
      <c r="E600" s="5" t="s">
        <v>66</v>
      </c>
      <c r="F600" s="5" t="s">
        <v>35</v>
      </c>
      <c r="G600" s="5">
        <v>58</v>
      </c>
      <c r="H600" s="5">
        <v>924</v>
      </c>
      <c r="I600" s="5">
        <v>1206</v>
      </c>
      <c r="J600" s="6">
        <f t="shared" si="27"/>
        <v>53592</v>
      </c>
      <c r="K600" s="6">
        <f t="shared" si="28"/>
        <v>69948</v>
      </c>
      <c r="L600" s="6">
        <f t="shared" si="29"/>
        <v>16356</v>
      </c>
    </row>
    <row r="601" spans="1:12" ht="15.6" thickTop="1" thickBot="1" x14ac:dyDescent="0.35">
      <c r="A601" s="4">
        <v>45651</v>
      </c>
      <c r="B601" s="5" t="s">
        <v>314</v>
      </c>
      <c r="C601" s="5" t="s">
        <v>25</v>
      </c>
      <c r="D601" s="5" t="s">
        <v>104</v>
      </c>
      <c r="E601" s="5" t="s">
        <v>68</v>
      </c>
      <c r="F601" s="5" t="s">
        <v>35</v>
      </c>
      <c r="G601" s="5">
        <v>83</v>
      </c>
      <c r="H601" s="5">
        <v>790</v>
      </c>
      <c r="I601" s="5">
        <v>1150</v>
      </c>
      <c r="J601" s="6">
        <f t="shared" si="27"/>
        <v>65570</v>
      </c>
      <c r="K601" s="6">
        <f t="shared" si="28"/>
        <v>95450</v>
      </c>
      <c r="L601" s="6">
        <f t="shared" si="29"/>
        <v>29880</v>
      </c>
    </row>
    <row r="602" spans="1:12" ht="15.6" thickTop="1" thickBot="1" x14ac:dyDescent="0.35">
      <c r="A602" s="4">
        <v>45652</v>
      </c>
      <c r="B602" s="5" t="s">
        <v>315</v>
      </c>
      <c r="C602" s="5" t="s">
        <v>25</v>
      </c>
      <c r="D602" s="5" t="s">
        <v>104</v>
      </c>
      <c r="E602" s="5" t="s">
        <v>70</v>
      </c>
      <c r="F602" s="5" t="s">
        <v>35</v>
      </c>
      <c r="G602" s="5">
        <v>60</v>
      </c>
      <c r="H602" s="5">
        <v>867</v>
      </c>
      <c r="I602" s="5">
        <v>1453</v>
      </c>
      <c r="J602" s="6">
        <f t="shared" si="27"/>
        <v>52020</v>
      </c>
      <c r="K602" s="6">
        <f t="shared" si="28"/>
        <v>87180</v>
      </c>
      <c r="L602" s="6">
        <f t="shared" si="29"/>
        <v>35160</v>
      </c>
    </row>
    <row r="603" spans="1:12" ht="15.6" thickTop="1" thickBot="1" x14ac:dyDescent="0.35">
      <c r="A603" s="4">
        <v>45653</v>
      </c>
      <c r="B603" s="5" t="s">
        <v>316</v>
      </c>
      <c r="C603" s="5" t="s">
        <v>25</v>
      </c>
      <c r="D603" s="5" t="s">
        <v>104</v>
      </c>
      <c r="E603" s="5" t="s">
        <v>72</v>
      </c>
      <c r="F603" s="5" t="s">
        <v>16</v>
      </c>
      <c r="G603" s="5">
        <v>93</v>
      </c>
      <c r="H603" s="5">
        <v>886</v>
      </c>
      <c r="I603" s="5">
        <v>1258</v>
      </c>
      <c r="J603" s="6">
        <f t="shared" si="27"/>
        <v>82398</v>
      </c>
      <c r="K603" s="6">
        <f t="shared" si="28"/>
        <v>116994</v>
      </c>
      <c r="L603" s="6">
        <f t="shared" si="29"/>
        <v>34596</v>
      </c>
    </row>
    <row r="604" spans="1:12" ht="15.6" thickTop="1" thickBot="1" x14ac:dyDescent="0.35">
      <c r="A604" s="4">
        <v>45654</v>
      </c>
      <c r="B604" s="5" t="s">
        <v>317</v>
      </c>
      <c r="C604" s="5" t="s">
        <v>25</v>
      </c>
      <c r="D604" s="5" t="s">
        <v>104</v>
      </c>
      <c r="E604" s="5" t="s">
        <v>74</v>
      </c>
      <c r="F604" s="5" t="s">
        <v>16</v>
      </c>
      <c r="G604" s="5">
        <v>89</v>
      </c>
      <c r="H604" s="5">
        <v>702</v>
      </c>
      <c r="I604" s="5">
        <v>1162</v>
      </c>
      <c r="J604" s="6">
        <f t="shared" si="27"/>
        <v>62478</v>
      </c>
      <c r="K604" s="6">
        <f t="shared" si="28"/>
        <v>103418</v>
      </c>
      <c r="L604" s="6">
        <f t="shared" si="29"/>
        <v>40940</v>
      </c>
    </row>
    <row r="605" spans="1:12" ht="15.6" thickTop="1" thickBot="1" x14ac:dyDescent="0.35">
      <c r="A605" s="4">
        <v>45655</v>
      </c>
      <c r="B605" s="5" t="s">
        <v>318</v>
      </c>
      <c r="C605" s="5" t="s">
        <v>25</v>
      </c>
      <c r="D605" s="5" t="s">
        <v>104</v>
      </c>
      <c r="E605" s="5" t="s">
        <v>21</v>
      </c>
      <c r="F605" s="5" t="s">
        <v>16</v>
      </c>
      <c r="G605" s="5">
        <v>91</v>
      </c>
      <c r="H605" s="5">
        <v>805</v>
      </c>
      <c r="I605" s="5">
        <v>1403</v>
      </c>
      <c r="J605" s="6">
        <f t="shared" si="27"/>
        <v>73255</v>
      </c>
      <c r="K605" s="6">
        <f t="shared" si="28"/>
        <v>127673</v>
      </c>
      <c r="L605" s="6">
        <f t="shared" si="29"/>
        <v>54418</v>
      </c>
    </row>
    <row r="606" spans="1:12" ht="15.6" thickTop="1" thickBot="1" x14ac:dyDescent="0.35">
      <c r="A606" s="4">
        <v>45656</v>
      </c>
      <c r="B606" s="5" t="s">
        <v>319</v>
      </c>
      <c r="C606" s="5" t="s">
        <v>25</v>
      </c>
      <c r="D606" s="5" t="s">
        <v>104</v>
      </c>
      <c r="E606" s="5" t="s">
        <v>21</v>
      </c>
      <c r="F606" s="5" t="s">
        <v>16</v>
      </c>
      <c r="G606" s="5">
        <v>78</v>
      </c>
      <c r="H606" s="5">
        <v>682</v>
      </c>
      <c r="I606" s="5">
        <v>1422</v>
      </c>
      <c r="J606" s="6">
        <f t="shared" si="27"/>
        <v>53196</v>
      </c>
      <c r="K606" s="6">
        <f t="shared" si="28"/>
        <v>110916</v>
      </c>
      <c r="L606" s="6">
        <f t="shared" si="29"/>
        <v>57720</v>
      </c>
    </row>
    <row r="607" spans="1:12" ht="15.6" thickTop="1" thickBot="1" x14ac:dyDescent="0.35">
      <c r="A607" s="4">
        <v>45657</v>
      </c>
      <c r="B607" s="5" t="s">
        <v>320</v>
      </c>
      <c r="C607" s="5" t="s">
        <v>25</v>
      </c>
      <c r="D607" s="5" t="s">
        <v>104</v>
      </c>
      <c r="E607" s="5" t="s">
        <v>42</v>
      </c>
      <c r="F607" s="5" t="s">
        <v>16</v>
      </c>
      <c r="G607" s="5">
        <v>54</v>
      </c>
      <c r="H607" s="5">
        <v>990</v>
      </c>
      <c r="I607" s="5">
        <v>895</v>
      </c>
      <c r="J607" s="6">
        <f t="shared" si="27"/>
        <v>53460</v>
      </c>
      <c r="K607" s="6">
        <f t="shared" si="28"/>
        <v>48330</v>
      </c>
      <c r="L607" s="6">
        <f t="shared" si="29"/>
        <v>-5130</v>
      </c>
    </row>
    <row r="608" spans="1:12" ht="15.6" thickTop="1" thickBot="1" x14ac:dyDescent="0.35">
      <c r="A608" s="4">
        <v>45658</v>
      </c>
      <c r="B608" s="5" t="s">
        <v>321</v>
      </c>
      <c r="C608" s="5" t="s">
        <v>25</v>
      </c>
      <c r="D608" s="5" t="s">
        <v>104</v>
      </c>
      <c r="E608" s="5" t="s">
        <v>61</v>
      </c>
      <c r="F608" s="5" t="s">
        <v>35</v>
      </c>
      <c r="G608" s="5">
        <v>72</v>
      </c>
      <c r="H608" s="5">
        <v>749</v>
      </c>
      <c r="I608" s="5">
        <v>1018</v>
      </c>
      <c r="J608" s="6">
        <f t="shared" si="27"/>
        <v>53928</v>
      </c>
      <c r="K608" s="6">
        <f t="shared" si="28"/>
        <v>73296</v>
      </c>
      <c r="L608" s="6">
        <f t="shared" si="29"/>
        <v>19368</v>
      </c>
    </row>
    <row r="609" spans="1:12" ht="15.6" thickTop="1" thickBot="1" x14ac:dyDescent="0.35">
      <c r="A609" s="4">
        <v>45659</v>
      </c>
      <c r="B609" s="5" t="s">
        <v>322</v>
      </c>
      <c r="C609" s="5" t="s">
        <v>116</v>
      </c>
      <c r="D609" s="5" t="s">
        <v>117</v>
      </c>
      <c r="E609" s="5" t="s">
        <v>21</v>
      </c>
      <c r="F609" s="5" t="s">
        <v>35</v>
      </c>
      <c r="G609" s="5">
        <v>16</v>
      </c>
      <c r="H609" s="5">
        <v>632</v>
      </c>
      <c r="I609" s="5">
        <v>1204</v>
      </c>
      <c r="J609" s="6">
        <f t="shared" si="27"/>
        <v>10112</v>
      </c>
      <c r="K609" s="6">
        <f t="shared" si="28"/>
        <v>19264</v>
      </c>
      <c r="L609" s="6">
        <f t="shared" si="29"/>
        <v>9152</v>
      </c>
    </row>
    <row r="610" spans="1:12" ht="15.6" thickTop="1" thickBot="1" x14ac:dyDescent="0.35">
      <c r="A610" s="4">
        <v>45660</v>
      </c>
      <c r="B610" s="5" t="s">
        <v>323</v>
      </c>
      <c r="C610" s="5" t="s">
        <v>116</v>
      </c>
      <c r="D610" s="5" t="s">
        <v>117</v>
      </c>
      <c r="E610" s="5" t="s">
        <v>27</v>
      </c>
      <c r="F610" s="5" t="s">
        <v>35</v>
      </c>
      <c r="G610" s="5">
        <v>11</v>
      </c>
      <c r="H610" s="5">
        <v>676</v>
      </c>
      <c r="I610" s="5">
        <v>1211</v>
      </c>
      <c r="J610" s="6">
        <f t="shared" si="27"/>
        <v>7436</v>
      </c>
      <c r="K610" s="6">
        <f t="shared" si="28"/>
        <v>13321</v>
      </c>
      <c r="L610" s="6">
        <f t="shared" si="29"/>
        <v>5885</v>
      </c>
    </row>
    <row r="611" spans="1:12" ht="15.6" thickTop="1" thickBot="1" x14ac:dyDescent="0.35">
      <c r="A611" s="4">
        <v>45661</v>
      </c>
      <c r="B611" s="5" t="s">
        <v>324</v>
      </c>
      <c r="C611" s="5" t="s">
        <v>116</v>
      </c>
      <c r="D611" s="5" t="s">
        <v>117</v>
      </c>
      <c r="E611" s="5" t="s">
        <v>15</v>
      </c>
      <c r="F611" s="5" t="s">
        <v>35</v>
      </c>
      <c r="G611" s="5">
        <v>11</v>
      </c>
      <c r="H611" s="5">
        <v>731</v>
      </c>
      <c r="I611" s="5">
        <v>895</v>
      </c>
      <c r="J611" s="6">
        <f t="shared" si="27"/>
        <v>8041</v>
      </c>
      <c r="K611" s="6">
        <f t="shared" si="28"/>
        <v>9845</v>
      </c>
      <c r="L611" s="6">
        <f t="shared" si="29"/>
        <v>1804</v>
      </c>
    </row>
    <row r="612" spans="1:12" ht="15.6" thickTop="1" thickBot="1" x14ac:dyDescent="0.35">
      <c r="A612" s="4">
        <v>45662</v>
      </c>
      <c r="B612" s="5" t="s">
        <v>325</v>
      </c>
      <c r="C612" s="5" t="s">
        <v>116</v>
      </c>
      <c r="D612" s="5" t="s">
        <v>117</v>
      </c>
      <c r="E612" s="5" t="s">
        <v>19</v>
      </c>
      <c r="F612" s="5" t="s">
        <v>35</v>
      </c>
      <c r="G612" s="5">
        <v>13</v>
      </c>
      <c r="H612" s="5">
        <v>521</v>
      </c>
      <c r="I612" s="5">
        <v>1325</v>
      </c>
      <c r="J612" s="6">
        <f t="shared" si="27"/>
        <v>6773</v>
      </c>
      <c r="K612" s="6">
        <f t="shared" si="28"/>
        <v>17225</v>
      </c>
      <c r="L612" s="6">
        <f t="shared" si="29"/>
        <v>10452</v>
      </c>
    </row>
    <row r="613" spans="1:12" ht="15.6" thickTop="1" thickBot="1" x14ac:dyDescent="0.35">
      <c r="A613" s="4">
        <v>45663</v>
      </c>
      <c r="B613" s="5" t="s">
        <v>326</v>
      </c>
      <c r="C613" s="5" t="s">
        <v>116</v>
      </c>
      <c r="D613" s="5" t="s">
        <v>117</v>
      </c>
      <c r="E613" s="5" t="s">
        <v>72</v>
      </c>
      <c r="F613" s="5" t="s">
        <v>35</v>
      </c>
      <c r="G613" s="5">
        <v>10</v>
      </c>
      <c r="H613" s="5">
        <v>774</v>
      </c>
      <c r="I613" s="5">
        <v>1371</v>
      </c>
      <c r="J613" s="6">
        <f t="shared" si="27"/>
        <v>7740</v>
      </c>
      <c r="K613" s="6">
        <f t="shared" si="28"/>
        <v>13710</v>
      </c>
      <c r="L613" s="6">
        <f t="shared" si="29"/>
        <v>5970</v>
      </c>
    </row>
    <row r="614" spans="1:12" ht="15.6" thickTop="1" thickBot="1" x14ac:dyDescent="0.35">
      <c r="A614" s="4">
        <v>45664</v>
      </c>
      <c r="B614" s="5" t="s">
        <v>327</v>
      </c>
      <c r="C614" s="5" t="s">
        <v>116</v>
      </c>
      <c r="D614" s="5" t="s">
        <v>117</v>
      </c>
      <c r="E614" s="5" t="s">
        <v>74</v>
      </c>
      <c r="F614" s="5" t="s">
        <v>35</v>
      </c>
      <c r="G614" s="5">
        <v>16</v>
      </c>
      <c r="H614" s="5">
        <v>887</v>
      </c>
      <c r="I614" s="5">
        <v>1371</v>
      </c>
      <c r="J614" s="6">
        <f t="shared" si="27"/>
        <v>14192</v>
      </c>
      <c r="K614" s="6">
        <f t="shared" si="28"/>
        <v>21936</v>
      </c>
      <c r="L614" s="6">
        <f t="shared" si="29"/>
        <v>7744</v>
      </c>
    </row>
    <row r="615" spans="1:12" ht="15.6" thickTop="1" thickBot="1" x14ac:dyDescent="0.35">
      <c r="A615" s="4">
        <v>45665</v>
      </c>
      <c r="B615" s="5" t="s">
        <v>328</v>
      </c>
      <c r="C615" s="5" t="s">
        <v>116</v>
      </c>
      <c r="D615" s="5" t="s">
        <v>117</v>
      </c>
      <c r="E615" s="5" t="s">
        <v>21</v>
      </c>
      <c r="F615" s="5" t="s">
        <v>16</v>
      </c>
      <c r="G615" s="5">
        <v>11</v>
      </c>
      <c r="H615" s="5">
        <v>986</v>
      </c>
      <c r="I615" s="5">
        <v>1434</v>
      </c>
      <c r="J615" s="6">
        <f t="shared" si="27"/>
        <v>10846</v>
      </c>
      <c r="K615" s="6">
        <f t="shared" si="28"/>
        <v>15774</v>
      </c>
      <c r="L615" s="6">
        <f t="shared" si="29"/>
        <v>4928</v>
      </c>
    </row>
    <row r="616" spans="1:12" ht="15.6" thickTop="1" thickBot="1" x14ac:dyDescent="0.35">
      <c r="A616" s="4">
        <v>45666</v>
      </c>
      <c r="B616" s="5" t="s">
        <v>329</v>
      </c>
      <c r="C616" s="5" t="s">
        <v>25</v>
      </c>
      <c r="D616" s="5" t="s">
        <v>91</v>
      </c>
      <c r="E616" s="5" t="s">
        <v>31</v>
      </c>
      <c r="F616" s="5" t="s">
        <v>16</v>
      </c>
      <c r="G616" s="5">
        <v>51</v>
      </c>
      <c r="H616" s="5">
        <v>925</v>
      </c>
      <c r="I616" s="5">
        <v>1410</v>
      </c>
      <c r="J616" s="6">
        <f t="shared" si="27"/>
        <v>47175</v>
      </c>
      <c r="K616" s="6">
        <f t="shared" si="28"/>
        <v>71910</v>
      </c>
      <c r="L616" s="6">
        <f t="shared" si="29"/>
        <v>24735</v>
      </c>
    </row>
    <row r="617" spans="1:12" ht="15.6" thickTop="1" thickBot="1" x14ac:dyDescent="0.35">
      <c r="A617" s="4">
        <v>45667</v>
      </c>
      <c r="B617" s="5" t="s">
        <v>330</v>
      </c>
      <c r="C617" s="5" t="s">
        <v>25</v>
      </c>
      <c r="D617" s="5" t="s">
        <v>91</v>
      </c>
      <c r="E617" s="5" t="s">
        <v>38</v>
      </c>
      <c r="F617" s="5" t="s">
        <v>16</v>
      </c>
      <c r="G617" s="5">
        <v>56</v>
      </c>
      <c r="H617" s="5">
        <v>782</v>
      </c>
      <c r="I617" s="5">
        <v>1182</v>
      </c>
      <c r="J617" s="6">
        <f t="shared" si="27"/>
        <v>43792</v>
      </c>
      <c r="K617" s="6">
        <f t="shared" si="28"/>
        <v>66192</v>
      </c>
      <c r="L617" s="6">
        <f t="shared" si="29"/>
        <v>22400</v>
      </c>
    </row>
    <row r="618" spans="1:12" ht="15.6" thickTop="1" thickBot="1" x14ac:dyDescent="0.35">
      <c r="A618" s="4">
        <v>45668</v>
      </c>
      <c r="B618" s="5" t="s">
        <v>331</v>
      </c>
      <c r="C618" s="5" t="s">
        <v>25</v>
      </c>
      <c r="D618" s="5" t="s">
        <v>91</v>
      </c>
      <c r="E618" s="5" t="s">
        <v>38</v>
      </c>
      <c r="F618" s="5" t="s">
        <v>16</v>
      </c>
      <c r="G618" s="5">
        <v>92</v>
      </c>
      <c r="H618" s="5">
        <v>978</v>
      </c>
      <c r="I618" s="5">
        <v>1480</v>
      </c>
      <c r="J618" s="6">
        <f t="shared" si="27"/>
        <v>89976</v>
      </c>
      <c r="K618" s="6">
        <f t="shared" si="28"/>
        <v>136160</v>
      </c>
      <c r="L618" s="6">
        <f t="shared" si="29"/>
        <v>46184</v>
      </c>
    </row>
    <row r="619" spans="1:12" ht="15.6" thickTop="1" thickBot="1" x14ac:dyDescent="0.35">
      <c r="A619" s="4">
        <v>45669</v>
      </c>
      <c r="B619" s="5" t="s">
        <v>332</v>
      </c>
      <c r="C619" s="5" t="s">
        <v>25</v>
      </c>
      <c r="D619" s="5" t="s">
        <v>91</v>
      </c>
      <c r="E619" s="5" t="s">
        <v>23</v>
      </c>
      <c r="F619" s="5" t="s">
        <v>35</v>
      </c>
      <c r="G619" s="5">
        <v>75</v>
      </c>
      <c r="H619" s="5">
        <v>539</v>
      </c>
      <c r="I619" s="5">
        <v>960</v>
      </c>
      <c r="J619" s="6">
        <f t="shared" si="27"/>
        <v>40425</v>
      </c>
      <c r="K619" s="6">
        <f t="shared" si="28"/>
        <v>72000</v>
      </c>
      <c r="L619" s="6">
        <f t="shared" si="29"/>
        <v>31575</v>
      </c>
    </row>
    <row r="620" spans="1:12" ht="15.6" thickTop="1" thickBot="1" x14ac:dyDescent="0.35">
      <c r="A620" s="4">
        <v>45670</v>
      </c>
      <c r="B620" s="5" t="s">
        <v>333</v>
      </c>
      <c r="C620" s="5" t="s">
        <v>25</v>
      </c>
      <c r="D620" s="5" t="s">
        <v>91</v>
      </c>
      <c r="E620" s="5" t="s">
        <v>23</v>
      </c>
      <c r="F620" s="5" t="s">
        <v>16</v>
      </c>
      <c r="G620" s="5">
        <v>78</v>
      </c>
      <c r="H620" s="5">
        <v>608</v>
      </c>
      <c r="I620" s="5">
        <v>1296</v>
      </c>
      <c r="J620" s="6">
        <f t="shared" si="27"/>
        <v>47424</v>
      </c>
      <c r="K620" s="6">
        <f t="shared" si="28"/>
        <v>101088</v>
      </c>
      <c r="L620" s="6">
        <f t="shared" si="29"/>
        <v>53664</v>
      </c>
    </row>
    <row r="621" spans="1:12" ht="15.6" thickTop="1" thickBot="1" x14ac:dyDescent="0.35">
      <c r="A621" s="4">
        <v>45671</v>
      </c>
      <c r="B621" s="5" t="s">
        <v>334</v>
      </c>
      <c r="C621" s="5" t="s">
        <v>25</v>
      </c>
      <c r="D621" s="5" t="s">
        <v>104</v>
      </c>
      <c r="E621" s="5" t="s">
        <v>34</v>
      </c>
      <c r="F621" s="5" t="s">
        <v>16</v>
      </c>
      <c r="G621" s="5">
        <v>90</v>
      </c>
      <c r="H621" s="5">
        <v>554</v>
      </c>
      <c r="I621" s="5">
        <v>1231</v>
      </c>
      <c r="J621" s="6">
        <f t="shared" si="27"/>
        <v>49860</v>
      </c>
      <c r="K621" s="6">
        <f t="shared" si="28"/>
        <v>110790</v>
      </c>
      <c r="L621" s="6">
        <f t="shared" si="29"/>
        <v>60930</v>
      </c>
    </row>
    <row r="622" spans="1:12" ht="15.6" thickTop="1" thickBot="1" x14ac:dyDescent="0.35">
      <c r="A622" s="4">
        <v>45672</v>
      </c>
      <c r="B622" s="5" t="s">
        <v>335</v>
      </c>
      <c r="C622" s="5" t="s">
        <v>25</v>
      </c>
      <c r="D622" s="5" t="s">
        <v>104</v>
      </c>
      <c r="E622" s="5" t="s">
        <v>38</v>
      </c>
      <c r="F622" s="5" t="s">
        <v>16</v>
      </c>
      <c r="G622" s="5">
        <v>66</v>
      </c>
      <c r="H622" s="5">
        <v>831</v>
      </c>
      <c r="I622" s="5">
        <v>1478</v>
      </c>
      <c r="J622" s="6">
        <f t="shared" si="27"/>
        <v>54846</v>
      </c>
      <c r="K622" s="6">
        <f t="shared" si="28"/>
        <v>97548</v>
      </c>
      <c r="L622" s="6">
        <f t="shared" si="29"/>
        <v>42702</v>
      </c>
    </row>
    <row r="623" spans="1:12" ht="15.6" thickTop="1" thickBot="1" x14ac:dyDescent="0.35">
      <c r="A623" s="4">
        <v>45673</v>
      </c>
      <c r="B623" s="5" t="s">
        <v>336</v>
      </c>
      <c r="C623" s="5" t="s">
        <v>25</v>
      </c>
      <c r="D623" s="5" t="s">
        <v>104</v>
      </c>
      <c r="E623" s="5" t="s">
        <v>61</v>
      </c>
      <c r="F623" s="5" t="s">
        <v>16</v>
      </c>
      <c r="G623" s="5">
        <v>86</v>
      </c>
      <c r="H623" s="5">
        <v>855</v>
      </c>
      <c r="I623" s="5">
        <v>1111</v>
      </c>
      <c r="J623" s="6">
        <f t="shared" si="27"/>
        <v>73530</v>
      </c>
      <c r="K623" s="6">
        <f t="shared" si="28"/>
        <v>95546</v>
      </c>
      <c r="L623" s="6">
        <f t="shared" si="29"/>
        <v>22016</v>
      </c>
    </row>
    <row r="624" spans="1:12" ht="15.6" thickTop="1" thickBot="1" x14ac:dyDescent="0.35">
      <c r="A624" s="4">
        <v>45674</v>
      </c>
      <c r="B624" s="5" t="s">
        <v>337</v>
      </c>
      <c r="C624" s="5" t="s">
        <v>25</v>
      </c>
      <c r="D624" s="5" t="s">
        <v>104</v>
      </c>
      <c r="E624" s="5" t="s">
        <v>63</v>
      </c>
      <c r="F624" s="5" t="s">
        <v>35</v>
      </c>
      <c r="G624" s="5">
        <v>84</v>
      </c>
      <c r="H624" s="5">
        <v>948</v>
      </c>
      <c r="I624" s="5">
        <v>923</v>
      </c>
      <c r="J624" s="6">
        <f t="shared" si="27"/>
        <v>79632</v>
      </c>
      <c r="K624" s="6">
        <f t="shared" si="28"/>
        <v>77532</v>
      </c>
      <c r="L624" s="6">
        <f t="shared" si="29"/>
        <v>-2100</v>
      </c>
    </row>
    <row r="625" spans="1:12" ht="15.6" thickTop="1" thickBot="1" x14ac:dyDescent="0.35">
      <c r="A625" s="4">
        <v>45675</v>
      </c>
      <c r="B625" s="5" t="s">
        <v>338</v>
      </c>
      <c r="C625" s="5" t="s">
        <v>25</v>
      </c>
      <c r="D625" s="5" t="s">
        <v>104</v>
      </c>
      <c r="E625" s="5" t="s">
        <v>19</v>
      </c>
      <c r="F625" s="5" t="s">
        <v>35</v>
      </c>
      <c r="G625" s="5">
        <v>90</v>
      </c>
      <c r="H625" s="5">
        <v>962</v>
      </c>
      <c r="I625" s="5">
        <v>1124</v>
      </c>
      <c r="J625" s="6">
        <f t="shared" si="27"/>
        <v>86580</v>
      </c>
      <c r="K625" s="6">
        <f t="shared" si="28"/>
        <v>101160</v>
      </c>
      <c r="L625" s="6">
        <f t="shared" si="29"/>
        <v>14580</v>
      </c>
    </row>
    <row r="626" spans="1:12" ht="15.6" thickTop="1" thickBot="1" x14ac:dyDescent="0.35">
      <c r="A626" s="4">
        <v>45676</v>
      </c>
      <c r="B626" s="5" t="s">
        <v>339</v>
      </c>
      <c r="C626" s="5" t="s">
        <v>25</v>
      </c>
      <c r="D626" s="5" t="s">
        <v>104</v>
      </c>
      <c r="E626" s="5" t="s">
        <v>66</v>
      </c>
      <c r="F626" s="5" t="s">
        <v>35</v>
      </c>
      <c r="G626" s="5">
        <v>84</v>
      </c>
      <c r="H626" s="5">
        <v>521</v>
      </c>
      <c r="I626" s="5">
        <v>928</v>
      </c>
      <c r="J626" s="6">
        <f t="shared" si="27"/>
        <v>43764</v>
      </c>
      <c r="K626" s="6">
        <f t="shared" si="28"/>
        <v>77952</v>
      </c>
      <c r="L626" s="6">
        <f t="shared" si="29"/>
        <v>34188</v>
      </c>
    </row>
    <row r="627" spans="1:12" ht="15.6" thickTop="1" thickBot="1" x14ac:dyDescent="0.35">
      <c r="A627" s="4">
        <v>45677</v>
      </c>
      <c r="B627" s="5" t="s">
        <v>229</v>
      </c>
      <c r="C627" s="5" t="s">
        <v>116</v>
      </c>
      <c r="D627" s="5" t="s">
        <v>136</v>
      </c>
      <c r="E627" s="5" t="s">
        <v>68</v>
      </c>
      <c r="F627" s="5" t="s">
        <v>35</v>
      </c>
      <c r="G627" s="5">
        <v>11</v>
      </c>
      <c r="H627" s="5">
        <v>587</v>
      </c>
      <c r="I627" s="5">
        <v>1453</v>
      </c>
      <c r="J627" s="6">
        <f t="shared" si="27"/>
        <v>6457</v>
      </c>
      <c r="K627" s="6">
        <f t="shared" si="28"/>
        <v>15983</v>
      </c>
      <c r="L627" s="6">
        <f t="shared" si="29"/>
        <v>9526</v>
      </c>
    </row>
    <row r="628" spans="1:12" ht="15.6" thickTop="1" thickBot="1" x14ac:dyDescent="0.35">
      <c r="A628" s="4">
        <v>45678</v>
      </c>
      <c r="B628" s="5" t="s">
        <v>340</v>
      </c>
      <c r="C628" s="5" t="s">
        <v>116</v>
      </c>
      <c r="D628" s="5" t="s">
        <v>136</v>
      </c>
      <c r="E628" s="5" t="s">
        <v>70</v>
      </c>
      <c r="F628" s="5" t="s">
        <v>35</v>
      </c>
      <c r="G628" s="5">
        <v>11</v>
      </c>
      <c r="H628" s="5">
        <v>519</v>
      </c>
      <c r="I628" s="5">
        <v>1458</v>
      </c>
      <c r="J628" s="6">
        <f t="shared" si="27"/>
        <v>5709</v>
      </c>
      <c r="K628" s="6">
        <f t="shared" si="28"/>
        <v>16038</v>
      </c>
      <c r="L628" s="6">
        <f t="shared" si="29"/>
        <v>10329</v>
      </c>
    </row>
    <row r="629" spans="1:12" ht="15.6" thickTop="1" thickBot="1" x14ac:dyDescent="0.35">
      <c r="A629" s="4">
        <v>45679</v>
      </c>
      <c r="B629" s="5" t="s">
        <v>341</v>
      </c>
      <c r="C629" s="5" t="s">
        <v>116</v>
      </c>
      <c r="D629" s="5" t="s">
        <v>136</v>
      </c>
      <c r="E629" s="5" t="s">
        <v>72</v>
      </c>
      <c r="F629" s="5" t="s">
        <v>35</v>
      </c>
      <c r="G629" s="5">
        <v>20</v>
      </c>
      <c r="H629" s="5">
        <v>597</v>
      </c>
      <c r="I629" s="5">
        <v>1166</v>
      </c>
      <c r="J629" s="6">
        <f t="shared" si="27"/>
        <v>11940</v>
      </c>
      <c r="K629" s="6">
        <f t="shared" si="28"/>
        <v>23320</v>
      </c>
      <c r="L629" s="6">
        <f t="shared" si="29"/>
        <v>11380</v>
      </c>
    </row>
    <row r="630" spans="1:12" ht="15.6" thickTop="1" thickBot="1" x14ac:dyDescent="0.35">
      <c r="A630" s="4">
        <v>45680</v>
      </c>
      <c r="B630" s="5" t="s">
        <v>188</v>
      </c>
      <c r="C630" s="5" t="s">
        <v>116</v>
      </c>
      <c r="D630" s="5" t="s">
        <v>136</v>
      </c>
      <c r="E630" s="5" t="s">
        <v>74</v>
      </c>
      <c r="F630" s="5" t="s">
        <v>35</v>
      </c>
      <c r="G630" s="5">
        <v>18</v>
      </c>
      <c r="H630" s="5">
        <v>632</v>
      </c>
      <c r="I630" s="5">
        <v>1302</v>
      </c>
      <c r="J630" s="6">
        <f t="shared" si="27"/>
        <v>11376</v>
      </c>
      <c r="K630" s="6">
        <f t="shared" si="28"/>
        <v>23436</v>
      </c>
      <c r="L630" s="6">
        <f t="shared" si="29"/>
        <v>12060</v>
      </c>
    </row>
    <row r="631" spans="1:12" ht="15.6" thickTop="1" thickBot="1" x14ac:dyDescent="0.35">
      <c r="A631" s="4">
        <v>45681</v>
      </c>
      <c r="B631" s="5" t="s">
        <v>342</v>
      </c>
      <c r="C631" s="5" t="s">
        <v>116</v>
      </c>
      <c r="D631" s="5" t="s">
        <v>136</v>
      </c>
      <c r="E631" s="5" t="s">
        <v>21</v>
      </c>
      <c r="F631" s="5" t="s">
        <v>35</v>
      </c>
      <c r="G631" s="5">
        <v>17</v>
      </c>
      <c r="H631" s="5">
        <v>649</v>
      </c>
      <c r="I631" s="5">
        <v>1255</v>
      </c>
      <c r="J631" s="6">
        <f t="shared" si="27"/>
        <v>11033</v>
      </c>
      <c r="K631" s="6">
        <f t="shared" si="28"/>
        <v>21335</v>
      </c>
      <c r="L631" s="6">
        <f t="shared" si="29"/>
        <v>10302</v>
      </c>
    </row>
    <row r="632" spans="1:12" ht="15.6" thickTop="1" thickBot="1" x14ac:dyDescent="0.35">
      <c r="A632" s="4">
        <v>45682</v>
      </c>
      <c r="B632" s="5" t="s">
        <v>186</v>
      </c>
      <c r="C632" s="5" t="s">
        <v>116</v>
      </c>
      <c r="D632" s="5" t="s">
        <v>136</v>
      </c>
      <c r="E632" s="5" t="s">
        <v>21</v>
      </c>
      <c r="F632" s="5" t="s">
        <v>35</v>
      </c>
      <c r="G632" s="5">
        <v>18</v>
      </c>
      <c r="H632" s="5">
        <v>587</v>
      </c>
      <c r="I632" s="5">
        <v>972</v>
      </c>
      <c r="J632" s="6">
        <f t="shared" si="27"/>
        <v>10566</v>
      </c>
      <c r="K632" s="6">
        <f t="shared" si="28"/>
        <v>17496</v>
      </c>
      <c r="L632" s="6">
        <f t="shared" si="29"/>
        <v>6930</v>
      </c>
    </row>
    <row r="633" spans="1:12" ht="15.6" thickTop="1" thickBot="1" x14ac:dyDescent="0.35">
      <c r="A633" s="4">
        <v>45683</v>
      </c>
      <c r="B633" s="5" t="s">
        <v>343</v>
      </c>
      <c r="C633" s="5" t="s">
        <v>116</v>
      </c>
      <c r="D633" s="5" t="s">
        <v>136</v>
      </c>
      <c r="E633" s="5" t="s">
        <v>42</v>
      </c>
      <c r="F633" s="5" t="s">
        <v>35</v>
      </c>
      <c r="G633" s="5">
        <v>18</v>
      </c>
      <c r="H633" s="5">
        <v>910</v>
      </c>
      <c r="I633" s="5">
        <v>1105</v>
      </c>
      <c r="J633" s="6">
        <f t="shared" si="27"/>
        <v>16380</v>
      </c>
      <c r="K633" s="6">
        <f t="shared" si="28"/>
        <v>19890</v>
      </c>
      <c r="L633" s="6">
        <f t="shared" si="29"/>
        <v>3510</v>
      </c>
    </row>
    <row r="634" spans="1:12" ht="15.6" thickTop="1" thickBot="1" x14ac:dyDescent="0.35">
      <c r="A634" s="4">
        <v>45684</v>
      </c>
      <c r="B634" s="5" t="s">
        <v>344</v>
      </c>
      <c r="C634" s="5" t="s">
        <v>116</v>
      </c>
      <c r="D634" s="5" t="s">
        <v>136</v>
      </c>
      <c r="E634" s="5" t="s">
        <v>61</v>
      </c>
      <c r="F634" s="5" t="s">
        <v>16</v>
      </c>
      <c r="G634" s="5">
        <v>19</v>
      </c>
      <c r="H634" s="5">
        <v>701</v>
      </c>
      <c r="I634" s="5">
        <v>1464</v>
      </c>
      <c r="J634" s="6">
        <f t="shared" si="27"/>
        <v>13319</v>
      </c>
      <c r="K634" s="6">
        <f t="shared" si="28"/>
        <v>27816</v>
      </c>
      <c r="L634" s="6">
        <f t="shared" si="29"/>
        <v>14497</v>
      </c>
    </row>
    <row r="635" spans="1:12" ht="15.6" thickTop="1" thickBot="1" x14ac:dyDescent="0.35">
      <c r="A635" s="4">
        <v>45685</v>
      </c>
      <c r="B635" s="5" t="s">
        <v>345</v>
      </c>
      <c r="C635" s="5" t="s">
        <v>116</v>
      </c>
      <c r="D635" s="5" t="s">
        <v>136</v>
      </c>
      <c r="E635" s="5" t="s">
        <v>21</v>
      </c>
      <c r="F635" s="5" t="s">
        <v>16</v>
      </c>
      <c r="G635" s="5">
        <v>19</v>
      </c>
      <c r="H635" s="5">
        <v>972</v>
      </c>
      <c r="I635" s="5">
        <v>1262</v>
      </c>
      <c r="J635" s="6">
        <f t="shared" si="27"/>
        <v>18468</v>
      </c>
      <c r="K635" s="6">
        <f t="shared" si="28"/>
        <v>23978</v>
      </c>
      <c r="L635" s="6">
        <f t="shared" si="29"/>
        <v>5510</v>
      </c>
    </row>
    <row r="636" spans="1:12" ht="15.6" thickTop="1" thickBot="1" x14ac:dyDescent="0.35">
      <c r="A636" s="4">
        <v>45686</v>
      </c>
      <c r="B636" s="5" t="s">
        <v>346</v>
      </c>
      <c r="C636" s="5" t="s">
        <v>116</v>
      </c>
      <c r="D636" s="5" t="s">
        <v>136</v>
      </c>
      <c r="E636" s="5" t="s">
        <v>38</v>
      </c>
      <c r="F636" s="5" t="s">
        <v>16</v>
      </c>
      <c r="G636" s="5">
        <v>13</v>
      </c>
      <c r="H636" s="5">
        <v>615</v>
      </c>
      <c r="I636" s="5">
        <v>1277</v>
      </c>
      <c r="J636" s="6">
        <f t="shared" si="27"/>
        <v>7995</v>
      </c>
      <c r="K636" s="6">
        <f t="shared" si="28"/>
        <v>16601</v>
      </c>
      <c r="L636" s="6">
        <f t="shared" si="29"/>
        <v>8606</v>
      </c>
    </row>
    <row r="637" spans="1:12" ht="15.6" thickTop="1" thickBot="1" x14ac:dyDescent="0.35">
      <c r="A637" s="4">
        <v>45687</v>
      </c>
      <c r="B637" s="5" t="s">
        <v>347</v>
      </c>
      <c r="C637" s="5" t="s">
        <v>116</v>
      </c>
      <c r="D637" s="5" t="s">
        <v>136</v>
      </c>
      <c r="E637" s="5" t="s">
        <v>61</v>
      </c>
      <c r="F637" s="5" t="s">
        <v>16</v>
      </c>
      <c r="G637" s="5">
        <v>11</v>
      </c>
      <c r="H637" s="5">
        <v>543</v>
      </c>
      <c r="I637" s="5">
        <v>1293</v>
      </c>
      <c r="J637" s="6">
        <f t="shared" si="27"/>
        <v>5973</v>
      </c>
      <c r="K637" s="6">
        <f t="shared" si="28"/>
        <v>14223</v>
      </c>
      <c r="L637" s="6">
        <f t="shared" si="29"/>
        <v>8250</v>
      </c>
    </row>
    <row r="638" spans="1:12" ht="15.6" thickTop="1" thickBot="1" x14ac:dyDescent="0.35">
      <c r="A638" s="4">
        <v>45688</v>
      </c>
      <c r="B638" s="5" t="s">
        <v>348</v>
      </c>
      <c r="C638" s="5" t="s">
        <v>116</v>
      </c>
      <c r="D638" s="5" t="s">
        <v>136</v>
      </c>
      <c r="E638" s="5" t="s">
        <v>63</v>
      </c>
      <c r="F638" s="5" t="s">
        <v>16</v>
      </c>
      <c r="G638" s="5">
        <v>19</v>
      </c>
      <c r="H638" s="5">
        <v>864</v>
      </c>
      <c r="I638" s="5">
        <v>1451</v>
      </c>
      <c r="J638" s="6">
        <f t="shared" si="27"/>
        <v>16416</v>
      </c>
      <c r="K638" s="6">
        <f t="shared" si="28"/>
        <v>27569</v>
      </c>
      <c r="L638" s="6">
        <f t="shared" si="29"/>
        <v>11153</v>
      </c>
    </row>
    <row r="639" spans="1:12" ht="15.6" thickTop="1" thickBot="1" x14ac:dyDescent="0.35">
      <c r="A639" s="4">
        <v>45689</v>
      </c>
      <c r="B639" s="5" t="s">
        <v>349</v>
      </c>
      <c r="C639" s="5" t="s">
        <v>13</v>
      </c>
      <c r="D639" s="5" t="s">
        <v>78</v>
      </c>
      <c r="E639" s="5" t="s">
        <v>19</v>
      </c>
      <c r="F639" s="5" t="s">
        <v>35</v>
      </c>
      <c r="G639" s="5">
        <v>23</v>
      </c>
      <c r="H639" s="5">
        <v>755</v>
      </c>
      <c r="I639" s="5">
        <v>1184</v>
      </c>
      <c r="J639" s="6">
        <f t="shared" si="27"/>
        <v>17365</v>
      </c>
      <c r="K639" s="6">
        <f t="shared" si="28"/>
        <v>27232</v>
      </c>
      <c r="L639" s="6">
        <f t="shared" si="29"/>
        <v>9867</v>
      </c>
    </row>
    <row r="640" spans="1:12" ht="15.6" thickTop="1" thickBot="1" x14ac:dyDescent="0.35">
      <c r="A640" s="4">
        <v>45690</v>
      </c>
      <c r="B640" s="5" t="s">
        <v>350</v>
      </c>
      <c r="C640" s="5" t="s">
        <v>13</v>
      </c>
      <c r="D640" s="5" t="s">
        <v>78</v>
      </c>
      <c r="E640" s="5" t="s">
        <v>66</v>
      </c>
      <c r="F640" s="5" t="s">
        <v>35</v>
      </c>
      <c r="G640" s="5">
        <v>26</v>
      </c>
      <c r="H640" s="5">
        <v>573</v>
      </c>
      <c r="I640" s="5">
        <v>1442</v>
      </c>
      <c r="J640" s="6">
        <f t="shared" si="27"/>
        <v>14898</v>
      </c>
      <c r="K640" s="6">
        <f t="shared" si="28"/>
        <v>37492</v>
      </c>
      <c r="L640" s="6">
        <f t="shared" si="29"/>
        <v>22594</v>
      </c>
    </row>
    <row r="641" spans="1:12" ht="15.6" thickTop="1" thickBot="1" x14ac:dyDescent="0.35">
      <c r="A641" s="4">
        <v>45691</v>
      </c>
      <c r="B641" s="5" t="s">
        <v>351</v>
      </c>
      <c r="C641" s="5" t="s">
        <v>13</v>
      </c>
      <c r="D641" s="5" t="s">
        <v>78</v>
      </c>
      <c r="E641" s="5" t="s">
        <v>68</v>
      </c>
      <c r="F641" s="5" t="s">
        <v>35</v>
      </c>
      <c r="G641" s="5">
        <v>30</v>
      </c>
      <c r="H641" s="5">
        <v>946</v>
      </c>
      <c r="I641" s="5">
        <v>1123</v>
      </c>
      <c r="J641" s="6">
        <f t="shared" si="27"/>
        <v>28380</v>
      </c>
      <c r="K641" s="6">
        <f t="shared" si="28"/>
        <v>33690</v>
      </c>
      <c r="L641" s="6">
        <f t="shared" si="29"/>
        <v>5310</v>
      </c>
    </row>
    <row r="642" spans="1:12" ht="15.6" thickTop="1" thickBot="1" x14ac:dyDescent="0.35">
      <c r="A642" s="4">
        <v>45692</v>
      </c>
      <c r="B642" s="5" t="s">
        <v>352</v>
      </c>
      <c r="C642" s="5" t="s">
        <v>13</v>
      </c>
      <c r="D642" s="5" t="s">
        <v>78</v>
      </c>
      <c r="E642" s="5" t="s">
        <v>70</v>
      </c>
      <c r="F642" s="5" t="s">
        <v>16</v>
      </c>
      <c r="G642" s="5">
        <v>22</v>
      </c>
      <c r="H642" s="5">
        <v>679</v>
      </c>
      <c r="I642" s="5">
        <v>956</v>
      </c>
      <c r="J642" s="6">
        <f t="shared" si="27"/>
        <v>14938</v>
      </c>
      <c r="K642" s="6">
        <f t="shared" si="28"/>
        <v>21032</v>
      </c>
      <c r="L642" s="6">
        <f t="shared" si="29"/>
        <v>6094</v>
      </c>
    </row>
    <row r="643" spans="1:12" ht="15.6" thickTop="1" thickBot="1" x14ac:dyDescent="0.35">
      <c r="A643" s="4">
        <v>45693</v>
      </c>
      <c r="B643" s="5" t="s">
        <v>353</v>
      </c>
      <c r="C643" s="5" t="s">
        <v>13</v>
      </c>
      <c r="D643" s="5" t="s">
        <v>78</v>
      </c>
      <c r="E643" s="5" t="s">
        <v>72</v>
      </c>
      <c r="F643" s="5" t="s">
        <v>16</v>
      </c>
      <c r="G643" s="5">
        <v>25</v>
      </c>
      <c r="H643" s="5">
        <v>975</v>
      </c>
      <c r="I643" s="5">
        <v>1335</v>
      </c>
      <c r="J643" s="6">
        <f t="shared" ref="J643:J706" si="30">G643*H643</f>
        <v>24375</v>
      </c>
      <c r="K643" s="6">
        <f t="shared" ref="K643:K706" si="31">G643*I643</f>
        <v>33375</v>
      </c>
      <c r="L643" s="6">
        <f t="shared" ref="L643:L706" si="32">K643-J643</f>
        <v>9000</v>
      </c>
    </row>
    <row r="644" spans="1:12" ht="15.6" thickTop="1" thickBot="1" x14ac:dyDescent="0.35">
      <c r="A644" s="4">
        <v>45694</v>
      </c>
      <c r="B644" s="5" t="s">
        <v>354</v>
      </c>
      <c r="C644" s="5" t="s">
        <v>13</v>
      </c>
      <c r="D644" s="5" t="s">
        <v>78</v>
      </c>
      <c r="E644" s="5" t="s">
        <v>74</v>
      </c>
      <c r="F644" s="5" t="s">
        <v>16</v>
      </c>
      <c r="G644" s="5">
        <v>24</v>
      </c>
      <c r="H644" s="5">
        <v>642</v>
      </c>
      <c r="I644" s="5">
        <v>1307</v>
      </c>
      <c r="J644" s="6">
        <f t="shared" si="30"/>
        <v>15408</v>
      </c>
      <c r="K644" s="6">
        <f t="shared" si="31"/>
        <v>31368</v>
      </c>
      <c r="L644" s="6">
        <f t="shared" si="32"/>
        <v>15960</v>
      </c>
    </row>
    <row r="645" spans="1:12" ht="15.6" thickTop="1" thickBot="1" x14ac:dyDescent="0.35">
      <c r="A645" s="4">
        <v>45695</v>
      </c>
      <c r="B645" s="5" t="s">
        <v>355</v>
      </c>
      <c r="C645" s="5" t="s">
        <v>13</v>
      </c>
      <c r="D645" s="5" t="s">
        <v>78</v>
      </c>
      <c r="E645" s="5" t="s">
        <v>21</v>
      </c>
      <c r="F645" s="5" t="s">
        <v>16</v>
      </c>
      <c r="G645" s="5">
        <v>29</v>
      </c>
      <c r="H645" s="5">
        <v>598</v>
      </c>
      <c r="I645" s="5">
        <v>900</v>
      </c>
      <c r="J645" s="6">
        <f t="shared" si="30"/>
        <v>17342</v>
      </c>
      <c r="K645" s="6">
        <f t="shared" si="31"/>
        <v>26100</v>
      </c>
      <c r="L645" s="6">
        <f t="shared" si="32"/>
        <v>8758</v>
      </c>
    </row>
    <row r="646" spans="1:12" ht="15.6" thickTop="1" thickBot="1" x14ac:dyDescent="0.35">
      <c r="A646" s="4">
        <v>45696</v>
      </c>
      <c r="B646" s="5" t="s">
        <v>356</v>
      </c>
      <c r="C646" s="5" t="s">
        <v>13</v>
      </c>
      <c r="D646" s="5" t="s">
        <v>78</v>
      </c>
      <c r="E646" s="5" t="s">
        <v>21</v>
      </c>
      <c r="F646" s="5" t="s">
        <v>16</v>
      </c>
      <c r="G646" s="5">
        <v>22</v>
      </c>
      <c r="H646" s="5">
        <v>719</v>
      </c>
      <c r="I646" s="5">
        <v>1172</v>
      </c>
      <c r="J646" s="6">
        <f t="shared" si="30"/>
        <v>15818</v>
      </c>
      <c r="K646" s="6">
        <f t="shared" si="31"/>
        <v>25784</v>
      </c>
      <c r="L646" s="6">
        <f t="shared" si="32"/>
        <v>9966</v>
      </c>
    </row>
    <row r="647" spans="1:12" ht="15.6" thickTop="1" thickBot="1" x14ac:dyDescent="0.35">
      <c r="A647" s="4">
        <v>45697</v>
      </c>
      <c r="B647" s="5" t="s">
        <v>357</v>
      </c>
      <c r="C647" s="5" t="s">
        <v>13</v>
      </c>
      <c r="D647" s="5" t="s">
        <v>78</v>
      </c>
      <c r="E647" s="5" t="s">
        <v>42</v>
      </c>
      <c r="F647" s="5" t="s">
        <v>35</v>
      </c>
      <c r="G647" s="5">
        <v>30</v>
      </c>
      <c r="H647" s="5">
        <v>716</v>
      </c>
      <c r="I647" s="5">
        <v>1219</v>
      </c>
      <c r="J647" s="6">
        <f t="shared" si="30"/>
        <v>21480</v>
      </c>
      <c r="K647" s="6">
        <f t="shared" si="31"/>
        <v>36570</v>
      </c>
      <c r="L647" s="6">
        <f t="shared" si="32"/>
        <v>15090</v>
      </c>
    </row>
    <row r="648" spans="1:12" ht="15.6" thickTop="1" thickBot="1" x14ac:dyDescent="0.35">
      <c r="A648" s="4">
        <v>45698</v>
      </c>
      <c r="B648" s="5" t="s">
        <v>358</v>
      </c>
      <c r="C648" s="5" t="s">
        <v>13</v>
      </c>
      <c r="D648" s="5" t="s">
        <v>78</v>
      </c>
      <c r="E648" s="5" t="s">
        <v>61</v>
      </c>
      <c r="F648" s="5" t="s">
        <v>35</v>
      </c>
      <c r="G648" s="5">
        <v>29</v>
      </c>
      <c r="H648" s="5">
        <v>725</v>
      </c>
      <c r="I648" s="5">
        <v>1096</v>
      </c>
      <c r="J648" s="6">
        <f t="shared" si="30"/>
        <v>21025</v>
      </c>
      <c r="K648" s="6">
        <f t="shared" si="31"/>
        <v>31784</v>
      </c>
      <c r="L648" s="6">
        <f t="shared" si="32"/>
        <v>10759</v>
      </c>
    </row>
    <row r="649" spans="1:12" ht="15.6" thickTop="1" thickBot="1" x14ac:dyDescent="0.35">
      <c r="A649" s="4">
        <v>45699</v>
      </c>
      <c r="B649" s="5" t="s">
        <v>359</v>
      </c>
      <c r="C649" s="5" t="s">
        <v>13</v>
      </c>
      <c r="D649" s="5" t="s">
        <v>78</v>
      </c>
      <c r="E649" s="5" t="s">
        <v>31</v>
      </c>
      <c r="F649" s="5" t="s">
        <v>35</v>
      </c>
      <c r="G649" s="5">
        <v>29</v>
      </c>
      <c r="H649" s="5">
        <v>623</v>
      </c>
      <c r="I649" s="5">
        <v>941</v>
      </c>
      <c r="J649" s="6">
        <f t="shared" si="30"/>
        <v>18067</v>
      </c>
      <c r="K649" s="6">
        <f t="shared" si="31"/>
        <v>27289</v>
      </c>
      <c r="L649" s="6">
        <f t="shared" si="32"/>
        <v>9222</v>
      </c>
    </row>
    <row r="650" spans="1:12" ht="15.6" thickTop="1" thickBot="1" x14ac:dyDescent="0.35">
      <c r="A650" s="4">
        <v>45700</v>
      </c>
      <c r="B650" s="5" t="s">
        <v>360</v>
      </c>
      <c r="C650" s="5" t="s">
        <v>25</v>
      </c>
      <c r="D650" s="5" t="s">
        <v>91</v>
      </c>
      <c r="E650" s="5" t="s">
        <v>38</v>
      </c>
      <c r="F650" s="5" t="s">
        <v>35</v>
      </c>
      <c r="G650" s="5">
        <v>85</v>
      </c>
      <c r="H650" s="5">
        <v>938</v>
      </c>
      <c r="I650" s="5">
        <v>893</v>
      </c>
      <c r="J650" s="6">
        <f t="shared" si="30"/>
        <v>79730</v>
      </c>
      <c r="K650" s="6">
        <f t="shared" si="31"/>
        <v>75905</v>
      </c>
      <c r="L650" s="6">
        <f t="shared" si="32"/>
        <v>-3825</v>
      </c>
    </row>
    <row r="651" spans="1:12" ht="15.6" thickTop="1" thickBot="1" x14ac:dyDescent="0.35">
      <c r="A651" s="4">
        <v>45701</v>
      </c>
      <c r="B651" s="5" t="s">
        <v>361</v>
      </c>
      <c r="C651" s="5" t="s">
        <v>25</v>
      </c>
      <c r="D651" s="5" t="s">
        <v>91</v>
      </c>
      <c r="E651" s="5" t="s">
        <v>38</v>
      </c>
      <c r="F651" s="5" t="s">
        <v>35</v>
      </c>
      <c r="G651" s="5">
        <v>62</v>
      </c>
      <c r="H651" s="5">
        <v>562</v>
      </c>
      <c r="I651" s="5">
        <v>1412</v>
      </c>
      <c r="J651" s="6">
        <f t="shared" si="30"/>
        <v>34844</v>
      </c>
      <c r="K651" s="6">
        <f t="shared" si="31"/>
        <v>87544</v>
      </c>
      <c r="L651" s="6">
        <f t="shared" si="32"/>
        <v>52700</v>
      </c>
    </row>
    <row r="652" spans="1:12" ht="15.6" thickTop="1" thickBot="1" x14ac:dyDescent="0.35">
      <c r="A652" s="4">
        <v>45702</v>
      </c>
      <c r="B652" s="5" t="s">
        <v>362</v>
      </c>
      <c r="C652" s="5" t="s">
        <v>25</v>
      </c>
      <c r="D652" s="5" t="s">
        <v>91</v>
      </c>
      <c r="E652" s="5" t="s">
        <v>23</v>
      </c>
      <c r="F652" s="5" t="s">
        <v>35</v>
      </c>
      <c r="G652" s="5">
        <v>59</v>
      </c>
      <c r="H652" s="5">
        <v>725</v>
      </c>
      <c r="I652" s="5">
        <v>1407</v>
      </c>
      <c r="J652" s="6">
        <f t="shared" si="30"/>
        <v>42775</v>
      </c>
      <c r="K652" s="6">
        <f t="shared" si="31"/>
        <v>83013</v>
      </c>
      <c r="L652" s="6">
        <f t="shared" si="32"/>
        <v>40238</v>
      </c>
    </row>
    <row r="653" spans="1:12" ht="15.6" thickTop="1" thickBot="1" x14ac:dyDescent="0.35">
      <c r="A653" s="4">
        <v>45703</v>
      </c>
      <c r="B653" s="5" t="s">
        <v>363</v>
      </c>
      <c r="C653" s="5" t="s">
        <v>25</v>
      </c>
      <c r="D653" s="5" t="s">
        <v>91</v>
      </c>
      <c r="E653" s="5" t="s">
        <v>23</v>
      </c>
      <c r="F653" s="5" t="s">
        <v>35</v>
      </c>
      <c r="G653" s="5">
        <v>50</v>
      </c>
      <c r="H653" s="5">
        <v>887</v>
      </c>
      <c r="I653" s="5">
        <v>1139</v>
      </c>
      <c r="J653" s="6">
        <f t="shared" si="30"/>
        <v>44350</v>
      </c>
      <c r="K653" s="6">
        <f t="shared" si="31"/>
        <v>56950</v>
      </c>
      <c r="L653" s="6">
        <f t="shared" si="32"/>
        <v>12600</v>
      </c>
    </row>
    <row r="654" spans="1:12" ht="15.6" thickTop="1" thickBot="1" x14ac:dyDescent="0.35">
      <c r="A654" s="4">
        <v>45704</v>
      </c>
      <c r="B654" s="5" t="s">
        <v>364</v>
      </c>
      <c r="C654" s="5" t="s">
        <v>25</v>
      </c>
      <c r="D654" s="5" t="s">
        <v>91</v>
      </c>
      <c r="E654" s="5" t="s">
        <v>34</v>
      </c>
      <c r="F654" s="5" t="s">
        <v>16</v>
      </c>
      <c r="G654" s="5">
        <v>66</v>
      </c>
      <c r="H654" s="5">
        <v>771</v>
      </c>
      <c r="I654" s="5">
        <v>1347</v>
      </c>
      <c r="J654" s="6">
        <f t="shared" si="30"/>
        <v>50886</v>
      </c>
      <c r="K654" s="6">
        <f t="shared" si="31"/>
        <v>88902</v>
      </c>
      <c r="L654" s="6">
        <f t="shared" si="32"/>
        <v>38016</v>
      </c>
    </row>
    <row r="655" spans="1:12" ht="15.6" thickTop="1" thickBot="1" x14ac:dyDescent="0.35">
      <c r="A655" s="4">
        <v>45705</v>
      </c>
      <c r="B655" s="5" t="s">
        <v>365</v>
      </c>
      <c r="C655" s="5" t="s">
        <v>25</v>
      </c>
      <c r="D655" s="5" t="s">
        <v>91</v>
      </c>
      <c r="E655" s="5" t="s">
        <v>38</v>
      </c>
      <c r="F655" s="5" t="s">
        <v>16</v>
      </c>
      <c r="G655" s="5">
        <v>61</v>
      </c>
      <c r="H655" s="5">
        <v>529</v>
      </c>
      <c r="I655" s="5">
        <v>1136</v>
      </c>
      <c r="J655" s="6">
        <f t="shared" si="30"/>
        <v>32269</v>
      </c>
      <c r="K655" s="6">
        <f t="shared" si="31"/>
        <v>69296</v>
      </c>
      <c r="L655" s="6">
        <f t="shared" si="32"/>
        <v>37027</v>
      </c>
    </row>
    <row r="656" spans="1:12" ht="15.6" thickTop="1" thickBot="1" x14ac:dyDescent="0.35">
      <c r="A656" s="4">
        <v>45706</v>
      </c>
      <c r="B656" s="5" t="s">
        <v>366</v>
      </c>
      <c r="C656" s="5" t="s">
        <v>25</v>
      </c>
      <c r="D656" s="5" t="s">
        <v>91</v>
      </c>
      <c r="E656" s="5" t="s">
        <v>61</v>
      </c>
      <c r="F656" s="5" t="s">
        <v>16</v>
      </c>
      <c r="G656" s="5">
        <v>78</v>
      </c>
      <c r="H656" s="5">
        <v>511</v>
      </c>
      <c r="I656" s="5">
        <v>1010</v>
      </c>
      <c r="J656" s="6">
        <f t="shared" si="30"/>
        <v>39858</v>
      </c>
      <c r="K656" s="6">
        <f t="shared" si="31"/>
        <v>78780</v>
      </c>
      <c r="L656" s="6">
        <f t="shared" si="32"/>
        <v>38922</v>
      </c>
    </row>
    <row r="657" spans="1:12" ht="15.6" thickTop="1" thickBot="1" x14ac:dyDescent="0.35">
      <c r="A657" s="4">
        <v>45707</v>
      </c>
      <c r="B657" s="5" t="s">
        <v>367</v>
      </c>
      <c r="C657" s="5" t="s">
        <v>25</v>
      </c>
      <c r="D657" s="5" t="s">
        <v>91</v>
      </c>
      <c r="E657" s="5" t="s">
        <v>63</v>
      </c>
      <c r="F657" s="5" t="s">
        <v>16</v>
      </c>
      <c r="G657" s="5">
        <v>96</v>
      </c>
      <c r="H657" s="5">
        <v>790</v>
      </c>
      <c r="I657" s="5">
        <v>1088</v>
      </c>
      <c r="J657" s="6">
        <f t="shared" si="30"/>
        <v>75840</v>
      </c>
      <c r="K657" s="6">
        <f t="shared" si="31"/>
        <v>104448</v>
      </c>
      <c r="L657" s="6">
        <f t="shared" si="32"/>
        <v>28608</v>
      </c>
    </row>
    <row r="658" spans="1:12" ht="15.6" thickTop="1" thickBot="1" x14ac:dyDescent="0.35">
      <c r="A658" s="4">
        <v>45708</v>
      </c>
      <c r="B658" s="5" t="s">
        <v>368</v>
      </c>
      <c r="C658" s="5" t="s">
        <v>25</v>
      </c>
      <c r="D658" s="5" t="s">
        <v>91</v>
      </c>
      <c r="E658" s="5" t="s">
        <v>19</v>
      </c>
      <c r="F658" s="5" t="s">
        <v>35</v>
      </c>
      <c r="G658" s="5">
        <v>63</v>
      </c>
      <c r="H658" s="5">
        <v>722</v>
      </c>
      <c r="I658" s="5">
        <v>893</v>
      </c>
      <c r="J658" s="6">
        <f t="shared" si="30"/>
        <v>45486</v>
      </c>
      <c r="K658" s="6">
        <f t="shared" si="31"/>
        <v>56259</v>
      </c>
      <c r="L658" s="6">
        <f t="shared" si="32"/>
        <v>10773</v>
      </c>
    </row>
    <row r="659" spans="1:12" ht="15.6" thickTop="1" thickBot="1" x14ac:dyDescent="0.35">
      <c r="A659" s="4">
        <v>45709</v>
      </c>
      <c r="B659" s="5" t="s">
        <v>369</v>
      </c>
      <c r="C659" s="5" t="s">
        <v>25</v>
      </c>
      <c r="D659" s="5" t="s">
        <v>91</v>
      </c>
      <c r="E659" s="5" t="s">
        <v>66</v>
      </c>
      <c r="F659" s="5" t="s">
        <v>16</v>
      </c>
      <c r="G659" s="5">
        <v>100</v>
      </c>
      <c r="H659" s="5">
        <v>831</v>
      </c>
      <c r="I659" s="5">
        <v>1370</v>
      </c>
      <c r="J659" s="6">
        <f t="shared" si="30"/>
        <v>83100</v>
      </c>
      <c r="K659" s="6">
        <f t="shared" si="31"/>
        <v>137000</v>
      </c>
      <c r="L659" s="6">
        <f t="shared" si="32"/>
        <v>53900</v>
      </c>
    </row>
    <row r="660" spans="1:12" ht="15.6" thickTop="1" thickBot="1" x14ac:dyDescent="0.35">
      <c r="A660" s="4">
        <v>45710</v>
      </c>
      <c r="B660" s="5" t="s">
        <v>370</v>
      </c>
      <c r="C660" s="5" t="s">
        <v>25</v>
      </c>
      <c r="D660" s="5" t="s">
        <v>91</v>
      </c>
      <c r="E660" s="5" t="s">
        <v>68</v>
      </c>
      <c r="F660" s="5" t="s">
        <v>16</v>
      </c>
      <c r="G660" s="5">
        <v>92</v>
      </c>
      <c r="H660" s="5">
        <v>521</v>
      </c>
      <c r="I660" s="5">
        <v>1373</v>
      </c>
      <c r="J660" s="6">
        <f t="shared" si="30"/>
        <v>47932</v>
      </c>
      <c r="K660" s="6">
        <f t="shared" si="31"/>
        <v>126316</v>
      </c>
      <c r="L660" s="6">
        <f t="shared" si="32"/>
        <v>78384</v>
      </c>
    </row>
    <row r="661" spans="1:12" ht="15.6" thickTop="1" thickBot="1" x14ac:dyDescent="0.35">
      <c r="A661" s="4">
        <v>45711</v>
      </c>
      <c r="B661" s="5" t="s">
        <v>371</v>
      </c>
      <c r="C661" s="5" t="s">
        <v>25</v>
      </c>
      <c r="D661" s="5" t="s">
        <v>91</v>
      </c>
      <c r="E661" s="5" t="s">
        <v>70</v>
      </c>
      <c r="F661" s="5" t="s">
        <v>16</v>
      </c>
      <c r="G661" s="5">
        <v>65</v>
      </c>
      <c r="H661" s="5">
        <v>661</v>
      </c>
      <c r="I661" s="5">
        <v>1459</v>
      </c>
      <c r="J661" s="6">
        <f t="shared" si="30"/>
        <v>42965</v>
      </c>
      <c r="K661" s="6">
        <f t="shared" si="31"/>
        <v>94835</v>
      </c>
      <c r="L661" s="6">
        <f t="shared" si="32"/>
        <v>51870</v>
      </c>
    </row>
    <row r="662" spans="1:12" ht="15.6" thickTop="1" thickBot="1" x14ac:dyDescent="0.35">
      <c r="A662" s="4">
        <v>45712</v>
      </c>
      <c r="B662" s="7" t="s">
        <v>372</v>
      </c>
      <c r="C662" s="7" t="s">
        <v>25</v>
      </c>
      <c r="D662" s="7" t="s">
        <v>104</v>
      </c>
      <c r="E662" s="7" t="s">
        <v>72</v>
      </c>
      <c r="F662" s="5" t="s">
        <v>16</v>
      </c>
      <c r="G662" s="5">
        <v>77</v>
      </c>
      <c r="H662" s="5">
        <v>595</v>
      </c>
      <c r="I662" s="5">
        <v>1275</v>
      </c>
      <c r="J662" s="6">
        <f t="shared" si="30"/>
        <v>45815</v>
      </c>
      <c r="K662" s="6">
        <f t="shared" si="31"/>
        <v>98175</v>
      </c>
      <c r="L662" s="6">
        <f t="shared" si="32"/>
        <v>52360</v>
      </c>
    </row>
    <row r="663" spans="1:12" ht="15.6" thickTop="1" thickBot="1" x14ac:dyDescent="0.35">
      <c r="A663" s="4">
        <v>45713</v>
      </c>
      <c r="B663" s="8" t="s">
        <v>373</v>
      </c>
      <c r="C663" s="7" t="s">
        <v>25</v>
      </c>
      <c r="D663" s="8" t="s">
        <v>374</v>
      </c>
      <c r="E663" s="7" t="s">
        <v>72</v>
      </c>
      <c r="F663" s="5" t="s">
        <v>16</v>
      </c>
      <c r="G663" s="5">
        <v>62</v>
      </c>
      <c r="H663" s="5">
        <v>774</v>
      </c>
      <c r="I663" s="5">
        <v>1463</v>
      </c>
      <c r="J663" s="6">
        <f t="shared" si="30"/>
        <v>47988</v>
      </c>
      <c r="K663" s="6">
        <f t="shared" si="31"/>
        <v>90706</v>
      </c>
      <c r="L663" s="6">
        <f t="shared" si="32"/>
        <v>42718</v>
      </c>
    </row>
    <row r="664" spans="1:12" ht="15.6" thickTop="1" thickBot="1" x14ac:dyDescent="0.35">
      <c r="A664" s="4">
        <v>45383</v>
      </c>
      <c r="B664" s="5" t="s">
        <v>12</v>
      </c>
      <c r="C664" s="5" t="s">
        <v>13</v>
      </c>
      <c r="D664" s="5" t="s">
        <v>14</v>
      </c>
      <c r="E664" s="5" t="s">
        <v>15</v>
      </c>
      <c r="F664" s="5" t="s">
        <v>16</v>
      </c>
      <c r="G664" s="5">
        <v>21</v>
      </c>
      <c r="H664" s="5">
        <v>553</v>
      </c>
      <c r="I664" s="5">
        <v>1146</v>
      </c>
      <c r="J664" s="6">
        <f t="shared" si="30"/>
        <v>11613</v>
      </c>
      <c r="K664" s="6">
        <f t="shared" si="31"/>
        <v>24066</v>
      </c>
      <c r="L664" s="6">
        <f t="shared" si="32"/>
        <v>12453</v>
      </c>
    </row>
    <row r="665" spans="1:12" ht="15.6" thickTop="1" thickBot="1" x14ac:dyDescent="0.35">
      <c r="A665" s="4">
        <v>45384</v>
      </c>
      <c r="B665" s="5" t="s">
        <v>17</v>
      </c>
      <c r="C665" s="5" t="s">
        <v>13</v>
      </c>
      <c r="D665" s="5" t="s">
        <v>18</v>
      </c>
      <c r="E665" s="5" t="s">
        <v>19</v>
      </c>
      <c r="F665" s="5" t="s">
        <v>16</v>
      </c>
      <c r="G665" s="5">
        <v>30</v>
      </c>
      <c r="H665" s="5">
        <v>719</v>
      </c>
      <c r="I665" s="5">
        <v>1492</v>
      </c>
      <c r="J665" s="6">
        <f t="shared" si="30"/>
        <v>21570</v>
      </c>
      <c r="K665" s="6">
        <f t="shared" si="31"/>
        <v>44760</v>
      </c>
      <c r="L665" s="6">
        <f t="shared" si="32"/>
        <v>23190</v>
      </c>
    </row>
    <row r="666" spans="1:12" ht="15.6" thickTop="1" thickBot="1" x14ac:dyDescent="0.35">
      <c r="A666" s="4">
        <v>45385</v>
      </c>
      <c r="B666" s="5" t="s">
        <v>20</v>
      </c>
      <c r="C666" s="5" t="s">
        <v>13</v>
      </c>
      <c r="D666" s="5" t="s">
        <v>18</v>
      </c>
      <c r="E666" s="5" t="s">
        <v>21</v>
      </c>
      <c r="F666" s="5" t="s">
        <v>16</v>
      </c>
      <c r="G666" s="5">
        <v>25</v>
      </c>
      <c r="H666" s="5">
        <v>980</v>
      </c>
      <c r="I666" s="5">
        <v>1303</v>
      </c>
      <c r="J666" s="6">
        <f t="shared" si="30"/>
        <v>24500</v>
      </c>
      <c r="K666" s="6">
        <f t="shared" si="31"/>
        <v>32575</v>
      </c>
      <c r="L666" s="6">
        <f t="shared" si="32"/>
        <v>8075</v>
      </c>
    </row>
    <row r="667" spans="1:12" ht="15.6" thickTop="1" thickBot="1" x14ac:dyDescent="0.35">
      <c r="A667" s="4">
        <v>45386</v>
      </c>
      <c r="B667" s="5" t="s">
        <v>22</v>
      </c>
      <c r="C667" s="5" t="s">
        <v>13</v>
      </c>
      <c r="D667" s="5" t="s">
        <v>18</v>
      </c>
      <c r="E667" s="5" t="s">
        <v>23</v>
      </c>
      <c r="F667" s="5" t="s">
        <v>16</v>
      </c>
      <c r="G667" s="5">
        <v>22</v>
      </c>
      <c r="H667" s="5">
        <v>718</v>
      </c>
      <c r="I667" s="5">
        <v>1188</v>
      </c>
      <c r="J667" s="6">
        <f t="shared" si="30"/>
        <v>15796</v>
      </c>
      <c r="K667" s="6">
        <f t="shared" si="31"/>
        <v>26136</v>
      </c>
      <c r="L667" s="6">
        <f t="shared" si="32"/>
        <v>10340</v>
      </c>
    </row>
    <row r="668" spans="1:12" ht="15.6" thickTop="1" thickBot="1" x14ac:dyDescent="0.35">
      <c r="A668" s="4">
        <v>45387</v>
      </c>
      <c r="B668" s="5" t="s">
        <v>24</v>
      </c>
      <c r="C668" s="5" t="s">
        <v>25</v>
      </c>
      <c r="D668" s="5" t="s">
        <v>26</v>
      </c>
      <c r="E668" s="5" t="s">
        <v>27</v>
      </c>
      <c r="F668" s="5" t="s">
        <v>16</v>
      </c>
      <c r="G668" s="5">
        <v>65</v>
      </c>
      <c r="H668" s="5">
        <v>816</v>
      </c>
      <c r="I668" s="5">
        <v>1009</v>
      </c>
      <c r="J668" s="6">
        <f t="shared" si="30"/>
        <v>53040</v>
      </c>
      <c r="K668" s="6">
        <f t="shared" si="31"/>
        <v>65585</v>
      </c>
      <c r="L668" s="6">
        <f t="shared" si="32"/>
        <v>12545</v>
      </c>
    </row>
    <row r="669" spans="1:12" ht="15.6" thickTop="1" thickBot="1" x14ac:dyDescent="0.35">
      <c r="A669" s="4">
        <v>45388</v>
      </c>
      <c r="B669" s="5" t="s">
        <v>28</v>
      </c>
      <c r="C669" s="5" t="s">
        <v>25</v>
      </c>
      <c r="D669" s="5" t="s">
        <v>26</v>
      </c>
      <c r="E669" s="5" t="s">
        <v>29</v>
      </c>
      <c r="F669" s="5" t="s">
        <v>16</v>
      </c>
      <c r="G669" s="5">
        <v>100</v>
      </c>
      <c r="H669" s="5">
        <v>893</v>
      </c>
      <c r="I669" s="5">
        <v>1074</v>
      </c>
      <c r="J669" s="6">
        <f t="shared" si="30"/>
        <v>89300</v>
      </c>
      <c r="K669" s="6">
        <f t="shared" si="31"/>
        <v>107400</v>
      </c>
      <c r="L669" s="6">
        <f t="shared" si="32"/>
        <v>18100</v>
      </c>
    </row>
    <row r="670" spans="1:12" ht="15.6" thickTop="1" thickBot="1" x14ac:dyDescent="0.35">
      <c r="A670" s="4">
        <v>45389</v>
      </c>
      <c r="B670" s="5" t="s">
        <v>30</v>
      </c>
      <c r="C670" s="5" t="s">
        <v>25</v>
      </c>
      <c r="D670" s="5" t="s">
        <v>26</v>
      </c>
      <c r="E670" s="5" t="s">
        <v>31</v>
      </c>
      <c r="F670" s="5" t="s">
        <v>16</v>
      </c>
      <c r="G670" s="5">
        <v>78</v>
      </c>
      <c r="H670" s="5">
        <v>655</v>
      </c>
      <c r="I670" s="5">
        <v>1045</v>
      </c>
      <c r="J670" s="6">
        <f t="shared" si="30"/>
        <v>51090</v>
      </c>
      <c r="K670" s="6">
        <f t="shared" si="31"/>
        <v>81510</v>
      </c>
      <c r="L670" s="6">
        <f t="shared" si="32"/>
        <v>30420</v>
      </c>
    </row>
    <row r="671" spans="1:12" ht="15.6" thickTop="1" thickBot="1" x14ac:dyDescent="0.35">
      <c r="A671" s="4">
        <v>45390</v>
      </c>
      <c r="B671" s="5" t="s">
        <v>32</v>
      </c>
      <c r="C671" s="5" t="s">
        <v>25</v>
      </c>
      <c r="D671" s="5" t="s">
        <v>26</v>
      </c>
      <c r="E671" s="5" t="s">
        <v>19</v>
      </c>
      <c r="F671" s="5" t="s">
        <v>16</v>
      </c>
      <c r="G671" s="5">
        <v>79</v>
      </c>
      <c r="H671" s="5">
        <v>632</v>
      </c>
      <c r="I671" s="5">
        <v>1133</v>
      </c>
      <c r="J671" s="6">
        <f t="shared" si="30"/>
        <v>49928</v>
      </c>
      <c r="K671" s="6">
        <f t="shared" si="31"/>
        <v>89507</v>
      </c>
      <c r="L671" s="6">
        <f t="shared" si="32"/>
        <v>39579</v>
      </c>
    </row>
    <row r="672" spans="1:12" ht="15.6" thickTop="1" thickBot="1" x14ac:dyDescent="0.35">
      <c r="A672" s="4">
        <v>45391</v>
      </c>
      <c r="B672" s="5" t="s">
        <v>33</v>
      </c>
      <c r="C672" s="5" t="s">
        <v>13</v>
      </c>
      <c r="D672" s="5" t="s">
        <v>14</v>
      </c>
      <c r="E672" s="5" t="s">
        <v>34</v>
      </c>
      <c r="F672" s="5" t="s">
        <v>35</v>
      </c>
      <c r="G672" s="5">
        <v>30</v>
      </c>
      <c r="H672" s="5">
        <v>520</v>
      </c>
      <c r="I672" s="5">
        <v>1274</v>
      </c>
      <c r="J672" s="6">
        <f t="shared" si="30"/>
        <v>15600</v>
      </c>
      <c r="K672" s="6">
        <f t="shared" si="31"/>
        <v>38220</v>
      </c>
      <c r="L672" s="6">
        <f t="shared" si="32"/>
        <v>22620</v>
      </c>
    </row>
    <row r="673" spans="1:12" ht="15.6" thickTop="1" thickBot="1" x14ac:dyDescent="0.35">
      <c r="A673" s="4">
        <v>45392</v>
      </c>
      <c r="B673" s="5" t="s">
        <v>36</v>
      </c>
      <c r="C673" s="5" t="s">
        <v>13</v>
      </c>
      <c r="D673" s="5" t="s">
        <v>14</v>
      </c>
      <c r="E673" s="5" t="s">
        <v>31</v>
      </c>
      <c r="F673" s="5" t="s">
        <v>35</v>
      </c>
      <c r="G673" s="5">
        <v>26</v>
      </c>
      <c r="H673" s="5">
        <v>808</v>
      </c>
      <c r="I673" s="5">
        <v>1142</v>
      </c>
      <c r="J673" s="6">
        <f t="shared" si="30"/>
        <v>21008</v>
      </c>
      <c r="K673" s="6">
        <f t="shared" si="31"/>
        <v>29692</v>
      </c>
      <c r="L673" s="6">
        <f t="shared" si="32"/>
        <v>8684</v>
      </c>
    </row>
    <row r="674" spans="1:12" ht="15.6" thickTop="1" thickBot="1" x14ac:dyDescent="0.35">
      <c r="A674" s="4">
        <v>45393</v>
      </c>
      <c r="B674" s="5" t="s">
        <v>37</v>
      </c>
      <c r="C674" s="5" t="s">
        <v>13</v>
      </c>
      <c r="D674" s="5" t="s">
        <v>14</v>
      </c>
      <c r="E674" s="5" t="s">
        <v>38</v>
      </c>
      <c r="F674" s="5" t="s">
        <v>35</v>
      </c>
      <c r="G674" s="5">
        <v>23</v>
      </c>
      <c r="H674" s="5">
        <v>504</v>
      </c>
      <c r="I674" s="5">
        <v>929</v>
      </c>
      <c r="J674" s="6">
        <f t="shared" si="30"/>
        <v>11592</v>
      </c>
      <c r="K674" s="6">
        <f t="shared" si="31"/>
        <v>21367</v>
      </c>
      <c r="L674" s="6">
        <f t="shared" si="32"/>
        <v>9775</v>
      </c>
    </row>
    <row r="675" spans="1:12" ht="15.6" thickTop="1" thickBot="1" x14ac:dyDescent="0.35">
      <c r="A675" s="4">
        <v>45394</v>
      </c>
      <c r="B675" s="5" t="s">
        <v>39</v>
      </c>
      <c r="C675" s="5" t="s">
        <v>13</v>
      </c>
      <c r="D675" s="5" t="s">
        <v>14</v>
      </c>
      <c r="E675" s="5" t="s">
        <v>38</v>
      </c>
      <c r="F675" s="5" t="s">
        <v>35</v>
      </c>
      <c r="G675" s="5">
        <v>28</v>
      </c>
      <c r="H675" s="5">
        <v>918</v>
      </c>
      <c r="I675" s="5">
        <v>1469</v>
      </c>
      <c r="J675" s="6">
        <f t="shared" si="30"/>
        <v>25704</v>
      </c>
      <c r="K675" s="6">
        <f t="shared" si="31"/>
        <v>41132</v>
      </c>
      <c r="L675" s="6">
        <f t="shared" si="32"/>
        <v>15428</v>
      </c>
    </row>
    <row r="676" spans="1:12" ht="15.6" thickTop="1" thickBot="1" x14ac:dyDescent="0.35">
      <c r="A676" s="4">
        <v>45395</v>
      </c>
      <c r="B676" s="5" t="s">
        <v>40</v>
      </c>
      <c r="C676" s="5" t="s">
        <v>13</v>
      </c>
      <c r="D676" s="5" t="s">
        <v>14</v>
      </c>
      <c r="E676" s="5" t="s">
        <v>19</v>
      </c>
      <c r="F676" s="5" t="s">
        <v>35</v>
      </c>
      <c r="G676" s="5">
        <v>22</v>
      </c>
      <c r="H676" s="5">
        <v>755</v>
      </c>
      <c r="I676" s="5">
        <v>1291</v>
      </c>
      <c r="J676" s="6">
        <f t="shared" si="30"/>
        <v>16610</v>
      </c>
      <c r="K676" s="6">
        <f t="shared" si="31"/>
        <v>28402</v>
      </c>
      <c r="L676" s="6">
        <f t="shared" si="32"/>
        <v>11792</v>
      </c>
    </row>
    <row r="677" spans="1:12" ht="15.6" thickTop="1" thickBot="1" x14ac:dyDescent="0.35">
      <c r="A677" s="4">
        <v>45396</v>
      </c>
      <c r="B677" s="5" t="s">
        <v>41</v>
      </c>
      <c r="C677" s="5" t="s">
        <v>13</v>
      </c>
      <c r="D677" s="5" t="s">
        <v>14</v>
      </c>
      <c r="E677" s="5" t="s">
        <v>42</v>
      </c>
      <c r="F677" s="5" t="s">
        <v>35</v>
      </c>
      <c r="G677" s="5">
        <v>27</v>
      </c>
      <c r="H677" s="5">
        <v>966</v>
      </c>
      <c r="I677" s="5">
        <v>1136</v>
      </c>
      <c r="J677" s="6">
        <f t="shared" si="30"/>
        <v>26082</v>
      </c>
      <c r="K677" s="6">
        <f t="shared" si="31"/>
        <v>30672</v>
      </c>
      <c r="L677" s="6">
        <f t="shared" si="32"/>
        <v>4590</v>
      </c>
    </row>
    <row r="678" spans="1:12" ht="15.6" thickTop="1" thickBot="1" x14ac:dyDescent="0.35">
      <c r="A678" s="4">
        <v>45397</v>
      </c>
      <c r="B678" s="5" t="s">
        <v>43</v>
      </c>
      <c r="C678" s="5" t="s">
        <v>25</v>
      </c>
      <c r="D678" s="5" t="s">
        <v>44</v>
      </c>
      <c r="E678" s="5" t="s">
        <v>19</v>
      </c>
      <c r="F678" s="5" t="s">
        <v>35</v>
      </c>
      <c r="G678" s="5">
        <v>74</v>
      </c>
      <c r="H678" s="5">
        <v>859</v>
      </c>
      <c r="I678" s="5">
        <v>906</v>
      </c>
      <c r="J678" s="6">
        <f t="shared" si="30"/>
        <v>63566</v>
      </c>
      <c r="K678" s="6">
        <f t="shared" si="31"/>
        <v>67044</v>
      </c>
      <c r="L678" s="6">
        <f t="shared" si="32"/>
        <v>3478</v>
      </c>
    </row>
    <row r="679" spans="1:12" ht="15.6" thickTop="1" thickBot="1" x14ac:dyDescent="0.35">
      <c r="A679" s="4">
        <v>45398</v>
      </c>
      <c r="B679" s="5" t="s">
        <v>45</v>
      </c>
      <c r="C679" s="5" t="s">
        <v>25</v>
      </c>
      <c r="D679" s="5" t="s">
        <v>44</v>
      </c>
      <c r="E679" s="5" t="s">
        <v>46</v>
      </c>
      <c r="F679" s="5" t="s">
        <v>35</v>
      </c>
      <c r="G679" s="5">
        <v>77</v>
      </c>
      <c r="H679" s="5">
        <v>579</v>
      </c>
      <c r="I679" s="5">
        <v>1326</v>
      </c>
      <c r="J679" s="6">
        <f t="shared" si="30"/>
        <v>44583</v>
      </c>
      <c r="K679" s="6">
        <f t="shared" si="31"/>
        <v>102102</v>
      </c>
      <c r="L679" s="6">
        <f t="shared" si="32"/>
        <v>57519</v>
      </c>
    </row>
    <row r="680" spans="1:12" ht="15.6" thickTop="1" thickBot="1" x14ac:dyDescent="0.35">
      <c r="A680" s="4">
        <v>45399</v>
      </c>
      <c r="B680" s="5" t="s">
        <v>47</v>
      </c>
      <c r="C680" s="5" t="s">
        <v>25</v>
      </c>
      <c r="D680" s="5" t="s">
        <v>44</v>
      </c>
      <c r="E680" s="5" t="s">
        <v>42</v>
      </c>
      <c r="F680" s="5" t="s">
        <v>35</v>
      </c>
      <c r="G680" s="5">
        <v>61</v>
      </c>
      <c r="H680" s="5">
        <v>865</v>
      </c>
      <c r="I680" s="5">
        <v>1340</v>
      </c>
      <c r="J680" s="6">
        <f t="shared" si="30"/>
        <v>52765</v>
      </c>
      <c r="K680" s="6">
        <f t="shared" si="31"/>
        <v>81740</v>
      </c>
      <c r="L680" s="6">
        <f t="shared" si="32"/>
        <v>28975</v>
      </c>
    </row>
    <row r="681" spans="1:12" ht="15.6" thickTop="1" thickBot="1" x14ac:dyDescent="0.35">
      <c r="A681" s="4">
        <v>45400</v>
      </c>
      <c r="B681" s="5" t="s">
        <v>48</v>
      </c>
      <c r="C681" s="5" t="s">
        <v>25</v>
      </c>
      <c r="D681" s="5" t="s">
        <v>44</v>
      </c>
      <c r="E681" s="5" t="s">
        <v>49</v>
      </c>
      <c r="F681" s="5" t="s">
        <v>35</v>
      </c>
      <c r="G681" s="5">
        <v>57</v>
      </c>
      <c r="H681" s="5">
        <v>881</v>
      </c>
      <c r="I681" s="5">
        <v>1457</v>
      </c>
      <c r="J681" s="6">
        <f t="shared" si="30"/>
        <v>50217</v>
      </c>
      <c r="K681" s="6">
        <f t="shared" si="31"/>
        <v>83049</v>
      </c>
      <c r="L681" s="6">
        <f t="shared" si="32"/>
        <v>32832</v>
      </c>
    </row>
    <row r="682" spans="1:12" ht="15.6" thickTop="1" thickBot="1" x14ac:dyDescent="0.35">
      <c r="A682" s="4">
        <v>45401</v>
      </c>
      <c r="B682" s="5" t="s">
        <v>50</v>
      </c>
      <c r="C682" s="5" t="s">
        <v>25</v>
      </c>
      <c r="D682" s="5" t="s">
        <v>44</v>
      </c>
      <c r="E682" s="5" t="s">
        <v>51</v>
      </c>
      <c r="F682" s="5" t="s">
        <v>35</v>
      </c>
      <c r="G682" s="5">
        <v>57</v>
      </c>
      <c r="H682" s="5">
        <v>548</v>
      </c>
      <c r="I682" s="5">
        <v>1451</v>
      </c>
      <c r="J682" s="6">
        <f t="shared" si="30"/>
        <v>31236</v>
      </c>
      <c r="K682" s="6">
        <f t="shared" si="31"/>
        <v>82707</v>
      </c>
      <c r="L682" s="6">
        <f t="shared" si="32"/>
        <v>51471</v>
      </c>
    </row>
    <row r="683" spans="1:12" ht="15.6" thickTop="1" thickBot="1" x14ac:dyDescent="0.35">
      <c r="A683" s="4">
        <v>45402</v>
      </c>
      <c r="B683" s="5" t="s">
        <v>52</v>
      </c>
      <c r="C683" s="5" t="s">
        <v>25</v>
      </c>
      <c r="D683" s="5" t="s">
        <v>44</v>
      </c>
      <c r="E683" s="5" t="s">
        <v>31</v>
      </c>
      <c r="F683" s="5" t="s">
        <v>16</v>
      </c>
      <c r="G683" s="5">
        <v>84</v>
      </c>
      <c r="H683" s="5">
        <v>702</v>
      </c>
      <c r="I683" s="5">
        <v>1319</v>
      </c>
      <c r="J683" s="6">
        <f t="shared" si="30"/>
        <v>58968</v>
      </c>
      <c r="K683" s="6">
        <f t="shared" si="31"/>
        <v>110796</v>
      </c>
      <c r="L683" s="6">
        <f t="shared" si="32"/>
        <v>51828</v>
      </c>
    </row>
    <row r="684" spans="1:12" ht="15.6" thickTop="1" thickBot="1" x14ac:dyDescent="0.35">
      <c r="A684" s="4">
        <v>45403</v>
      </c>
      <c r="B684" s="5" t="s">
        <v>53</v>
      </c>
      <c r="C684" s="5" t="s">
        <v>25</v>
      </c>
      <c r="D684" s="5" t="s">
        <v>44</v>
      </c>
      <c r="E684" s="5" t="s">
        <v>38</v>
      </c>
      <c r="F684" s="5" t="s">
        <v>16</v>
      </c>
      <c r="G684" s="5">
        <v>76</v>
      </c>
      <c r="H684" s="5">
        <v>875</v>
      </c>
      <c r="I684" s="5">
        <v>1259</v>
      </c>
      <c r="J684" s="6">
        <f t="shared" si="30"/>
        <v>66500</v>
      </c>
      <c r="K684" s="6">
        <f t="shared" si="31"/>
        <v>95684</v>
      </c>
      <c r="L684" s="6">
        <f t="shared" si="32"/>
        <v>29184</v>
      </c>
    </row>
    <row r="685" spans="1:12" ht="15.6" thickTop="1" thickBot="1" x14ac:dyDescent="0.35">
      <c r="A685" s="4">
        <v>45404</v>
      </c>
      <c r="B685" s="5" t="s">
        <v>54</v>
      </c>
      <c r="C685" s="5" t="s">
        <v>13</v>
      </c>
      <c r="D685" s="5" t="s">
        <v>55</v>
      </c>
      <c r="E685" s="5" t="s">
        <v>38</v>
      </c>
      <c r="F685" s="5" t="s">
        <v>16</v>
      </c>
      <c r="G685" s="5">
        <v>20</v>
      </c>
      <c r="H685" s="5">
        <v>664</v>
      </c>
      <c r="I685" s="5">
        <v>1236</v>
      </c>
      <c r="J685" s="6">
        <f t="shared" si="30"/>
        <v>13280</v>
      </c>
      <c r="K685" s="6">
        <f t="shared" si="31"/>
        <v>24720</v>
      </c>
      <c r="L685" s="6">
        <f t="shared" si="32"/>
        <v>11440</v>
      </c>
    </row>
    <row r="686" spans="1:12" ht="15.6" thickTop="1" thickBot="1" x14ac:dyDescent="0.35">
      <c r="A686" s="4">
        <v>45405</v>
      </c>
      <c r="B686" s="5" t="s">
        <v>56</v>
      </c>
      <c r="C686" s="5" t="s">
        <v>13</v>
      </c>
      <c r="D686" s="5" t="s">
        <v>55</v>
      </c>
      <c r="E686" s="5" t="s">
        <v>23</v>
      </c>
      <c r="F686" s="5" t="s">
        <v>16</v>
      </c>
      <c r="G686" s="5">
        <v>23</v>
      </c>
      <c r="H686" s="5">
        <v>627</v>
      </c>
      <c r="I686" s="5">
        <v>1255</v>
      </c>
      <c r="J686" s="6">
        <f t="shared" si="30"/>
        <v>14421</v>
      </c>
      <c r="K686" s="6">
        <f t="shared" si="31"/>
        <v>28865</v>
      </c>
      <c r="L686" s="6">
        <f t="shared" si="32"/>
        <v>14444</v>
      </c>
    </row>
    <row r="687" spans="1:12" ht="15.6" thickTop="1" thickBot="1" x14ac:dyDescent="0.35">
      <c r="A687" s="4">
        <v>45406</v>
      </c>
      <c r="B687" s="5" t="s">
        <v>57</v>
      </c>
      <c r="C687" s="5" t="s">
        <v>13</v>
      </c>
      <c r="D687" s="5" t="s">
        <v>55</v>
      </c>
      <c r="E687" s="5" t="s">
        <v>23</v>
      </c>
      <c r="F687" s="5" t="s">
        <v>16</v>
      </c>
      <c r="G687" s="5">
        <v>26</v>
      </c>
      <c r="H687" s="5">
        <v>608</v>
      </c>
      <c r="I687" s="5">
        <v>1221</v>
      </c>
      <c r="J687" s="6">
        <f t="shared" si="30"/>
        <v>15808</v>
      </c>
      <c r="K687" s="6">
        <f t="shared" si="31"/>
        <v>31746</v>
      </c>
      <c r="L687" s="6">
        <f t="shared" si="32"/>
        <v>15938</v>
      </c>
    </row>
    <row r="688" spans="1:12" ht="15.6" thickTop="1" thickBot="1" x14ac:dyDescent="0.35">
      <c r="A688" s="4">
        <v>45407</v>
      </c>
      <c r="B688" s="5" t="s">
        <v>58</v>
      </c>
      <c r="C688" s="5" t="s">
        <v>13</v>
      </c>
      <c r="D688" s="5" t="s">
        <v>55</v>
      </c>
      <c r="E688" s="5" t="s">
        <v>34</v>
      </c>
      <c r="F688" s="5" t="s">
        <v>35</v>
      </c>
      <c r="G688" s="5">
        <v>23</v>
      </c>
      <c r="H688" s="5">
        <v>938</v>
      </c>
      <c r="I688" s="5">
        <v>1081</v>
      </c>
      <c r="J688" s="6">
        <f t="shared" si="30"/>
        <v>21574</v>
      </c>
      <c r="K688" s="6">
        <f t="shared" si="31"/>
        <v>24863</v>
      </c>
      <c r="L688" s="6">
        <f t="shared" si="32"/>
        <v>3289</v>
      </c>
    </row>
    <row r="689" spans="1:12" ht="15.6" thickTop="1" thickBot="1" x14ac:dyDescent="0.35">
      <c r="A689" s="4">
        <v>45408</v>
      </c>
      <c r="B689" s="5" t="s">
        <v>59</v>
      </c>
      <c r="C689" s="5" t="s">
        <v>13</v>
      </c>
      <c r="D689" s="5" t="s">
        <v>55</v>
      </c>
      <c r="E689" s="5" t="s">
        <v>38</v>
      </c>
      <c r="F689" s="5" t="s">
        <v>35</v>
      </c>
      <c r="G689" s="5">
        <v>24</v>
      </c>
      <c r="H689" s="5">
        <v>826</v>
      </c>
      <c r="I689" s="5">
        <v>1027</v>
      </c>
      <c r="J689" s="6">
        <f t="shared" si="30"/>
        <v>19824</v>
      </c>
      <c r="K689" s="6">
        <f t="shared" si="31"/>
        <v>24648</v>
      </c>
      <c r="L689" s="6">
        <f t="shared" si="32"/>
        <v>4824</v>
      </c>
    </row>
    <row r="690" spans="1:12" ht="15.6" thickTop="1" thickBot="1" x14ac:dyDescent="0.35">
      <c r="A690" s="4">
        <v>45409</v>
      </c>
      <c r="B690" s="5" t="s">
        <v>60</v>
      </c>
      <c r="C690" s="5" t="s">
        <v>13</v>
      </c>
      <c r="D690" s="5" t="s">
        <v>55</v>
      </c>
      <c r="E690" s="5" t="s">
        <v>61</v>
      </c>
      <c r="F690" s="5" t="s">
        <v>35</v>
      </c>
      <c r="G690" s="5">
        <v>24</v>
      </c>
      <c r="H690" s="5">
        <v>877</v>
      </c>
      <c r="I690" s="5">
        <v>1049</v>
      </c>
      <c r="J690" s="6">
        <f t="shared" si="30"/>
        <v>21048</v>
      </c>
      <c r="K690" s="6">
        <f t="shared" si="31"/>
        <v>25176</v>
      </c>
      <c r="L690" s="6">
        <f t="shared" si="32"/>
        <v>4128</v>
      </c>
    </row>
    <row r="691" spans="1:12" ht="15.6" thickTop="1" thickBot="1" x14ac:dyDescent="0.35">
      <c r="A691" s="4">
        <v>45410</v>
      </c>
      <c r="B691" s="5" t="s">
        <v>62</v>
      </c>
      <c r="C691" s="5" t="s">
        <v>13</v>
      </c>
      <c r="D691" s="5" t="s">
        <v>55</v>
      </c>
      <c r="E691" s="5" t="s">
        <v>63</v>
      </c>
      <c r="F691" s="5" t="s">
        <v>35</v>
      </c>
      <c r="G691" s="5">
        <v>23</v>
      </c>
      <c r="H691" s="5">
        <v>736</v>
      </c>
      <c r="I691" s="5">
        <v>985</v>
      </c>
      <c r="J691" s="6">
        <f t="shared" si="30"/>
        <v>16928</v>
      </c>
      <c r="K691" s="6">
        <f t="shared" si="31"/>
        <v>22655</v>
      </c>
      <c r="L691" s="6">
        <f t="shared" si="32"/>
        <v>5727</v>
      </c>
    </row>
    <row r="692" spans="1:12" ht="15.6" thickTop="1" thickBot="1" x14ac:dyDescent="0.35">
      <c r="A692" s="4">
        <v>45411</v>
      </c>
      <c r="B692" s="5" t="s">
        <v>64</v>
      </c>
      <c r="C692" s="5" t="s">
        <v>13</v>
      </c>
      <c r="D692" s="5" t="s">
        <v>55</v>
      </c>
      <c r="E692" s="5" t="s">
        <v>19</v>
      </c>
      <c r="F692" s="5" t="s">
        <v>35</v>
      </c>
      <c r="G692" s="5">
        <v>27</v>
      </c>
      <c r="H692" s="5">
        <v>828</v>
      </c>
      <c r="I692" s="5">
        <v>1378</v>
      </c>
      <c r="J692" s="6">
        <f t="shared" si="30"/>
        <v>22356</v>
      </c>
      <c r="K692" s="6">
        <f t="shared" si="31"/>
        <v>37206</v>
      </c>
      <c r="L692" s="6">
        <f t="shared" si="32"/>
        <v>14850</v>
      </c>
    </row>
    <row r="693" spans="1:12" ht="15.6" thickTop="1" thickBot="1" x14ac:dyDescent="0.35">
      <c r="A693" s="4">
        <v>45412</v>
      </c>
      <c r="B693" s="5" t="s">
        <v>65</v>
      </c>
      <c r="C693" s="5" t="s">
        <v>13</v>
      </c>
      <c r="D693" s="5" t="s">
        <v>55</v>
      </c>
      <c r="E693" s="5" t="s">
        <v>66</v>
      </c>
      <c r="F693" s="5" t="s">
        <v>35</v>
      </c>
      <c r="G693" s="5">
        <v>28</v>
      </c>
      <c r="H693" s="5">
        <v>901</v>
      </c>
      <c r="I693" s="5">
        <v>963</v>
      </c>
      <c r="J693" s="6">
        <f t="shared" si="30"/>
        <v>25228</v>
      </c>
      <c r="K693" s="6">
        <f t="shared" si="31"/>
        <v>26964</v>
      </c>
      <c r="L693" s="6">
        <f t="shared" si="32"/>
        <v>1736</v>
      </c>
    </row>
    <row r="694" spans="1:12" ht="15.6" thickTop="1" thickBot="1" x14ac:dyDescent="0.35">
      <c r="A694" s="4">
        <v>45413</v>
      </c>
      <c r="B694" s="5" t="s">
        <v>67</v>
      </c>
      <c r="C694" s="5" t="s">
        <v>13</v>
      </c>
      <c r="D694" s="5" t="s">
        <v>55</v>
      </c>
      <c r="E694" s="5" t="s">
        <v>68</v>
      </c>
      <c r="F694" s="5" t="s">
        <v>35</v>
      </c>
      <c r="G694" s="5">
        <v>28</v>
      </c>
      <c r="H694" s="5">
        <v>796</v>
      </c>
      <c r="I694" s="5">
        <v>1230</v>
      </c>
      <c r="J694" s="6">
        <f t="shared" si="30"/>
        <v>22288</v>
      </c>
      <c r="K694" s="6">
        <f t="shared" si="31"/>
        <v>34440</v>
      </c>
      <c r="L694" s="6">
        <f t="shared" si="32"/>
        <v>12152</v>
      </c>
    </row>
    <row r="695" spans="1:12" ht="15.6" thickTop="1" thickBot="1" x14ac:dyDescent="0.35">
      <c r="A695" s="4">
        <v>45414</v>
      </c>
      <c r="B695" s="5" t="s">
        <v>69</v>
      </c>
      <c r="C695" s="5" t="s">
        <v>13</v>
      </c>
      <c r="D695" s="5" t="s">
        <v>55</v>
      </c>
      <c r="E695" s="5" t="s">
        <v>70</v>
      </c>
      <c r="F695" s="5" t="s">
        <v>16</v>
      </c>
      <c r="G695" s="5">
        <v>27</v>
      </c>
      <c r="H695" s="5">
        <v>794</v>
      </c>
      <c r="I695" s="5">
        <v>1184</v>
      </c>
      <c r="J695" s="6">
        <f t="shared" si="30"/>
        <v>21438</v>
      </c>
      <c r="K695" s="6">
        <f t="shared" si="31"/>
        <v>31968</v>
      </c>
      <c r="L695" s="6">
        <f t="shared" si="32"/>
        <v>10530</v>
      </c>
    </row>
    <row r="696" spans="1:12" ht="15.6" thickTop="1" thickBot="1" x14ac:dyDescent="0.35">
      <c r="A696" s="4">
        <v>45415</v>
      </c>
      <c r="B696" s="5" t="s">
        <v>71</v>
      </c>
      <c r="C696" s="5" t="s">
        <v>13</v>
      </c>
      <c r="D696" s="5" t="s">
        <v>55</v>
      </c>
      <c r="E696" s="5" t="s">
        <v>72</v>
      </c>
      <c r="F696" s="5" t="s">
        <v>16</v>
      </c>
      <c r="G696" s="5">
        <v>20</v>
      </c>
      <c r="H696" s="5">
        <v>812</v>
      </c>
      <c r="I696" s="5">
        <v>1108</v>
      </c>
      <c r="J696" s="6">
        <f t="shared" si="30"/>
        <v>16240</v>
      </c>
      <c r="K696" s="6">
        <f t="shared" si="31"/>
        <v>22160</v>
      </c>
      <c r="L696" s="6">
        <f t="shared" si="32"/>
        <v>5920</v>
      </c>
    </row>
    <row r="697" spans="1:12" ht="15.6" thickTop="1" thickBot="1" x14ac:dyDescent="0.35">
      <c r="A697" s="4">
        <v>45416</v>
      </c>
      <c r="B697" s="5" t="s">
        <v>73</v>
      </c>
      <c r="C697" s="5" t="s">
        <v>13</v>
      </c>
      <c r="D697" s="5" t="s">
        <v>55</v>
      </c>
      <c r="E697" s="5" t="s">
        <v>74</v>
      </c>
      <c r="F697" s="5" t="s">
        <v>16</v>
      </c>
      <c r="G697" s="5">
        <v>20</v>
      </c>
      <c r="H697" s="5">
        <v>908</v>
      </c>
      <c r="I697" s="5">
        <v>1335</v>
      </c>
      <c r="J697" s="6">
        <f t="shared" si="30"/>
        <v>18160</v>
      </c>
      <c r="K697" s="6">
        <f t="shared" si="31"/>
        <v>26700</v>
      </c>
      <c r="L697" s="6">
        <f t="shared" si="32"/>
        <v>8540</v>
      </c>
    </row>
    <row r="698" spans="1:12" ht="15.6" thickTop="1" thickBot="1" x14ac:dyDescent="0.35">
      <c r="A698" s="4">
        <v>45417</v>
      </c>
      <c r="B698" s="5" t="s">
        <v>75</v>
      </c>
      <c r="C698" s="5" t="s">
        <v>13</v>
      </c>
      <c r="D698" s="5" t="s">
        <v>55</v>
      </c>
      <c r="E698" s="5" t="s">
        <v>21</v>
      </c>
      <c r="F698" s="5" t="s">
        <v>16</v>
      </c>
      <c r="G698" s="5">
        <v>23</v>
      </c>
      <c r="H698" s="5">
        <v>846</v>
      </c>
      <c r="I698" s="5">
        <v>1460</v>
      </c>
      <c r="J698" s="6">
        <f t="shared" si="30"/>
        <v>19458</v>
      </c>
      <c r="K698" s="6">
        <f t="shared" si="31"/>
        <v>33580</v>
      </c>
      <c r="L698" s="6">
        <f t="shared" si="32"/>
        <v>14122</v>
      </c>
    </row>
    <row r="699" spans="1:12" ht="15.6" thickTop="1" thickBot="1" x14ac:dyDescent="0.35">
      <c r="A699" s="4">
        <v>45418</v>
      </c>
      <c r="B699" s="5" t="s">
        <v>76</v>
      </c>
      <c r="C699" s="5" t="s">
        <v>13</v>
      </c>
      <c r="D699" s="5" t="s">
        <v>55</v>
      </c>
      <c r="E699" s="5" t="s">
        <v>21</v>
      </c>
      <c r="F699" s="5" t="s">
        <v>35</v>
      </c>
      <c r="G699" s="5">
        <v>25</v>
      </c>
      <c r="H699" s="5">
        <v>627</v>
      </c>
      <c r="I699" s="5">
        <v>1315</v>
      </c>
      <c r="J699" s="6">
        <f t="shared" si="30"/>
        <v>15675</v>
      </c>
      <c r="K699" s="6">
        <f t="shared" si="31"/>
        <v>32875</v>
      </c>
      <c r="L699" s="6">
        <f t="shared" si="32"/>
        <v>17200</v>
      </c>
    </row>
    <row r="700" spans="1:12" ht="15.6" thickTop="1" thickBot="1" x14ac:dyDescent="0.35">
      <c r="A700" s="4">
        <v>45419</v>
      </c>
      <c r="B700" s="5" t="s">
        <v>77</v>
      </c>
      <c r="C700" s="5" t="s">
        <v>13</v>
      </c>
      <c r="D700" s="5" t="s">
        <v>78</v>
      </c>
      <c r="E700" s="5" t="s">
        <v>42</v>
      </c>
      <c r="F700" s="5" t="s">
        <v>35</v>
      </c>
      <c r="G700" s="5">
        <v>27</v>
      </c>
      <c r="H700" s="5">
        <v>817</v>
      </c>
      <c r="I700" s="5">
        <v>1245</v>
      </c>
      <c r="J700" s="6">
        <f t="shared" si="30"/>
        <v>22059</v>
      </c>
      <c r="K700" s="6">
        <f t="shared" si="31"/>
        <v>33615</v>
      </c>
      <c r="L700" s="6">
        <f t="shared" si="32"/>
        <v>11556</v>
      </c>
    </row>
    <row r="701" spans="1:12" ht="15.6" thickTop="1" thickBot="1" x14ac:dyDescent="0.35">
      <c r="A701" s="4">
        <v>45420</v>
      </c>
      <c r="B701" s="5" t="s">
        <v>79</v>
      </c>
      <c r="C701" s="5" t="s">
        <v>13</v>
      </c>
      <c r="D701" s="5" t="s">
        <v>78</v>
      </c>
      <c r="E701" s="5" t="s">
        <v>61</v>
      </c>
      <c r="F701" s="5" t="s">
        <v>35</v>
      </c>
      <c r="G701" s="5">
        <v>27</v>
      </c>
      <c r="H701" s="5">
        <v>675</v>
      </c>
      <c r="I701" s="5">
        <v>1163</v>
      </c>
      <c r="J701" s="6">
        <f t="shared" si="30"/>
        <v>18225</v>
      </c>
      <c r="K701" s="6">
        <f t="shared" si="31"/>
        <v>31401</v>
      </c>
      <c r="L701" s="6">
        <f t="shared" si="32"/>
        <v>13176</v>
      </c>
    </row>
    <row r="702" spans="1:12" ht="15.6" thickTop="1" thickBot="1" x14ac:dyDescent="0.35">
      <c r="A702" s="4">
        <v>45421</v>
      </c>
      <c r="B702" s="5" t="s">
        <v>80</v>
      </c>
      <c r="C702" s="5" t="s">
        <v>13</v>
      </c>
      <c r="D702" s="5" t="s">
        <v>78</v>
      </c>
      <c r="E702" s="5" t="s">
        <v>21</v>
      </c>
      <c r="F702" s="5" t="s">
        <v>35</v>
      </c>
      <c r="G702" s="5">
        <v>22</v>
      </c>
      <c r="H702" s="5">
        <v>695</v>
      </c>
      <c r="I702" s="5">
        <v>918</v>
      </c>
      <c r="J702" s="6">
        <f t="shared" si="30"/>
        <v>15290</v>
      </c>
      <c r="K702" s="6">
        <f t="shared" si="31"/>
        <v>20196</v>
      </c>
      <c r="L702" s="6">
        <f t="shared" si="32"/>
        <v>4906</v>
      </c>
    </row>
    <row r="703" spans="1:12" ht="15.6" thickTop="1" thickBot="1" x14ac:dyDescent="0.35">
      <c r="A703" s="4">
        <v>45422</v>
      </c>
      <c r="B703" s="5" t="s">
        <v>81</v>
      </c>
      <c r="C703" s="5" t="s">
        <v>13</v>
      </c>
      <c r="D703" s="5" t="s">
        <v>78</v>
      </c>
      <c r="E703" s="5" t="s">
        <v>27</v>
      </c>
      <c r="F703" s="5" t="s">
        <v>35</v>
      </c>
      <c r="G703" s="5">
        <v>21</v>
      </c>
      <c r="H703" s="5">
        <v>781</v>
      </c>
      <c r="I703" s="5">
        <v>1061</v>
      </c>
      <c r="J703" s="6">
        <f t="shared" si="30"/>
        <v>16401</v>
      </c>
      <c r="K703" s="6">
        <f t="shared" si="31"/>
        <v>22281</v>
      </c>
      <c r="L703" s="6">
        <f t="shared" si="32"/>
        <v>5880</v>
      </c>
    </row>
    <row r="704" spans="1:12" ht="15.6" thickTop="1" thickBot="1" x14ac:dyDescent="0.35">
      <c r="A704" s="4">
        <v>45423</v>
      </c>
      <c r="B704" s="5" t="s">
        <v>82</v>
      </c>
      <c r="C704" s="5" t="s">
        <v>13</v>
      </c>
      <c r="D704" s="5" t="s">
        <v>78</v>
      </c>
      <c r="E704" s="5" t="s">
        <v>15</v>
      </c>
      <c r="F704" s="5" t="s">
        <v>35</v>
      </c>
      <c r="G704" s="5">
        <v>25</v>
      </c>
      <c r="H704" s="5">
        <v>517</v>
      </c>
      <c r="I704" s="5">
        <v>1180</v>
      </c>
      <c r="J704" s="6">
        <f t="shared" si="30"/>
        <v>12925</v>
      </c>
      <c r="K704" s="6">
        <f t="shared" si="31"/>
        <v>29500</v>
      </c>
      <c r="L704" s="6">
        <f t="shared" si="32"/>
        <v>16575</v>
      </c>
    </row>
    <row r="705" spans="1:12" ht="15.6" thickTop="1" thickBot="1" x14ac:dyDescent="0.35">
      <c r="A705" s="4">
        <v>45424</v>
      </c>
      <c r="B705" s="5" t="s">
        <v>83</v>
      </c>
      <c r="C705" s="5" t="s">
        <v>13</v>
      </c>
      <c r="D705" s="5" t="s">
        <v>78</v>
      </c>
      <c r="E705" s="5" t="s">
        <v>19</v>
      </c>
      <c r="F705" s="5" t="s">
        <v>35</v>
      </c>
      <c r="G705" s="5">
        <v>24</v>
      </c>
      <c r="H705" s="5">
        <v>730</v>
      </c>
      <c r="I705" s="5">
        <v>1234</v>
      </c>
      <c r="J705" s="6">
        <f t="shared" si="30"/>
        <v>17520</v>
      </c>
      <c r="K705" s="6">
        <f t="shared" si="31"/>
        <v>29616</v>
      </c>
      <c r="L705" s="6">
        <f t="shared" si="32"/>
        <v>12096</v>
      </c>
    </row>
    <row r="706" spans="1:12" ht="15.6" thickTop="1" thickBot="1" x14ac:dyDescent="0.35">
      <c r="A706" s="4">
        <v>45425</v>
      </c>
      <c r="B706" s="5" t="s">
        <v>84</v>
      </c>
      <c r="C706" s="5" t="s">
        <v>13</v>
      </c>
      <c r="D706" s="5" t="s">
        <v>78</v>
      </c>
      <c r="E706" s="5" t="s">
        <v>21</v>
      </c>
      <c r="F706" s="5" t="s">
        <v>35</v>
      </c>
      <c r="G706" s="5">
        <v>23</v>
      </c>
      <c r="H706" s="5">
        <v>811</v>
      </c>
      <c r="I706" s="5">
        <v>1086</v>
      </c>
      <c r="J706" s="6">
        <f t="shared" si="30"/>
        <v>18653</v>
      </c>
      <c r="K706" s="6">
        <f t="shared" si="31"/>
        <v>24978</v>
      </c>
      <c r="L706" s="6">
        <f t="shared" si="32"/>
        <v>6325</v>
      </c>
    </row>
    <row r="707" spans="1:12" ht="15.6" thickTop="1" thickBot="1" x14ac:dyDescent="0.35">
      <c r="A707" s="4">
        <v>45426</v>
      </c>
      <c r="B707" s="5" t="s">
        <v>85</v>
      </c>
      <c r="C707" s="5" t="s">
        <v>13</v>
      </c>
      <c r="D707" s="5" t="s">
        <v>78</v>
      </c>
      <c r="E707" s="5" t="s">
        <v>23</v>
      </c>
      <c r="F707" s="5" t="s">
        <v>35</v>
      </c>
      <c r="G707" s="5">
        <v>21</v>
      </c>
      <c r="H707" s="5">
        <v>967</v>
      </c>
      <c r="I707" s="5">
        <v>1423</v>
      </c>
      <c r="J707" s="6">
        <f t="shared" ref="J707:J770" si="33">G707*H707</f>
        <v>20307</v>
      </c>
      <c r="K707" s="6">
        <f t="shared" ref="K707:K770" si="34">G707*I707</f>
        <v>29883</v>
      </c>
      <c r="L707" s="6">
        <f t="shared" ref="L707:L770" si="35">K707-J707</f>
        <v>9576</v>
      </c>
    </row>
    <row r="708" spans="1:12" ht="15.6" thickTop="1" thickBot="1" x14ac:dyDescent="0.35">
      <c r="A708" s="4">
        <v>45427</v>
      </c>
      <c r="B708" s="5" t="s">
        <v>86</v>
      </c>
      <c r="C708" s="5" t="s">
        <v>13</v>
      </c>
      <c r="D708" s="5" t="s">
        <v>78</v>
      </c>
      <c r="E708" s="5" t="s">
        <v>27</v>
      </c>
      <c r="F708" s="5" t="s">
        <v>35</v>
      </c>
      <c r="G708" s="5">
        <v>29</v>
      </c>
      <c r="H708" s="5">
        <v>655</v>
      </c>
      <c r="I708" s="5">
        <v>1132</v>
      </c>
      <c r="J708" s="6">
        <f t="shared" si="33"/>
        <v>18995</v>
      </c>
      <c r="K708" s="6">
        <f t="shared" si="34"/>
        <v>32828</v>
      </c>
      <c r="L708" s="6">
        <f t="shared" si="35"/>
        <v>13833</v>
      </c>
    </row>
    <row r="709" spans="1:12" ht="15.6" thickTop="1" thickBot="1" x14ac:dyDescent="0.35">
      <c r="A709" s="4">
        <v>45428</v>
      </c>
      <c r="B709" s="5" t="s">
        <v>87</v>
      </c>
      <c r="C709" s="5" t="s">
        <v>13</v>
      </c>
      <c r="D709" s="5" t="s">
        <v>78</v>
      </c>
      <c r="E709" s="5" t="s">
        <v>29</v>
      </c>
      <c r="F709" s="5" t="s">
        <v>16</v>
      </c>
      <c r="G709" s="5">
        <v>30</v>
      </c>
      <c r="H709" s="5">
        <v>616</v>
      </c>
      <c r="I709" s="5">
        <v>1159</v>
      </c>
      <c r="J709" s="6">
        <f t="shared" si="33"/>
        <v>18480</v>
      </c>
      <c r="K709" s="6">
        <f t="shared" si="34"/>
        <v>34770</v>
      </c>
      <c r="L709" s="6">
        <f t="shared" si="35"/>
        <v>16290</v>
      </c>
    </row>
    <row r="710" spans="1:12" ht="15.6" thickTop="1" thickBot="1" x14ac:dyDescent="0.35">
      <c r="A710" s="4">
        <v>45429</v>
      </c>
      <c r="B710" s="5" t="s">
        <v>88</v>
      </c>
      <c r="C710" s="5" t="s">
        <v>13</v>
      </c>
      <c r="D710" s="5" t="s">
        <v>78</v>
      </c>
      <c r="E710" s="5" t="s">
        <v>31</v>
      </c>
      <c r="F710" s="5" t="s">
        <v>16</v>
      </c>
      <c r="G710" s="5">
        <v>30</v>
      </c>
      <c r="H710" s="5">
        <v>709</v>
      </c>
      <c r="I710" s="5">
        <v>1305</v>
      </c>
      <c r="J710" s="6">
        <f t="shared" si="33"/>
        <v>21270</v>
      </c>
      <c r="K710" s="6">
        <f t="shared" si="34"/>
        <v>39150</v>
      </c>
      <c r="L710" s="6">
        <f t="shared" si="35"/>
        <v>17880</v>
      </c>
    </row>
    <row r="711" spans="1:12" ht="15.6" thickTop="1" thickBot="1" x14ac:dyDescent="0.35">
      <c r="A711" s="4">
        <v>45430</v>
      </c>
      <c r="B711" s="5" t="s">
        <v>89</v>
      </c>
      <c r="C711" s="5" t="s">
        <v>13</v>
      </c>
      <c r="D711" s="5" t="s">
        <v>78</v>
      </c>
      <c r="E711" s="5" t="s">
        <v>19</v>
      </c>
      <c r="F711" s="5" t="s">
        <v>16</v>
      </c>
      <c r="G711" s="5">
        <v>23</v>
      </c>
      <c r="H711" s="5">
        <v>875</v>
      </c>
      <c r="I711" s="5">
        <v>1376</v>
      </c>
      <c r="J711" s="6">
        <f t="shared" si="33"/>
        <v>20125</v>
      </c>
      <c r="K711" s="6">
        <f t="shared" si="34"/>
        <v>31648</v>
      </c>
      <c r="L711" s="6">
        <f t="shared" si="35"/>
        <v>11523</v>
      </c>
    </row>
    <row r="712" spans="1:12" ht="15.6" thickTop="1" thickBot="1" x14ac:dyDescent="0.35">
      <c r="A712" s="4">
        <v>45431</v>
      </c>
      <c r="B712" s="5" t="s">
        <v>90</v>
      </c>
      <c r="C712" s="5" t="s">
        <v>25</v>
      </c>
      <c r="D712" s="5" t="s">
        <v>91</v>
      </c>
      <c r="E712" s="5" t="s">
        <v>34</v>
      </c>
      <c r="F712" s="5" t="s">
        <v>16</v>
      </c>
      <c r="G712" s="5">
        <v>50</v>
      </c>
      <c r="H712" s="5">
        <v>885</v>
      </c>
      <c r="I712" s="5">
        <v>1238</v>
      </c>
      <c r="J712" s="6">
        <f t="shared" si="33"/>
        <v>44250</v>
      </c>
      <c r="K712" s="6">
        <f t="shared" si="34"/>
        <v>61900</v>
      </c>
      <c r="L712" s="6">
        <f t="shared" si="35"/>
        <v>17650</v>
      </c>
    </row>
    <row r="713" spans="1:12" ht="15.6" thickTop="1" thickBot="1" x14ac:dyDescent="0.35">
      <c r="A713" s="4">
        <v>45432</v>
      </c>
      <c r="B713" s="5" t="s">
        <v>92</v>
      </c>
      <c r="C713" s="5" t="s">
        <v>25</v>
      </c>
      <c r="D713" s="5" t="s">
        <v>91</v>
      </c>
      <c r="E713" s="5" t="s">
        <v>31</v>
      </c>
      <c r="F713" s="5" t="s">
        <v>16</v>
      </c>
      <c r="G713" s="5">
        <v>90</v>
      </c>
      <c r="H713" s="5">
        <v>718</v>
      </c>
      <c r="I713" s="5">
        <v>1346</v>
      </c>
      <c r="J713" s="6">
        <f t="shared" si="33"/>
        <v>64620</v>
      </c>
      <c r="K713" s="6">
        <f t="shared" si="34"/>
        <v>121140</v>
      </c>
      <c r="L713" s="6">
        <f t="shared" si="35"/>
        <v>56520</v>
      </c>
    </row>
    <row r="714" spans="1:12" ht="15.6" thickTop="1" thickBot="1" x14ac:dyDescent="0.35">
      <c r="A714" s="4">
        <v>45433</v>
      </c>
      <c r="B714" s="5" t="s">
        <v>93</v>
      </c>
      <c r="C714" s="5" t="s">
        <v>25</v>
      </c>
      <c r="D714" s="5" t="s">
        <v>91</v>
      </c>
      <c r="E714" s="5" t="s">
        <v>38</v>
      </c>
      <c r="F714" s="5" t="s">
        <v>35</v>
      </c>
      <c r="G714" s="5">
        <v>53</v>
      </c>
      <c r="H714" s="5">
        <v>950</v>
      </c>
      <c r="I714" s="5">
        <v>919</v>
      </c>
      <c r="J714" s="6">
        <f t="shared" si="33"/>
        <v>50350</v>
      </c>
      <c r="K714" s="6">
        <f t="shared" si="34"/>
        <v>48707</v>
      </c>
      <c r="L714" s="6">
        <f t="shared" si="35"/>
        <v>-1643</v>
      </c>
    </row>
    <row r="715" spans="1:12" ht="15.6" thickTop="1" thickBot="1" x14ac:dyDescent="0.35">
      <c r="A715" s="4">
        <v>45434</v>
      </c>
      <c r="B715" s="5" t="s">
        <v>94</v>
      </c>
      <c r="C715" s="5" t="s">
        <v>25</v>
      </c>
      <c r="D715" s="5" t="s">
        <v>91</v>
      </c>
      <c r="E715" s="5" t="s">
        <v>38</v>
      </c>
      <c r="F715" s="5" t="s">
        <v>35</v>
      </c>
      <c r="G715" s="5">
        <v>62</v>
      </c>
      <c r="H715" s="5">
        <v>623</v>
      </c>
      <c r="I715" s="5">
        <v>1463</v>
      </c>
      <c r="J715" s="6">
        <f t="shared" si="33"/>
        <v>38626</v>
      </c>
      <c r="K715" s="6">
        <f t="shared" si="34"/>
        <v>90706</v>
      </c>
      <c r="L715" s="6">
        <f t="shared" si="35"/>
        <v>52080</v>
      </c>
    </row>
    <row r="716" spans="1:12" ht="15.6" thickTop="1" thickBot="1" x14ac:dyDescent="0.35">
      <c r="A716" s="4">
        <v>45435</v>
      </c>
      <c r="B716" s="5" t="s">
        <v>95</v>
      </c>
      <c r="C716" s="5" t="s">
        <v>25</v>
      </c>
      <c r="D716" s="5" t="s">
        <v>91</v>
      </c>
      <c r="E716" s="5" t="s">
        <v>19</v>
      </c>
      <c r="F716" s="5" t="s">
        <v>35</v>
      </c>
      <c r="G716" s="5">
        <v>72</v>
      </c>
      <c r="H716" s="5">
        <v>920</v>
      </c>
      <c r="I716" s="5">
        <v>1333</v>
      </c>
      <c r="J716" s="6">
        <f t="shared" si="33"/>
        <v>66240</v>
      </c>
      <c r="K716" s="6">
        <f t="shared" si="34"/>
        <v>95976</v>
      </c>
      <c r="L716" s="6">
        <f t="shared" si="35"/>
        <v>29736</v>
      </c>
    </row>
    <row r="717" spans="1:12" ht="15.6" thickTop="1" thickBot="1" x14ac:dyDescent="0.35">
      <c r="A717" s="4">
        <v>45436</v>
      </c>
      <c r="B717" s="5" t="s">
        <v>96</v>
      </c>
      <c r="C717" s="5" t="s">
        <v>25</v>
      </c>
      <c r="D717" s="5" t="s">
        <v>91</v>
      </c>
      <c r="E717" s="5" t="s">
        <v>42</v>
      </c>
      <c r="F717" s="5" t="s">
        <v>35</v>
      </c>
      <c r="G717" s="5">
        <v>69</v>
      </c>
      <c r="H717" s="5">
        <v>860</v>
      </c>
      <c r="I717" s="5">
        <v>1028</v>
      </c>
      <c r="J717" s="6">
        <f t="shared" si="33"/>
        <v>59340</v>
      </c>
      <c r="K717" s="6">
        <f t="shared" si="34"/>
        <v>70932</v>
      </c>
      <c r="L717" s="6">
        <f t="shared" si="35"/>
        <v>11592</v>
      </c>
    </row>
    <row r="718" spans="1:12" ht="15.6" thickTop="1" thickBot="1" x14ac:dyDescent="0.35">
      <c r="A718" s="4">
        <v>45437</v>
      </c>
      <c r="B718" s="5" t="s">
        <v>97</v>
      </c>
      <c r="C718" s="5" t="s">
        <v>25</v>
      </c>
      <c r="D718" s="5" t="s">
        <v>91</v>
      </c>
      <c r="E718" s="5" t="s">
        <v>19</v>
      </c>
      <c r="F718" s="5" t="s">
        <v>35</v>
      </c>
      <c r="G718" s="5">
        <v>80</v>
      </c>
      <c r="H718" s="5">
        <v>765</v>
      </c>
      <c r="I718" s="5">
        <v>1025</v>
      </c>
      <c r="J718" s="6">
        <f t="shared" si="33"/>
        <v>61200</v>
      </c>
      <c r="K718" s="6">
        <f t="shared" si="34"/>
        <v>82000</v>
      </c>
      <c r="L718" s="6">
        <f t="shared" si="35"/>
        <v>20800</v>
      </c>
    </row>
    <row r="719" spans="1:12" ht="15.6" thickTop="1" thickBot="1" x14ac:dyDescent="0.35">
      <c r="A719" s="4">
        <v>45438</v>
      </c>
      <c r="B719" s="5" t="s">
        <v>98</v>
      </c>
      <c r="C719" s="5" t="s">
        <v>25</v>
      </c>
      <c r="D719" s="5" t="s">
        <v>91</v>
      </c>
      <c r="E719" s="5" t="s">
        <v>46</v>
      </c>
      <c r="F719" s="5" t="s">
        <v>35</v>
      </c>
      <c r="G719" s="5">
        <v>75</v>
      </c>
      <c r="H719" s="5">
        <v>690</v>
      </c>
      <c r="I719" s="5">
        <v>898</v>
      </c>
      <c r="J719" s="6">
        <f t="shared" si="33"/>
        <v>51750</v>
      </c>
      <c r="K719" s="6">
        <f t="shared" si="34"/>
        <v>67350</v>
      </c>
      <c r="L719" s="6">
        <f t="shared" si="35"/>
        <v>15600</v>
      </c>
    </row>
    <row r="720" spans="1:12" ht="15.6" thickTop="1" thickBot="1" x14ac:dyDescent="0.35">
      <c r="A720" s="4">
        <v>45439</v>
      </c>
      <c r="B720" s="5" t="s">
        <v>99</v>
      </c>
      <c r="C720" s="5" t="s">
        <v>25</v>
      </c>
      <c r="D720" s="5" t="s">
        <v>91</v>
      </c>
      <c r="E720" s="5" t="s">
        <v>42</v>
      </c>
      <c r="F720" s="5" t="s">
        <v>35</v>
      </c>
      <c r="G720" s="5">
        <v>100</v>
      </c>
      <c r="H720" s="5">
        <v>795</v>
      </c>
      <c r="I720" s="5">
        <v>1235</v>
      </c>
      <c r="J720" s="6">
        <f t="shared" si="33"/>
        <v>79500</v>
      </c>
      <c r="K720" s="6">
        <f t="shared" si="34"/>
        <v>123500</v>
      </c>
      <c r="L720" s="6">
        <f t="shared" si="35"/>
        <v>44000</v>
      </c>
    </row>
    <row r="721" spans="1:12" ht="15.6" thickTop="1" thickBot="1" x14ac:dyDescent="0.35">
      <c r="A721" s="4">
        <v>45440</v>
      </c>
      <c r="B721" s="5" t="s">
        <v>100</v>
      </c>
      <c r="C721" s="5" t="s">
        <v>25</v>
      </c>
      <c r="D721" s="5" t="s">
        <v>91</v>
      </c>
      <c r="E721" s="5" t="s">
        <v>49</v>
      </c>
      <c r="F721" s="5" t="s">
        <v>16</v>
      </c>
      <c r="G721" s="5">
        <v>85</v>
      </c>
      <c r="H721" s="5">
        <v>845</v>
      </c>
      <c r="I721" s="5">
        <v>1374</v>
      </c>
      <c r="J721" s="6">
        <f t="shared" si="33"/>
        <v>71825</v>
      </c>
      <c r="K721" s="6">
        <f t="shared" si="34"/>
        <v>116790</v>
      </c>
      <c r="L721" s="6">
        <f t="shared" si="35"/>
        <v>44965</v>
      </c>
    </row>
    <row r="722" spans="1:12" ht="15.6" thickTop="1" thickBot="1" x14ac:dyDescent="0.35">
      <c r="A722" s="4">
        <v>45441</v>
      </c>
      <c r="B722" s="5" t="s">
        <v>101</v>
      </c>
      <c r="C722" s="5" t="s">
        <v>25</v>
      </c>
      <c r="D722" s="5" t="s">
        <v>91</v>
      </c>
      <c r="E722" s="5" t="s">
        <v>51</v>
      </c>
      <c r="F722" s="5" t="s">
        <v>16</v>
      </c>
      <c r="G722" s="5">
        <v>59</v>
      </c>
      <c r="H722" s="5">
        <v>716</v>
      </c>
      <c r="I722" s="5">
        <v>1384</v>
      </c>
      <c r="J722" s="6">
        <f t="shared" si="33"/>
        <v>42244</v>
      </c>
      <c r="K722" s="6">
        <f t="shared" si="34"/>
        <v>81656</v>
      </c>
      <c r="L722" s="6">
        <f t="shared" si="35"/>
        <v>39412</v>
      </c>
    </row>
    <row r="723" spans="1:12" ht="15.6" thickTop="1" thickBot="1" x14ac:dyDescent="0.35">
      <c r="A723" s="4">
        <v>45442</v>
      </c>
      <c r="B723" s="5" t="s">
        <v>102</v>
      </c>
      <c r="C723" s="5" t="s">
        <v>25</v>
      </c>
      <c r="D723" s="5" t="s">
        <v>91</v>
      </c>
      <c r="E723" s="5" t="s">
        <v>31</v>
      </c>
      <c r="F723" s="5" t="s">
        <v>16</v>
      </c>
      <c r="G723" s="5">
        <v>51</v>
      </c>
      <c r="H723" s="5">
        <v>876</v>
      </c>
      <c r="I723" s="5">
        <v>934</v>
      </c>
      <c r="J723" s="6">
        <f t="shared" si="33"/>
        <v>44676</v>
      </c>
      <c r="K723" s="6">
        <f t="shared" si="34"/>
        <v>47634</v>
      </c>
      <c r="L723" s="6">
        <f t="shared" si="35"/>
        <v>2958</v>
      </c>
    </row>
    <row r="724" spans="1:12" ht="15.6" thickTop="1" thickBot="1" x14ac:dyDescent="0.35">
      <c r="A724" s="4">
        <v>45443</v>
      </c>
      <c r="B724" s="5" t="s">
        <v>103</v>
      </c>
      <c r="C724" s="5" t="s">
        <v>25</v>
      </c>
      <c r="D724" s="5" t="s">
        <v>104</v>
      </c>
      <c r="E724" s="5" t="s">
        <v>38</v>
      </c>
      <c r="F724" s="5" t="s">
        <v>16</v>
      </c>
      <c r="G724" s="5">
        <v>55</v>
      </c>
      <c r="H724" s="5">
        <v>793</v>
      </c>
      <c r="I724" s="5">
        <v>1289</v>
      </c>
      <c r="J724" s="6">
        <f t="shared" si="33"/>
        <v>43615</v>
      </c>
      <c r="K724" s="6">
        <f t="shared" si="34"/>
        <v>70895</v>
      </c>
      <c r="L724" s="6">
        <f t="shared" si="35"/>
        <v>27280</v>
      </c>
    </row>
    <row r="725" spans="1:12" ht="15.6" thickTop="1" thickBot="1" x14ac:dyDescent="0.35">
      <c r="A725" s="4">
        <v>45444</v>
      </c>
      <c r="B725" s="5" t="s">
        <v>105</v>
      </c>
      <c r="C725" s="5" t="s">
        <v>25</v>
      </c>
      <c r="D725" s="5" t="s">
        <v>104</v>
      </c>
      <c r="E725" s="5" t="s">
        <v>38</v>
      </c>
      <c r="F725" s="5" t="s">
        <v>35</v>
      </c>
      <c r="G725" s="5">
        <v>82</v>
      </c>
      <c r="H725" s="5">
        <v>641</v>
      </c>
      <c r="I725" s="5">
        <v>964</v>
      </c>
      <c r="J725" s="6">
        <f t="shared" si="33"/>
        <v>52562</v>
      </c>
      <c r="K725" s="6">
        <f t="shared" si="34"/>
        <v>79048</v>
      </c>
      <c r="L725" s="6">
        <f t="shared" si="35"/>
        <v>26486</v>
      </c>
    </row>
    <row r="726" spans="1:12" ht="15.6" thickTop="1" thickBot="1" x14ac:dyDescent="0.35">
      <c r="A726" s="4">
        <v>45445</v>
      </c>
      <c r="B726" s="5" t="s">
        <v>106</v>
      </c>
      <c r="C726" s="5" t="s">
        <v>25</v>
      </c>
      <c r="D726" s="5" t="s">
        <v>104</v>
      </c>
      <c r="E726" s="5" t="s">
        <v>23</v>
      </c>
      <c r="F726" s="5" t="s">
        <v>16</v>
      </c>
      <c r="G726" s="5">
        <v>80</v>
      </c>
      <c r="H726" s="5">
        <v>678</v>
      </c>
      <c r="I726" s="5">
        <v>1088</v>
      </c>
      <c r="J726" s="6">
        <f t="shared" si="33"/>
        <v>54240</v>
      </c>
      <c r="K726" s="6">
        <f t="shared" si="34"/>
        <v>87040</v>
      </c>
      <c r="L726" s="6">
        <f t="shared" si="35"/>
        <v>32800</v>
      </c>
    </row>
    <row r="727" spans="1:12" ht="15.6" thickTop="1" thickBot="1" x14ac:dyDescent="0.35">
      <c r="A727" s="4">
        <v>45446</v>
      </c>
      <c r="B727" s="5" t="s">
        <v>107</v>
      </c>
      <c r="C727" s="5" t="s">
        <v>25</v>
      </c>
      <c r="D727" s="5" t="s">
        <v>104</v>
      </c>
      <c r="E727" s="5" t="s">
        <v>23</v>
      </c>
      <c r="F727" s="5" t="s">
        <v>16</v>
      </c>
      <c r="G727" s="5">
        <v>76</v>
      </c>
      <c r="H727" s="5">
        <v>585</v>
      </c>
      <c r="I727" s="5">
        <v>1399</v>
      </c>
      <c r="J727" s="6">
        <f t="shared" si="33"/>
        <v>44460</v>
      </c>
      <c r="K727" s="6">
        <f t="shared" si="34"/>
        <v>106324</v>
      </c>
      <c r="L727" s="6">
        <f t="shared" si="35"/>
        <v>61864</v>
      </c>
    </row>
    <row r="728" spans="1:12" ht="15.6" thickTop="1" thickBot="1" x14ac:dyDescent="0.35">
      <c r="A728" s="4">
        <v>45447</v>
      </c>
      <c r="B728" s="5" t="s">
        <v>108</v>
      </c>
      <c r="C728" s="5" t="s">
        <v>25</v>
      </c>
      <c r="D728" s="5" t="s">
        <v>104</v>
      </c>
      <c r="E728" s="5" t="s">
        <v>34</v>
      </c>
      <c r="F728" s="5" t="s">
        <v>16</v>
      </c>
      <c r="G728" s="5">
        <v>93</v>
      </c>
      <c r="H728" s="5">
        <v>662</v>
      </c>
      <c r="I728" s="5">
        <v>1440</v>
      </c>
      <c r="J728" s="6">
        <f t="shared" si="33"/>
        <v>61566</v>
      </c>
      <c r="K728" s="6">
        <f t="shared" si="34"/>
        <v>133920</v>
      </c>
      <c r="L728" s="6">
        <f t="shared" si="35"/>
        <v>72354</v>
      </c>
    </row>
    <row r="729" spans="1:12" ht="15.6" thickTop="1" thickBot="1" x14ac:dyDescent="0.35">
      <c r="A729" s="4">
        <v>45448</v>
      </c>
      <c r="B729" s="5" t="s">
        <v>109</v>
      </c>
      <c r="C729" s="5" t="s">
        <v>25</v>
      </c>
      <c r="D729" s="5" t="s">
        <v>104</v>
      </c>
      <c r="E729" s="5" t="s">
        <v>38</v>
      </c>
      <c r="F729" s="5" t="s">
        <v>16</v>
      </c>
      <c r="G729" s="5">
        <v>51</v>
      </c>
      <c r="H729" s="5">
        <v>744</v>
      </c>
      <c r="I729" s="5">
        <v>1324</v>
      </c>
      <c r="J729" s="6">
        <f t="shared" si="33"/>
        <v>37944</v>
      </c>
      <c r="K729" s="6">
        <f t="shared" si="34"/>
        <v>67524</v>
      </c>
      <c r="L729" s="6">
        <f t="shared" si="35"/>
        <v>29580</v>
      </c>
    </row>
    <row r="730" spans="1:12" ht="15.6" thickTop="1" thickBot="1" x14ac:dyDescent="0.35">
      <c r="A730" s="4">
        <v>45449</v>
      </c>
      <c r="B730" s="5" t="s">
        <v>110</v>
      </c>
      <c r="C730" s="5" t="s">
        <v>25</v>
      </c>
      <c r="D730" s="5" t="s">
        <v>104</v>
      </c>
      <c r="E730" s="5" t="s">
        <v>61</v>
      </c>
      <c r="F730" s="5" t="s">
        <v>35</v>
      </c>
      <c r="G730" s="5">
        <v>88</v>
      </c>
      <c r="H730" s="5">
        <v>820</v>
      </c>
      <c r="I730" s="5">
        <v>1182</v>
      </c>
      <c r="J730" s="6">
        <f t="shared" si="33"/>
        <v>72160</v>
      </c>
      <c r="K730" s="6">
        <f t="shared" si="34"/>
        <v>104016</v>
      </c>
      <c r="L730" s="6">
        <f t="shared" si="35"/>
        <v>31856</v>
      </c>
    </row>
    <row r="731" spans="1:12" ht="15.6" thickTop="1" thickBot="1" x14ac:dyDescent="0.35">
      <c r="A731" s="4">
        <v>45450</v>
      </c>
      <c r="B731" s="5" t="s">
        <v>111</v>
      </c>
      <c r="C731" s="5" t="s">
        <v>25</v>
      </c>
      <c r="D731" s="5" t="s">
        <v>104</v>
      </c>
      <c r="E731" s="5" t="s">
        <v>63</v>
      </c>
      <c r="F731" s="5" t="s">
        <v>35</v>
      </c>
      <c r="G731" s="5">
        <v>72</v>
      </c>
      <c r="H731" s="5">
        <v>937</v>
      </c>
      <c r="I731" s="5">
        <v>1264</v>
      </c>
      <c r="J731" s="6">
        <f t="shared" si="33"/>
        <v>67464</v>
      </c>
      <c r="K731" s="6">
        <f t="shared" si="34"/>
        <v>91008</v>
      </c>
      <c r="L731" s="6">
        <f t="shared" si="35"/>
        <v>23544</v>
      </c>
    </row>
    <row r="732" spans="1:12" ht="15.6" thickTop="1" thickBot="1" x14ac:dyDescent="0.35">
      <c r="A732" s="4">
        <v>45451</v>
      </c>
      <c r="B732" s="5" t="s">
        <v>112</v>
      </c>
      <c r="C732" s="5" t="s">
        <v>25</v>
      </c>
      <c r="D732" s="5" t="s">
        <v>104</v>
      </c>
      <c r="E732" s="5" t="s">
        <v>19</v>
      </c>
      <c r="F732" s="5" t="s">
        <v>35</v>
      </c>
      <c r="G732" s="5">
        <v>55</v>
      </c>
      <c r="H732" s="5">
        <v>685</v>
      </c>
      <c r="I732" s="5">
        <v>1135</v>
      </c>
      <c r="J732" s="6">
        <f t="shared" si="33"/>
        <v>37675</v>
      </c>
      <c r="K732" s="6">
        <f t="shared" si="34"/>
        <v>62425</v>
      </c>
      <c r="L732" s="6">
        <f t="shared" si="35"/>
        <v>24750</v>
      </c>
    </row>
    <row r="733" spans="1:12" ht="15.6" thickTop="1" thickBot="1" x14ac:dyDescent="0.35">
      <c r="A733" s="4">
        <v>45452</v>
      </c>
      <c r="B733" s="5" t="s">
        <v>113</v>
      </c>
      <c r="C733" s="5" t="s">
        <v>25</v>
      </c>
      <c r="D733" s="5" t="s">
        <v>104</v>
      </c>
      <c r="E733" s="5" t="s">
        <v>66</v>
      </c>
      <c r="F733" s="5" t="s">
        <v>35</v>
      </c>
      <c r="G733" s="5">
        <v>55</v>
      </c>
      <c r="H733" s="5">
        <v>661</v>
      </c>
      <c r="I733" s="5">
        <v>1210</v>
      </c>
      <c r="J733" s="6">
        <f t="shared" si="33"/>
        <v>36355</v>
      </c>
      <c r="K733" s="6">
        <f t="shared" si="34"/>
        <v>66550</v>
      </c>
      <c r="L733" s="6">
        <f t="shared" si="35"/>
        <v>30195</v>
      </c>
    </row>
    <row r="734" spans="1:12" ht="15.6" thickTop="1" thickBot="1" x14ac:dyDescent="0.35">
      <c r="A734" s="4">
        <v>45453</v>
      </c>
      <c r="B734" s="5" t="s">
        <v>114</v>
      </c>
      <c r="C734" s="5" t="s">
        <v>25</v>
      </c>
      <c r="D734" s="5" t="s">
        <v>104</v>
      </c>
      <c r="E734" s="5" t="s">
        <v>68</v>
      </c>
      <c r="F734" s="5" t="s">
        <v>35</v>
      </c>
      <c r="G734" s="5">
        <v>72</v>
      </c>
      <c r="H734" s="5">
        <v>804</v>
      </c>
      <c r="I734" s="5">
        <v>1389</v>
      </c>
      <c r="J734" s="6">
        <f t="shared" si="33"/>
        <v>57888</v>
      </c>
      <c r="K734" s="6">
        <f t="shared" si="34"/>
        <v>100008</v>
      </c>
      <c r="L734" s="6">
        <f t="shared" si="35"/>
        <v>42120</v>
      </c>
    </row>
    <row r="735" spans="1:12" ht="15.6" thickTop="1" thickBot="1" x14ac:dyDescent="0.35">
      <c r="A735" s="4">
        <v>45454</v>
      </c>
      <c r="B735" s="5" t="s">
        <v>115</v>
      </c>
      <c r="C735" s="5" t="s">
        <v>116</v>
      </c>
      <c r="D735" s="5" t="s">
        <v>117</v>
      </c>
      <c r="E735" s="5" t="s">
        <v>70</v>
      </c>
      <c r="F735" s="5" t="s">
        <v>35</v>
      </c>
      <c r="G735" s="5">
        <v>13</v>
      </c>
      <c r="H735" s="5">
        <v>643</v>
      </c>
      <c r="I735" s="5">
        <v>1098</v>
      </c>
      <c r="J735" s="6">
        <f t="shared" si="33"/>
        <v>8359</v>
      </c>
      <c r="K735" s="6">
        <f t="shared" si="34"/>
        <v>14274</v>
      </c>
      <c r="L735" s="6">
        <f t="shared" si="35"/>
        <v>5915</v>
      </c>
    </row>
    <row r="736" spans="1:12" ht="15.6" thickTop="1" thickBot="1" x14ac:dyDescent="0.35">
      <c r="A736" s="4">
        <v>45455</v>
      </c>
      <c r="B736" s="5" t="s">
        <v>118</v>
      </c>
      <c r="C736" s="5" t="s">
        <v>116</v>
      </c>
      <c r="D736" s="5" t="s">
        <v>117</v>
      </c>
      <c r="E736" s="5" t="s">
        <v>72</v>
      </c>
      <c r="F736" s="5" t="s">
        <v>35</v>
      </c>
      <c r="G736" s="5">
        <v>16</v>
      </c>
      <c r="H736" s="5">
        <v>848</v>
      </c>
      <c r="I736" s="5">
        <v>894</v>
      </c>
      <c r="J736" s="6">
        <f t="shared" si="33"/>
        <v>13568</v>
      </c>
      <c r="K736" s="6">
        <f t="shared" si="34"/>
        <v>14304</v>
      </c>
      <c r="L736" s="6">
        <f t="shared" si="35"/>
        <v>736</v>
      </c>
    </row>
    <row r="737" spans="1:12" ht="15.6" thickTop="1" thickBot="1" x14ac:dyDescent="0.35">
      <c r="A737" s="4">
        <v>45456</v>
      </c>
      <c r="B737" s="5" t="s">
        <v>119</v>
      </c>
      <c r="C737" s="5" t="s">
        <v>116</v>
      </c>
      <c r="D737" s="5" t="s">
        <v>117</v>
      </c>
      <c r="E737" s="5" t="s">
        <v>74</v>
      </c>
      <c r="F737" s="5" t="s">
        <v>35</v>
      </c>
      <c r="G737" s="5">
        <v>19</v>
      </c>
      <c r="H737" s="5">
        <v>982</v>
      </c>
      <c r="I737" s="5">
        <v>1253</v>
      </c>
      <c r="J737" s="6">
        <f t="shared" si="33"/>
        <v>18658</v>
      </c>
      <c r="K737" s="6">
        <f t="shared" si="34"/>
        <v>23807</v>
      </c>
      <c r="L737" s="6">
        <f t="shared" si="35"/>
        <v>5149</v>
      </c>
    </row>
    <row r="738" spans="1:12" ht="15.6" thickTop="1" thickBot="1" x14ac:dyDescent="0.35">
      <c r="A738" s="4">
        <v>45457</v>
      </c>
      <c r="B738" s="5" t="s">
        <v>120</v>
      </c>
      <c r="C738" s="5" t="s">
        <v>116</v>
      </c>
      <c r="D738" s="5" t="s">
        <v>117</v>
      </c>
      <c r="E738" s="5" t="s">
        <v>21</v>
      </c>
      <c r="F738" s="5" t="s">
        <v>35</v>
      </c>
      <c r="G738" s="5">
        <v>19</v>
      </c>
      <c r="H738" s="5">
        <v>918</v>
      </c>
      <c r="I738" s="5">
        <v>1364</v>
      </c>
      <c r="J738" s="6">
        <f t="shared" si="33"/>
        <v>17442</v>
      </c>
      <c r="K738" s="6">
        <f t="shared" si="34"/>
        <v>25916</v>
      </c>
      <c r="L738" s="6">
        <f t="shared" si="35"/>
        <v>8474</v>
      </c>
    </row>
    <row r="739" spans="1:12" ht="15.6" thickTop="1" thickBot="1" x14ac:dyDescent="0.35">
      <c r="A739" s="4">
        <v>45458</v>
      </c>
      <c r="B739" s="5" t="s">
        <v>121</v>
      </c>
      <c r="C739" s="5" t="s">
        <v>116</v>
      </c>
      <c r="D739" s="5" t="s">
        <v>117</v>
      </c>
      <c r="E739" s="5" t="s">
        <v>21</v>
      </c>
      <c r="F739" s="5" t="s">
        <v>35</v>
      </c>
      <c r="G739" s="5">
        <v>17</v>
      </c>
      <c r="H739" s="5">
        <v>901</v>
      </c>
      <c r="I739" s="5">
        <v>1395</v>
      </c>
      <c r="J739" s="6">
        <f t="shared" si="33"/>
        <v>15317</v>
      </c>
      <c r="K739" s="6">
        <f t="shared" si="34"/>
        <v>23715</v>
      </c>
      <c r="L739" s="6">
        <f t="shared" si="35"/>
        <v>8398</v>
      </c>
    </row>
    <row r="740" spans="1:12" ht="15.6" thickTop="1" thickBot="1" x14ac:dyDescent="0.35">
      <c r="A740" s="4">
        <v>45459</v>
      </c>
      <c r="B740" s="5" t="s">
        <v>122</v>
      </c>
      <c r="C740" s="5" t="s">
        <v>116</v>
      </c>
      <c r="D740" s="5" t="s">
        <v>117</v>
      </c>
      <c r="E740" s="5" t="s">
        <v>42</v>
      </c>
      <c r="F740" s="5" t="s">
        <v>16</v>
      </c>
      <c r="G740" s="5">
        <v>17</v>
      </c>
      <c r="H740" s="5">
        <v>787</v>
      </c>
      <c r="I740" s="5">
        <v>1165</v>
      </c>
      <c r="J740" s="6">
        <f t="shared" si="33"/>
        <v>13379</v>
      </c>
      <c r="K740" s="6">
        <f t="shared" si="34"/>
        <v>19805</v>
      </c>
      <c r="L740" s="6">
        <f t="shared" si="35"/>
        <v>6426</v>
      </c>
    </row>
    <row r="741" spans="1:12" ht="15.6" thickTop="1" thickBot="1" x14ac:dyDescent="0.35">
      <c r="A741" s="4">
        <v>45460</v>
      </c>
      <c r="B741" s="5" t="s">
        <v>123</v>
      </c>
      <c r="C741" s="5" t="s">
        <v>116</v>
      </c>
      <c r="D741" s="5" t="s">
        <v>117</v>
      </c>
      <c r="E741" s="5" t="s">
        <v>61</v>
      </c>
      <c r="F741" s="5" t="s">
        <v>16</v>
      </c>
      <c r="G741" s="5">
        <v>15</v>
      </c>
      <c r="H741" s="5">
        <v>545</v>
      </c>
      <c r="I741" s="5">
        <v>1113</v>
      </c>
      <c r="J741" s="6">
        <f t="shared" si="33"/>
        <v>8175</v>
      </c>
      <c r="K741" s="6">
        <f t="shared" si="34"/>
        <v>16695</v>
      </c>
      <c r="L741" s="6">
        <f t="shared" si="35"/>
        <v>8520</v>
      </c>
    </row>
    <row r="742" spans="1:12" ht="15.6" thickTop="1" thickBot="1" x14ac:dyDescent="0.35">
      <c r="A742" s="4">
        <v>45461</v>
      </c>
      <c r="B742" s="5" t="s">
        <v>124</v>
      </c>
      <c r="C742" s="5" t="s">
        <v>25</v>
      </c>
      <c r="D742" s="5" t="s">
        <v>91</v>
      </c>
      <c r="E742" s="5" t="s">
        <v>21</v>
      </c>
      <c r="F742" s="5" t="s">
        <v>16</v>
      </c>
      <c r="G742" s="5">
        <v>87</v>
      </c>
      <c r="H742" s="5">
        <v>616</v>
      </c>
      <c r="I742" s="5">
        <v>916</v>
      </c>
      <c r="J742" s="6">
        <f t="shared" si="33"/>
        <v>53592</v>
      </c>
      <c r="K742" s="6">
        <f t="shared" si="34"/>
        <v>79692</v>
      </c>
      <c r="L742" s="6">
        <f t="shared" si="35"/>
        <v>26100</v>
      </c>
    </row>
    <row r="743" spans="1:12" ht="15.6" thickTop="1" thickBot="1" x14ac:dyDescent="0.35">
      <c r="A743" s="4">
        <v>45462</v>
      </c>
      <c r="B743" s="5" t="s">
        <v>125</v>
      </c>
      <c r="C743" s="5" t="s">
        <v>25</v>
      </c>
      <c r="D743" s="5" t="s">
        <v>91</v>
      </c>
      <c r="E743" s="5" t="s">
        <v>27</v>
      </c>
      <c r="F743" s="5" t="s">
        <v>16</v>
      </c>
      <c r="G743" s="5">
        <v>57</v>
      </c>
      <c r="H743" s="5">
        <v>724</v>
      </c>
      <c r="I743" s="5">
        <v>923</v>
      </c>
      <c r="J743" s="6">
        <f t="shared" si="33"/>
        <v>41268</v>
      </c>
      <c r="K743" s="6">
        <f t="shared" si="34"/>
        <v>52611</v>
      </c>
      <c r="L743" s="6">
        <f t="shared" si="35"/>
        <v>11343</v>
      </c>
    </row>
    <row r="744" spans="1:12" ht="15.6" thickTop="1" thickBot="1" x14ac:dyDescent="0.35">
      <c r="A744" s="4">
        <v>45463</v>
      </c>
      <c r="B744" s="5" t="s">
        <v>126</v>
      </c>
      <c r="C744" s="5" t="s">
        <v>25</v>
      </c>
      <c r="D744" s="5" t="s">
        <v>91</v>
      </c>
      <c r="E744" s="5" t="s">
        <v>15</v>
      </c>
      <c r="F744" s="5" t="s">
        <v>16</v>
      </c>
      <c r="G744" s="5">
        <v>85</v>
      </c>
      <c r="H744" s="5">
        <v>639</v>
      </c>
      <c r="I744" s="5">
        <v>920</v>
      </c>
      <c r="J744" s="6">
        <f t="shared" si="33"/>
        <v>54315</v>
      </c>
      <c r="K744" s="6">
        <f t="shared" si="34"/>
        <v>78200</v>
      </c>
      <c r="L744" s="6">
        <f t="shared" si="35"/>
        <v>23885</v>
      </c>
    </row>
    <row r="745" spans="1:12" ht="15.6" thickTop="1" thickBot="1" x14ac:dyDescent="0.35">
      <c r="A745" s="4">
        <v>45464</v>
      </c>
      <c r="B745" s="5" t="s">
        <v>127</v>
      </c>
      <c r="C745" s="5" t="s">
        <v>25</v>
      </c>
      <c r="D745" s="5" t="s">
        <v>91</v>
      </c>
      <c r="E745" s="5" t="s">
        <v>19</v>
      </c>
      <c r="F745" s="5" t="s">
        <v>35</v>
      </c>
      <c r="G745" s="5">
        <v>83</v>
      </c>
      <c r="H745" s="5">
        <v>889</v>
      </c>
      <c r="I745" s="5">
        <v>1363</v>
      </c>
      <c r="J745" s="6">
        <f t="shared" si="33"/>
        <v>73787</v>
      </c>
      <c r="K745" s="6">
        <f t="shared" si="34"/>
        <v>113129</v>
      </c>
      <c r="L745" s="6">
        <f t="shared" si="35"/>
        <v>39342</v>
      </c>
    </row>
    <row r="746" spans="1:12" ht="15.6" thickTop="1" thickBot="1" x14ac:dyDescent="0.35">
      <c r="A746" s="4">
        <v>45465</v>
      </c>
      <c r="B746" s="5" t="s">
        <v>128</v>
      </c>
      <c r="C746" s="5" t="s">
        <v>25</v>
      </c>
      <c r="D746" s="5" t="s">
        <v>91</v>
      </c>
      <c r="E746" s="5" t="s">
        <v>21</v>
      </c>
      <c r="F746" s="5" t="s">
        <v>35</v>
      </c>
      <c r="G746" s="5">
        <v>81</v>
      </c>
      <c r="H746" s="5">
        <v>776</v>
      </c>
      <c r="I746" s="5">
        <v>1318</v>
      </c>
      <c r="J746" s="6">
        <f t="shared" si="33"/>
        <v>62856</v>
      </c>
      <c r="K746" s="6">
        <f t="shared" si="34"/>
        <v>106758</v>
      </c>
      <c r="L746" s="6">
        <f t="shared" si="35"/>
        <v>43902</v>
      </c>
    </row>
    <row r="747" spans="1:12" ht="15.6" thickTop="1" thickBot="1" x14ac:dyDescent="0.35">
      <c r="A747" s="4">
        <v>45466</v>
      </c>
      <c r="B747" s="5" t="s">
        <v>129</v>
      </c>
      <c r="C747" s="5" t="s">
        <v>25</v>
      </c>
      <c r="D747" s="5" t="s">
        <v>104</v>
      </c>
      <c r="E747" s="5" t="s">
        <v>23</v>
      </c>
      <c r="F747" s="5" t="s">
        <v>35</v>
      </c>
      <c r="G747" s="5">
        <v>86</v>
      </c>
      <c r="H747" s="5">
        <v>705</v>
      </c>
      <c r="I747" s="5">
        <v>1007</v>
      </c>
      <c r="J747" s="6">
        <f t="shared" si="33"/>
        <v>60630</v>
      </c>
      <c r="K747" s="6">
        <f t="shared" si="34"/>
        <v>86602</v>
      </c>
      <c r="L747" s="6">
        <f t="shared" si="35"/>
        <v>25972</v>
      </c>
    </row>
    <row r="748" spans="1:12" ht="15.6" thickTop="1" thickBot="1" x14ac:dyDescent="0.35">
      <c r="A748" s="4">
        <v>45467</v>
      </c>
      <c r="B748" s="5" t="s">
        <v>130</v>
      </c>
      <c r="C748" s="5" t="s">
        <v>25</v>
      </c>
      <c r="D748" s="5" t="s">
        <v>104</v>
      </c>
      <c r="E748" s="5" t="s">
        <v>27</v>
      </c>
      <c r="F748" s="5" t="s">
        <v>16</v>
      </c>
      <c r="G748" s="5">
        <v>80</v>
      </c>
      <c r="H748" s="5">
        <v>901</v>
      </c>
      <c r="I748" s="5">
        <v>1198</v>
      </c>
      <c r="J748" s="6">
        <f t="shared" si="33"/>
        <v>72080</v>
      </c>
      <c r="K748" s="6">
        <f t="shared" si="34"/>
        <v>95840</v>
      </c>
      <c r="L748" s="6">
        <f t="shared" si="35"/>
        <v>23760</v>
      </c>
    </row>
    <row r="749" spans="1:12" ht="15.6" thickTop="1" thickBot="1" x14ac:dyDescent="0.35">
      <c r="A749" s="4">
        <v>45468</v>
      </c>
      <c r="B749" s="5" t="s">
        <v>131</v>
      </c>
      <c r="C749" s="5" t="s">
        <v>25</v>
      </c>
      <c r="D749" s="5" t="s">
        <v>104</v>
      </c>
      <c r="E749" s="5" t="s">
        <v>29</v>
      </c>
      <c r="F749" s="5" t="s">
        <v>16</v>
      </c>
      <c r="G749" s="5">
        <v>59</v>
      </c>
      <c r="H749" s="5">
        <v>502</v>
      </c>
      <c r="I749" s="5">
        <v>1430</v>
      </c>
      <c r="J749" s="6">
        <f t="shared" si="33"/>
        <v>29618</v>
      </c>
      <c r="K749" s="6">
        <f t="shared" si="34"/>
        <v>84370</v>
      </c>
      <c r="L749" s="6">
        <f t="shared" si="35"/>
        <v>54752</v>
      </c>
    </row>
    <row r="750" spans="1:12" ht="15.6" thickTop="1" thickBot="1" x14ac:dyDescent="0.35">
      <c r="A750" s="4">
        <v>45469</v>
      </c>
      <c r="B750" s="5" t="s">
        <v>132</v>
      </c>
      <c r="C750" s="5" t="s">
        <v>25</v>
      </c>
      <c r="D750" s="5" t="s">
        <v>104</v>
      </c>
      <c r="E750" s="5" t="s">
        <v>31</v>
      </c>
      <c r="F750" s="5" t="s">
        <v>16</v>
      </c>
      <c r="G750" s="5">
        <v>52</v>
      </c>
      <c r="H750" s="5">
        <v>556</v>
      </c>
      <c r="I750" s="5">
        <v>1041</v>
      </c>
      <c r="J750" s="6">
        <f t="shared" si="33"/>
        <v>28912</v>
      </c>
      <c r="K750" s="6">
        <f t="shared" si="34"/>
        <v>54132</v>
      </c>
      <c r="L750" s="6">
        <f t="shared" si="35"/>
        <v>25220</v>
      </c>
    </row>
    <row r="751" spans="1:12" ht="15.6" thickTop="1" thickBot="1" x14ac:dyDescent="0.35">
      <c r="A751" s="4">
        <v>45470</v>
      </c>
      <c r="B751" s="5" t="s">
        <v>133</v>
      </c>
      <c r="C751" s="5" t="s">
        <v>25</v>
      </c>
      <c r="D751" s="5" t="s">
        <v>104</v>
      </c>
      <c r="E751" s="5" t="s">
        <v>19</v>
      </c>
      <c r="F751" s="5" t="s">
        <v>16</v>
      </c>
      <c r="G751" s="5">
        <v>92</v>
      </c>
      <c r="H751" s="5">
        <v>953</v>
      </c>
      <c r="I751" s="5">
        <v>888</v>
      </c>
      <c r="J751" s="6">
        <f t="shared" si="33"/>
        <v>87676</v>
      </c>
      <c r="K751" s="6">
        <f t="shared" si="34"/>
        <v>81696</v>
      </c>
      <c r="L751" s="6">
        <f t="shared" si="35"/>
        <v>-5980</v>
      </c>
    </row>
    <row r="752" spans="1:12" ht="15.6" thickTop="1" thickBot="1" x14ac:dyDescent="0.35">
      <c r="A752" s="4">
        <v>45471</v>
      </c>
      <c r="B752" s="5" t="s">
        <v>134</v>
      </c>
      <c r="C752" s="5" t="s">
        <v>25</v>
      </c>
      <c r="D752" s="5" t="s">
        <v>104</v>
      </c>
      <c r="E752" s="5" t="s">
        <v>34</v>
      </c>
      <c r="F752" s="5" t="s">
        <v>16</v>
      </c>
      <c r="G752" s="5">
        <v>96</v>
      </c>
      <c r="H752" s="5">
        <v>961</v>
      </c>
      <c r="I752" s="5">
        <v>1234</v>
      </c>
      <c r="J752" s="6">
        <f t="shared" si="33"/>
        <v>92256</v>
      </c>
      <c r="K752" s="6">
        <f t="shared" si="34"/>
        <v>118464</v>
      </c>
      <c r="L752" s="6">
        <f t="shared" si="35"/>
        <v>26208</v>
      </c>
    </row>
    <row r="753" spans="1:12" ht="15.6" thickTop="1" thickBot="1" x14ac:dyDescent="0.35">
      <c r="A753" s="4">
        <v>45472</v>
      </c>
      <c r="B753" s="5" t="s">
        <v>135</v>
      </c>
      <c r="C753" s="5" t="s">
        <v>116</v>
      </c>
      <c r="D753" s="5" t="s">
        <v>136</v>
      </c>
      <c r="E753" s="5" t="s">
        <v>31</v>
      </c>
      <c r="F753" s="5" t="s">
        <v>35</v>
      </c>
      <c r="G753" s="5">
        <v>11</v>
      </c>
      <c r="H753" s="5">
        <v>616</v>
      </c>
      <c r="I753" s="5">
        <v>1429</v>
      </c>
      <c r="J753" s="6">
        <f t="shared" si="33"/>
        <v>6776</v>
      </c>
      <c r="K753" s="6">
        <f t="shared" si="34"/>
        <v>15719</v>
      </c>
      <c r="L753" s="6">
        <f t="shared" si="35"/>
        <v>8943</v>
      </c>
    </row>
    <row r="754" spans="1:12" ht="15.6" thickTop="1" thickBot="1" x14ac:dyDescent="0.35">
      <c r="A754" s="4">
        <v>45473</v>
      </c>
      <c r="B754" s="5" t="s">
        <v>137</v>
      </c>
      <c r="C754" s="5" t="s">
        <v>116</v>
      </c>
      <c r="D754" s="5" t="s">
        <v>136</v>
      </c>
      <c r="E754" s="5" t="s">
        <v>38</v>
      </c>
      <c r="F754" s="5" t="s">
        <v>35</v>
      </c>
      <c r="G754" s="5">
        <v>16</v>
      </c>
      <c r="H754" s="5">
        <v>911</v>
      </c>
      <c r="I754" s="5">
        <v>1482</v>
      </c>
      <c r="J754" s="6">
        <f t="shared" si="33"/>
        <v>14576</v>
      </c>
      <c r="K754" s="6">
        <f t="shared" si="34"/>
        <v>23712</v>
      </c>
      <c r="L754" s="6">
        <f t="shared" si="35"/>
        <v>9136</v>
      </c>
    </row>
    <row r="755" spans="1:12" ht="15.6" thickTop="1" thickBot="1" x14ac:dyDescent="0.35">
      <c r="A755" s="4">
        <v>45474</v>
      </c>
      <c r="B755" s="5" t="s">
        <v>138</v>
      </c>
      <c r="C755" s="5" t="s">
        <v>116</v>
      </c>
      <c r="D755" s="5" t="s">
        <v>136</v>
      </c>
      <c r="E755" s="5" t="s">
        <v>38</v>
      </c>
      <c r="F755" s="5" t="s">
        <v>35</v>
      </c>
      <c r="G755" s="5">
        <v>19</v>
      </c>
      <c r="H755" s="5">
        <v>816</v>
      </c>
      <c r="I755" s="5">
        <v>1069</v>
      </c>
      <c r="J755" s="6">
        <f t="shared" si="33"/>
        <v>15504</v>
      </c>
      <c r="K755" s="6">
        <f t="shared" si="34"/>
        <v>20311</v>
      </c>
      <c r="L755" s="6">
        <f t="shared" si="35"/>
        <v>4807</v>
      </c>
    </row>
    <row r="756" spans="1:12" ht="15.6" thickTop="1" thickBot="1" x14ac:dyDescent="0.35">
      <c r="A756" s="4">
        <v>45475</v>
      </c>
      <c r="B756" s="5" t="s">
        <v>139</v>
      </c>
      <c r="C756" s="5" t="s">
        <v>116</v>
      </c>
      <c r="D756" s="5" t="s">
        <v>136</v>
      </c>
      <c r="E756" s="5" t="s">
        <v>19</v>
      </c>
      <c r="F756" s="5" t="s">
        <v>35</v>
      </c>
      <c r="G756" s="5">
        <v>14</v>
      </c>
      <c r="H756" s="5">
        <v>684</v>
      </c>
      <c r="I756" s="5">
        <v>983</v>
      </c>
      <c r="J756" s="6">
        <f t="shared" si="33"/>
        <v>9576</v>
      </c>
      <c r="K756" s="6">
        <f t="shared" si="34"/>
        <v>13762</v>
      </c>
      <c r="L756" s="6">
        <f t="shared" si="35"/>
        <v>4186</v>
      </c>
    </row>
    <row r="757" spans="1:12" ht="15.6" thickTop="1" thickBot="1" x14ac:dyDescent="0.35">
      <c r="A757" s="4">
        <v>45476</v>
      </c>
      <c r="B757" s="5" t="s">
        <v>140</v>
      </c>
      <c r="C757" s="5" t="s">
        <v>116</v>
      </c>
      <c r="D757" s="5" t="s">
        <v>136</v>
      </c>
      <c r="E757" s="5" t="s">
        <v>42</v>
      </c>
      <c r="F757" s="5" t="s">
        <v>35</v>
      </c>
      <c r="G757" s="5">
        <v>16</v>
      </c>
      <c r="H757" s="5">
        <v>693</v>
      </c>
      <c r="I757" s="5">
        <v>1417</v>
      </c>
      <c r="J757" s="6">
        <f t="shared" si="33"/>
        <v>11088</v>
      </c>
      <c r="K757" s="6">
        <f t="shared" si="34"/>
        <v>22672</v>
      </c>
      <c r="L757" s="6">
        <f t="shared" si="35"/>
        <v>11584</v>
      </c>
    </row>
    <row r="758" spans="1:12" ht="15.6" thickTop="1" thickBot="1" x14ac:dyDescent="0.35">
      <c r="A758" s="4">
        <v>45477</v>
      </c>
      <c r="B758" s="5" t="s">
        <v>141</v>
      </c>
      <c r="C758" s="5" t="s">
        <v>116</v>
      </c>
      <c r="D758" s="5" t="s">
        <v>136</v>
      </c>
      <c r="E758" s="5" t="s">
        <v>19</v>
      </c>
      <c r="F758" s="5" t="s">
        <v>35</v>
      </c>
      <c r="G758" s="5">
        <v>14</v>
      </c>
      <c r="H758" s="5">
        <v>965</v>
      </c>
      <c r="I758" s="5">
        <v>1403</v>
      </c>
      <c r="J758" s="6">
        <f t="shared" si="33"/>
        <v>13510</v>
      </c>
      <c r="K758" s="6">
        <f t="shared" si="34"/>
        <v>19642</v>
      </c>
      <c r="L758" s="6">
        <f t="shared" si="35"/>
        <v>6132</v>
      </c>
    </row>
    <row r="759" spans="1:12" ht="15.6" thickTop="1" thickBot="1" x14ac:dyDescent="0.35">
      <c r="A759" s="4">
        <v>45478</v>
      </c>
      <c r="B759" s="5" t="s">
        <v>142</v>
      </c>
      <c r="C759" s="5" t="s">
        <v>116</v>
      </c>
      <c r="D759" s="5" t="s">
        <v>136</v>
      </c>
      <c r="E759" s="5" t="s">
        <v>46</v>
      </c>
      <c r="F759" s="5" t="s">
        <v>35</v>
      </c>
      <c r="G759" s="5">
        <v>20</v>
      </c>
      <c r="H759" s="5">
        <v>960</v>
      </c>
      <c r="I759" s="5">
        <v>1498</v>
      </c>
      <c r="J759" s="6">
        <f t="shared" si="33"/>
        <v>19200</v>
      </c>
      <c r="K759" s="6">
        <f t="shared" si="34"/>
        <v>29960</v>
      </c>
      <c r="L759" s="6">
        <f t="shared" si="35"/>
        <v>10760</v>
      </c>
    </row>
    <row r="760" spans="1:12" ht="15.6" thickTop="1" thickBot="1" x14ac:dyDescent="0.35">
      <c r="A760" s="4">
        <v>45479</v>
      </c>
      <c r="B760" s="5" t="s">
        <v>143</v>
      </c>
      <c r="C760" s="5" t="s">
        <v>116</v>
      </c>
      <c r="D760" s="5" t="s">
        <v>136</v>
      </c>
      <c r="E760" s="5" t="s">
        <v>42</v>
      </c>
      <c r="F760" s="5" t="s">
        <v>16</v>
      </c>
      <c r="G760" s="5">
        <v>16</v>
      </c>
      <c r="H760" s="5">
        <v>734</v>
      </c>
      <c r="I760" s="5">
        <v>940</v>
      </c>
      <c r="J760" s="6">
        <f t="shared" si="33"/>
        <v>11744</v>
      </c>
      <c r="K760" s="6">
        <f t="shared" si="34"/>
        <v>15040</v>
      </c>
      <c r="L760" s="6">
        <f t="shared" si="35"/>
        <v>3296</v>
      </c>
    </row>
    <row r="761" spans="1:12" ht="15.6" thickTop="1" thickBot="1" x14ac:dyDescent="0.35">
      <c r="A761" s="4">
        <v>45480</v>
      </c>
      <c r="B761" s="5" t="s">
        <v>144</v>
      </c>
      <c r="C761" s="5" t="s">
        <v>116</v>
      </c>
      <c r="D761" s="5" t="s">
        <v>136</v>
      </c>
      <c r="E761" s="5" t="s">
        <v>49</v>
      </c>
      <c r="F761" s="5" t="s">
        <v>16</v>
      </c>
      <c r="G761" s="5">
        <v>16</v>
      </c>
      <c r="H761" s="5">
        <v>673</v>
      </c>
      <c r="I761" s="5">
        <v>1105</v>
      </c>
      <c r="J761" s="6">
        <f t="shared" si="33"/>
        <v>10768</v>
      </c>
      <c r="K761" s="6">
        <f t="shared" si="34"/>
        <v>17680</v>
      </c>
      <c r="L761" s="6">
        <f t="shared" si="35"/>
        <v>6912</v>
      </c>
    </row>
    <row r="762" spans="1:12" ht="15.6" thickTop="1" thickBot="1" x14ac:dyDescent="0.35">
      <c r="A762" s="4">
        <v>45481</v>
      </c>
      <c r="B762" s="5" t="s">
        <v>145</v>
      </c>
      <c r="C762" s="5" t="s">
        <v>116</v>
      </c>
      <c r="D762" s="5" t="s">
        <v>136</v>
      </c>
      <c r="E762" s="5" t="s">
        <v>51</v>
      </c>
      <c r="F762" s="5" t="s">
        <v>16</v>
      </c>
      <c r="G762" s="5">
        <v>14</v>
      </c>
      <c r="H762" s="5">
        <v>782</v>
      </c>
      <c r="I762" s="5">
        <v>1372</v>
      </c>
      <c r="J762" s="6">
        <f t="shared" si="33"/>
        <v>10948</v>
      </c>
      <c r="K762" s="6">
        <f t="shared" si="34"/>
        <v>19208</v>
      </c>
      <c r="L762" s="6">
        <f t="shared" si="35"/>
        <v>8260</v>
      </c>
    </row>
    <row r="763" spans="1:12" ht="15.6" thickTop="1" thickBot="1" x14ac:dyDescent="0.35">
      <c r="A763" s="4">
        <v>45482</v>
      </c>
      <c r="B763" s="5" t="s">
        <v>146</v>
      </c>
      <c r="C763" s="5" t="s">
        <v>116</v>
      </c>
      <c r="D763" s="5" t="s">
        <v>136</v>
      </c>
      <c r="E763" s="5" t="s">
        <v>31</v>
      </c>
      <c r="F763" s="5" t="s">
        <v>16</v>
      </c>
      <c r="G763" s="5">
        <v>19</v>
      </c>
      <c r="H763" s="5">
        <v>536</v>
      </c>
      <c r="I763" s="5">
        <v>965</v>
      </c>
      <c r="J763" s="6">
        <f t="shared" si="33"/>
        <v>10184</v>
      </c>
      <c r="K763" s="6">
        <f t="shared" si="34"/>
        <v>18335</v>
      </c>
      <c r="L763" s="6">
        <f t="shared" si="35"/>
        <v>8151</v>
      </c>
    </row>
    <row r="764" spans="1:12" ht="15.6" thickTop="1" thickBot="1" x14ac:dyDescent="0.35">
      <c r="A764" s="4">
        <v>45483</v>
      </c>
      <c r="B764" s="5" t="s">
        <v>147</v>
      </c>
      <c r="C764" s="5" t="s">
        <v>116</v>
      </c>
      <c r="D764" s="5" t="s">
        <v>136</v>
      </c>
      <c r="E764" s="5" t="s">
        <v>38</v>
      </c>
      <c r="F764" s="5" t="s">
        <v>35</v>
      </c>
      <c r="G764" s="5">
        <v>11</v>
      </c>
      <c r="H764" s="5">
        <v>991</v>
      </c>
      <c r="I764" s="5">
        <v>1490</v>
      </c>
      <c r="J764" s="6">
        <f t="shared" si="33"/>
        <v>10901</v>
      </c>
      <c r="K764" s="6">
        <f t="shared" si="34"/>
        <v>16390</v>
      </c>
      <c r="L764" s="6">
        <f t="shared" si="35"/>
        <v>5489</v>
      </c>
    </row>
    <row r="765" spans="1:12" ht="15.6" thickTop="1" thickBot="1" x14ac:dyDescent="0.35">
      <c r="A765" s="4">
        <v>45484</v>
      </c>
      <c r="B765" s="5" t="s">
        <v>148</v>
      </c>
      <c r="C765" s="5" t="s">
        <v>13</v>
      </c>
      <c r="D765" s="5" t="s">
        <v>78</v>
      </c>
      <c r="E765" s="5" t="s">
        <v>38</v>
      </c>
      <c r="F765" s="5" t="s">
        <v>16</v>
      </c>
      <c r="G765" s="5">
        <v>26</v>
      </c>
      <c r="H765" s="5">
        <v>766</v>
      </c>
      <c r="I765" s="5">
        <v>1224</v>
      </c>
      <c r="J765" s="6">
        <f t="shared" si="33"/>
        <v>19916</v>
      </c>
      <c r="K765" s="6">
        <f t="shared" si="34"/>
        <v>31824</v>
      </c>
      <c r="L765" s="6">
        <f t="shared" si="35"/>
        <v>11908</v>
      </c>
    </row>
    <row r="766" spans="1:12" ht="15.6" thickTop="1" thickBot="1" x14ac:dyDescent="0.35">
      <c r="A766" s="4">
        <v>45485</v>
      </c>
      <c r="B766" s="5" t="s">
        <v>149</v>
      </c>
      <c r="C766" s="5" t="s">
        <v>13</v>
      </c>
      <c r="D766" s="5" t="s">
        <v>78</v>
      </c>
      <c r="E766" s="5" t="s">
        <v>23</v>
      </c>
      <c r="F766" s="5" t="s">
        <v>16</v>
      </c>
      <c r="G766" s="5">
        <v>23</v>
      </c>
      <c r="H766" s="5">
        <v>589</v>
      </c>
      <c r="I766" s="5">
        <v>1165</v>
      </c>
      <c r="J766" s="6">
        <f t="shared" si="33"/>
        <v>13547</v>
      </c>
      <c r="K766" s="6">
        <f t="shared" si="34"/>
        <v>26795</v>
      </c>
      <c r="L766" s="6">
        <f t="shared" si="35"/>
        <v>13248</v>
      </c>
    </row>
    <row r="767" spans="1:12" ht="15.6" thickTop="1" thickBot="1" x14ac:dyDescent="0.35">
      <c r="A767" s="4">
        <v>45486</v>
      </c>
      <c r="B767" s="5" t="s">
        <v>150</v>
      </c>
      <c r="C767" s="5" t="s">
        <v>13</v>
      </c>
      <c r="D767" s="5" t="s">
        <v>78</v>
      </c>
      <c r="E767" s="5" t="s">
        <v>23</v>
      </c>
      <c r="F767" s="5" t="s">
        <v>16</v>
      </c>
      <c r="G767" s="5">
        <v>24</v>
      </c>
      <c r="H767" s="5">
        <v>718</v>
      </c>
      <c r="I767" s="5">
        <v>1150</v>
      </c>
      <c r="J767" s="6">
        <f t="shared" si="33"/>
        <v>17232</v>
      </c>
      <c r="K767" s="6">
        <f t="shared" si="34"/>
        <v>27600</v>
      </c>
      <c r="L767" s="6">
        <f t="shared" si="35"/>
        <v>10368</v>
      </c>
    </row>
    <row r="768" spans="1:12" ht="15.6" thickTop="1" thickBot="1" x14ac:dyDescent="0.35">
      <c r="A768" s="4">
        <v>45487</v>
      </c>
      <c r="B768" s="5" t="s">
        <v>151</v>
      </c>
      <c r="C768" s="5" t="s">
        <v>13</v>
      </c>
      <c r="D768" s="5" t="s">
        <v>78</v>
      </c>
      <c r="E768" s="5" t="s">
        <v>34</v>
      </c>
      <c r="F768" s="5" t="s">
        <v>16</v>
      </c>
      <c r="G768" s="5">
        <v>22</v>
      </c>
      <c r="H768" s="5">
        <v>877</v>
      </c>
      <c r="I768" s="5">
        <v>1452</v>
      </c>
      <c r="J768" s="6">
        <f t="shared" si="33"/>
        <v>19294</v>
      </c>
      <c r="K768" s="6">
        <f t="shared" si="34"/>
        <v>31944</v>
      </c>
      <c r="L768" s="6">
        <f t="shared" si="35"/>
        <v>12650</v>
      </c>
    </row>
    <row r="769" spans="1:12" ht="15.6" thickTop="1" thickBot="1" x14ac:dyDescent="0.35">
      <c r="A769" s="4">
        <v>45488</v>
      </c>
      <c r="B769" s="5" t="s">
        <v>152</v>
      </c>
      <c r="C769" s="5" t="s">
        <v>13</v>
      </c>
      <c r="D769" s="5" t="s">
        <v>78</v>
      </c>
      <c r="E769" s="5" t="s">
        <v>38</v>
      </c>
      <c r="F769" s="5" t="s">
        <v>35</v>
      </c>
      <c r="G769" s="5">
        <v>23</v>
      </c>
      <c r="H769" s="5">
        <v>559</v>
      </c>
      <c r="I769" s="5">
        <v>952</v>
      </c>
      <c r="J769" s="6">
        <f t="shared" si="33"/>
        <v>12857</v>
      </c>
      <c r="K769" s="6">
        <f t="shared" si="34"/>
        <v>21896</v>
      </c>
      <c r="L769" s="6">
        <f t="shared" si="35"/>
        <v>9039</v>
      </c>
    </row>
    <row r="770" spans="1:12" ht="15.6" thickTop="1" thickBot="1" x14ac:dyDescent="0.35">
      <c r="A770" s="4">
        <v>45489</v>
      </c>
      <c r="B770" s="5" t="s">
        <v>153</v>
      </c>
      <c r="C770" s="5" t="s">
        <v>13</v>
      </c>
      <c r="D770" s="5" t="s">
        <v>78</v>
      </c>
      <c r="E770" s="5" t="s">
        <v>61</v>
      </c>
      <c r="F770" s="5" t="s">
        <v>35</v>
      </c>
      <c r="G770" s="5">
        <v>23</v>
      </c>
      <c r="H770" s="5">
        <v>641</v>
      </c>
      <c r="I770" s="5">
        <v>1117</v>
      </c>
      <c r="J770" s="6">
        <f t="shared" si="33"/>
        <v>14743</v>
      </c>
      <c r="K770" s="6">
        <f t="shared" si="34"/>
        <v>25691</v>
      </c>
      <c r="L770" s="6">
        <f t="shared" si="35"/>
        <v>10948</v>
      </c>
    </row>
    <row r="771" spans="1:12" ht="15.6" thickTop="1" thickBot="1" x14ac:dyDescent="0.35">
      <c r="A771" s="4">
        <v>45490</v>
      </c>
      <c r="B771" s="5" t="s">
        <v>154</v>
      </c>
      <c r="C771" s="5" t="s">
        <v>13</v>
      </c>
      <c r="D771" s="5" t="s">
        <v>78</v>
      </c>
      <c r="E771" s="5" t="s">
        <v>63</v>
      </c>
      <c r="F771" s="5" t="s">
        <v>35</v>
      </c>
      <c r="G771" s="5">
        <v>30</v>
      </c>
      <c r="H771" s="5">
        <v>916</v>
      </c>
      <c r="I771" s="5">
        <v>1306</v>
      </c>
      <c r="J771" s="6">
        <f t="shared" ref="J771:J834" si="36">G771*H771</f>
        <v>27480</v>
      </c>
      <c r="K771" s="6">
        <f t="shared" ref="K771:K834" si="37">G771*I771</f>
        <v>39180</v>
      </c>
      <c r="L771" s="6">
        <f t="shared" ref="L771:L834" si="38">K771-J771</f>
        <v>11700</v>
      </c>
    </row>
    <row r="772" spans="1:12" ht="15.6" thickTop="1" thickBot="1" x14ac:dyDescent="0.35">
      <c r="A772" s="4">
        <v>45491</v>
      </c>
      <c r="B772" s="5" t="s">
        <v>155</v>
      </c>
      <c r="C772" s="5" t="s">
        <v>13</v>
      </c>
      <c r="D772" s="5" t="s">
        <v>78</v>
      </c>
      <c r="E772" s="5" t="s">
        <v>19</v>
      </c>
      <c r="F772" s="5" t="s">
        <v>35</v>
      </c>
      <c r="G772" s="5">
        <v>28</v>
      </c>
      <c r="H772" s="5">
        <v>588</v>
      </c>
      <c r="I772" s="5">
        <v>889</v>
      </c>
      <c r="J772" s="6">
        <f t="shared" si="36"/>
        <v>16464</v>
      </c>
      <c r="K772" s="6">
        <f t="shared" si="37"/>
        <v>24892</v>
      </c>
      <c r="L772" s="6">
        <f t="shared" si="38"/>
        <v>8428</v>
      </c>
    </row>
    <row r="773" spans="1:12" ht="15.6" thickTop="1" thickBot="1" x14ac:dyDescent="0.35">
      <c r="A773" s="4">
        <v>45492</v>
      </c>
      <c r="B773" s="5" t="s">
        <v>156</v>
      </c>
      <c r="C773" s="5" t="s">
        <v>13</v>
      </c>
      <c r="D773" s="5" t="s">
        <v>78</v>
      </c>
      <c r="E773" s="5" t="s">
        <v>66</v>
      </c>
      <c r="F773" s="5" t="s">
        <v>35</v>
      </c>
      <c r="G773" s="5">
        <v>26</v>
      </c>
      <c r="H773" s="5">
        <v>969</v>
      </c>
      <c r="I773" s="5">
        <v>1343</v>
      </c>
      <c r="J773" s="6">
        <f t="shared" si="36"/>
        <v>25194</v>
      </c>
      <c r="K773" s="6">
        <f t="shared" si="37"/>
        <v>34918</v>
      </c>
      <c r="L773" s="6">
        <f t="shared" si="38"/>
        <v>9724</v>
      </c>
    </row>
    <row r="774" spans="1:12" ht="15.6" thickTop="1" thickBot="1" x14ac:dyDescent="0.35">
      <c r="A774" s="4">
        <v>45493</v>
      </c>
      <c r="B774" s="5" t="s">
        <v>157</v>
      </c>
      <c r="C774" s="5" t="s">
        <v>13</v>
      </c>
      <c r="D774" s="5" t="s">
        <v>78</v>
      </c>
      <c r="E774" s="5" t="s">
        <v>68</v>
      </c>
      <c r="F774" s="5" t="s">
        <v>35</v>
      </c>
      <c r="G774" s="5">
        <v>25</v>
      </c>
      <c r="H774" s="5">
        <v>839</v>
      </c>
      <c r="I774" s="5">
        <v>1091</v>
      </c>
      <c r="J774" s="6">
        <f t="shared" si="36"/>
        <v>20975</v>
      </c>
      <c r="K774" s="6">
        <f t="shared" si="37"/>
        <v>27275</v>
      </c>
      <c r="L774" s="6">
        <f t="shared" si="38"/>
        <v>6300</v>
      </c>
    </row>
    <row r="775" spans="1:12" ht="15.6" thickTop="1" thickBot="1" x14ac:dyDescent="0.35">
      <c r="A775" s="4">
        <v>45494</v>
      </c>
      <c r="B775" s="5" t="s">
        <v>158</v>
      </c>
      <c r="C775" s="5" t="s">
        <v>13</v>
      </c>
      <c r="D775" s="5" t="s">
        <v>78</v>
      </c>
      <c r="E775" s="5" t="s">
        <v>70</v>
      </c>
      <c r="F775" s="5" t="s">
        <v>35</v>
      </c>
      <c r="G775" s="5">
        <v>25</v>
      </c>
      <c r="H775" s="5">
        <v>536</v>
      </c>
      <c r="I775" s="5">
        <v>935</v>
      </c>
      <c r="J775" s="6">
        <f t="shared" si="36"/>
        <v>13400</v>
      </c>
      <c r="K775" s="6">
        <f t="shared" si="37"/>
        <v>23375</v>
      </c>
      <c r="L775" s="6">
        <f t="shared" si="38"/>
        <v>9975</v>
      </c>
    </row>
    <row r="776" spans="1:12" ht="15.6" thickTop="1" thickBot="1" x14ac:dyDescent="0.35">
      <c r="A776" s="4">
        <v>45495</v>
      </c>
      <c r="B776" s="5" t="s">
        <v>159</v>
      </c>
      <c r="C776" s="5" t="s">
        <v>25</v>
      </c>
      <c r="D776" s="5" t="s">
        <v>91</v>
      </c>
      <c r="E776" s="5" t="s">
        <v>72</v>
      </c>
      <c r="F776" s="5" t="s">
        <v>35</v>
      </c>
      <c r="G776" s="5">
        <v>79</v>
      </c>
      <c r="H776" s="5">
        <v>880</v>
      </c>
      <c r="I776" s="5">
        <v>1006</v>
      </c>
      <c r="J776" s="6">
        <f t="shared" si="36"/>
        <v>69520</v>
      </c>
      <c r="K776" s="6">
        <f t="shared" si="37"/>
        <v>79474</v>
      </c>
      <c r="L776" s="6">
        <f t="shared" si="38"/>
        <v>9954</v>
      </c>
    </row>
    <row r="777" spans="1:12" ht="15.6" thickTop="1" thickBot="1" x14ac:dyDescent="0.35">
      <c r="A777" s="4">
        <v>45496</v>
      </c>
      <c r="B777" s="5" t="s">
        <v>160</v>
      </c>
      <c r="C777" s="5" t="s">
        <v>25</v>
      </c>
      <c r="D777" s="5" t="s">
        <v>91</v>
      </c>
      <c r="E777" s="5" t="s">
        <v>74</v>
      </c>
      <c r="F777" s="5" t="s">
        <v>35</v>
      </c>
      <c r="G777" s="5">
        <v>62</v>
      </c>
      <c r="H777" s="5">
        <v>936</v>
      </c>
      <c r="I777" s="5">
        <v>1020</v>
      </c>
      <c r="J777" s="6">
        <f t="shared" si="36"/>
        <v>58032</v>
      </c>
      <c r="K777" s="6">
        <f t="shared" si="37"/>
        <v>63240</v>
      </c>
      <c r="L777" s="6">
        <f t="shared" si="38"/>
        <v>5208</v>
      </c>
    </row>
    <row r="778" spans="1:12" ht="15.6" thickTop="1" thickBot="1" x14ac:dyDescent="0.35">
      <c r="A778" s="4">
        <v>45497</v>
      </c>
      <c r="B778" s="5" t="s">
        <v>161</v>
      </c>
      <c r="C778" s="5" t="s">
        <v>25</v>
      </c>
      <c r="D778" s="5" t="s">
        <v>91</v>
      </c>
      <c r="E778" s="5" t="s">
        <v>21</v>
      </c>
      <c r="F778" s="5" t="s">
        <v>35</v>
      </c>
      <c r="G778" s="5">
        <v>53</v>
      </c>
      <c r="H778" s="5">
        <v>791</v>
      </c>
      <c r="I778" s="5">
        <v>1156</v>
      </c>
      <c r="J778" s="6">
        <f t="shared" si="36"/>
        <v>41923</v>
      </c>
      <c r="K778" s="6">
        <f t="shared" si="37"/>
        <v>61268</v>
      </c>
      <c r="L778" s="6">
        <f t="shared" si="38"/>
        <v>19345</v>
      </c>
    </row>
    <row r="779" spans="1:12" ht="15.6" thickTop="1" thickBot="1" x14ac:dyDescent="0.35">
      <c r="A779" s="4">
        <v>45498</v>
      </c>
      <c r="B779" s="5" t="s">
        <v>162</v>
      </c>
      <c r="C779" s="5" t="s">
        <v>25</v>
      </c>
      <c r="D779" s="5" t="s">
        <v>91</v>
      </c>
      <c r="E779" s="5" t="s">
        <v>21</v>
      </c>
      <c r="F779" s="5" t="s">
        <v>35</v>
      </c>
      <c r="G779" s="5">
        <v>56</v>
      </c>
      <c r="H779" s="5">
        <v>740</v>
      </c>
      <c r="I779" s="5">
        <v>1101</v>
      </c>
      <c r="J779" s="6">
        <f t="shared" si="36"/>
        <v>41440</v>
      </c>
      <c r="K779" s="6">
        <f t="shared" si="37"/>
        <v>61656</v>
      </c>
      <c r="L779" s="6">
        <f t="shared" si="38"/>
        <v>20216</v>
      </c>
    </row>
    <row r="780" spans="1:12" ht="15.6" thickTop="1" thickBot="1" x14ac:dyDescent="0.35">
      <c r="A780" s="4">
        <v>45499</v>
      </c>
      <c r="B780" s="5" t="s">
        <v>163</v>
      </c>
      <c r="C780" s="5" t="s">
        <v>25</v>
      </c>
      <c r="D780" s="5" t="s">
        <v>91</v>
      </c>
      <c r="E780" s="5" t="s">
        <v>42</v>
      </c>
      <c r="F780" s="5" t="s">
        <v>35</v>
      </c>
      <c r="G780" s="5">
        <v>63</v>
      </c>
      <c r="H780" s="5">
        <v>519</v>
      </c>
      <c r="I780" s="5">
        <v>1446</v>
      </c>
      <c r="J780" s="6">
        <f t="shared" si="36"/>
        <v>32697</v>
      </c>
      <c r="K780" s="6">
        <f t="shared" si="37"/>
        <v>91098</v>
      </c>
      <c r="L780" s="6">
        <f t="shared" si="38"/>
        <v>58401</v>
      </c>
    </row>
    <row r="781" spans="1:12" ht="15.6" thickTop="1" thickBot="1" x14ac:dyDescent="0.35">
      <c r="A781" s="4">
        <v>45500</v>
      </c>
      <c r="B781" s="5" t="s">
        <v>164</v>
      </c>
      <c r="C781" s="5" t="s">
        <v>25</v>
      </c>
      <c r="D781" s="5" t="s">
        <v>91</v>
      </c>
      <c r="E781" s="5" t="s">
        <v>61</v>
      </c>
      <c r="F781" s="5" t="s">
        <v>35</v>
      </c>
      <c r="G781" s="5">
        <v>73</v>
      </c>
      <c r="H781" s="5">
        <v>857</v>
      </c>
      <c r="I781" s="5">
        <v>1092</v>
      </c>
      <c r="J781" s="6">
        <f t="shared" si="36"/>
        <v>62561</v>
      </c>
      <c r="K781" s="6">
        <f t="shared" si="37"/>
        <v>79716</v>
      </c>
      <c r="L781" s="6">
        <f t="shared" si="38"/>
        <v>17155</v>
      </c>
    </row>
    <row r="782" spans="1:12" ht="15.6" thickTop="1" thickBot="1" x14ac:dyDescent="0.35">
      <c r="A782" s="4">
        <v>45501</v>
      </c>
      <c r="B782" s="5" t="s">
        <v>165</v>
      </c>
      <c r="C782" s="5" t="s">
        <v>25</v>
      </c>
      <c r="D782" s="5" t="s">
        <v>91</v>
      </c>
      <c r="E782" s="5" t="s">
        <v>21</v>
      </c>
      <c r="F782" s="5" t="s">
        <v>35</v>
      </c>
      <c r="G782" s="5">
        <v>67</v>
      </c>
      <c r="H782" s="5">
        <v>725</v>
      </c>
      <c r="I782" s="5">
        <v>1287</v>
      </c>
      <c r="J782" s="6">
        <f t="shared" si="36"/>
        <v>48575</v>
      </c>
      <c r="K782" s="6">
        <f t="shared" si="37"/>
        <v>86229</v>
      </c>
      <c r="L782" s="6">
        <f t="shared" si="38"/>
        <v>37654</v>
      </c>
    </row>
    <row r="783" spans="1:12" ht="15.6" thickTop="1" thickBot="1" x14ac:dyDescent="0.35">
      <c r="A783" s="4">
        <v>45502</v>
      </c>
      <c r="B783" s="5" t="s">
        <v>166</v>
      </c>
      <c r="C783" s="5" t="s">
        <v>25</v>
      </c>
      <c r="D783" s="5" t="s">
        <v>91</v>
      </c>
      <c r="E783" s="5" t="s">
        <v>27</v>
      </c>
      <c r="F783" s="5" t="s">
        <v>35</v>
      </c>
      <c r="G783" s="5">
        <v>74</v>
      </c>
      <c r="H783" s="5">
        <v>691</v>
      </c>
      <c r="I783" s="5">
        <v>998</v>
      </c>
      <c r="J783" s="6">
        <f t="shared" si="36"/>
        <v>51134</v>
      </c>
      <c r="K783" s="6">
        <f t="shared" si="37"/>
        <v>73852</v>
      </c>
      <c r="L783" s="6">
        <f t="shared" si="38"/>
        <v>22718</v>
      </c>
    </row>
    <row r="784" spans="1:12" ht="15.6" thickTop="1" thickBot="1" x14ac:dyDescent="0.35">
      <c r="A784" s="4">
        <v>45503</v>
      </c>
      <c r="B784" s="5" t="s">
        <v>167</v>
      </c>
      <c r="C784" s="5" t="s">
        <v>25</v>
      </c>
      <c r="D784" s="5" t="s">
        <v>91</v>
      </c>
      <c r="E784" s="5" t="s">
        <v>15</v>
      </c>
      <c r="F784" s="5" t="s">
        <v>16</v>
      </c>
      <c r="G784" s="5">
        <v>92</v>
      </c>
      <c r="H784" s="5">
        <v>981</v>
      </c>
      <c r="I784" s="5">
        <v>1262</v>
      </c>
      <c r="J784" s="6">
        <f t="shared" si="36"/>
        <v>90252</v>
      </c>
      <c r="K784" s="6">
        <f t="shared" si="37"/>
        <v>116104</v>
      </c>
      <c r="L784" s="6">
        <f t="shared" si="38"/>
        <v>25852</v>
      </c>
    </row>
    <row r="785" spans="1:12" ht="15.6" thickTop="1" thickBot="1" x14ac:dyDescent="0.35">
      <c r="A785" s="4">
        <v>45504</v>
      </c>
      <c r="B785" s="5" t="s">
        <v>168</v>
      </c>
      <c r="C785" s="5" t="s">
        <v>25</v>
      </c>
      <c r="D785" s="5" t="s">
        <v>91</v>
      </c>
      <c r="E785" s="5" t="s">
        <v>19</v>
      </c>
      <c r="F785" s="5" t="s">
        <v>16</v>
      </c>
      <c r="G785" s="5">
        <v>63</v>
      </c>
      <c r="H785" s="5">
        <v>547</v>
      </c>
      <c r="I785" s="5">
        <v>1461</v>
      </c>
      <c r="J785" s="6">
        <f t="shared" si="36"/>
        <v>34461</v>
      </c>
      <c r="K785" s="6">
        <f t="shared" si="37"/>
        <v>92043</v>
      </c>
      <c r="L785" s="6">
        <f t="shared" si="38"/>
        <v>57582</v>
      </c>
    </row>
    <row r="786" spans="1:12" ht="15.6" thickTop="1" thickBot="1" x14ac:dyDescent="0.35">
      <c r="A786" s="4">
        <v>45505</v>
      </c>
      <c r="B786" s="5" t="s">
        <v>169</v>
      </c>
      <c r="C786" s="5" t="s">
        <v>25</v>
      </c>
      <c r="D786" s="5" t="s">
        <v>91</v>
      </c>
      <c r="E786" s="5" t="s">
        <v>21</v>
      </c>
      <c r="F786" s="5" t="s">
        <v>16</v>
      </c>
      <c r="G786" s="5">
        <v>69</v>
      </c>
      <c r="H786" s="5">
        <v>531</v>
      </c>
      <c r="I786" s="5">
        <v>1261</v>
      </c>
      <c r="J786" s="6">
        <f t="shared" si="36"/>
        <v>36639</v>
      </c>
      <c r="K786" s="6">
        <f t="shared" si="37"/>
        <v>87009</v>
      </c>
      <c r="L786" s="6">
        <f t="shared" si="38"/>
        <v>50370</v>
      </c>
    </row>
    <row r="787" spans="1:12" ht="15.6" thickTop="1" thickBot="1" x14ac:dyDescent="0.35">
      <c r="A787" s="4">
        <v>45506</v>
      </c>
      <c r="B787" s="5" t="s">
        <v>170</v>
      </c>
      <c r="C787" s="5" t="s">
        <v>25</v>
      </c>
      <c r="D787" s="5" t="s">
        <v>91</v>
      </c>
      <c r="E787" s="5" t="s">
        <v>23</v>
      </c>
      <c r="F787" s="5" t="s">
        <v>16</v>
      </c>
      <c r="G787" s="5">
        <v>84</v>
      </c>
      <c r="H787" s="5">
        <v>806</v>
      </c>
      <c r="I787" s="5">
        <v>1470</v>
      </c>
      <c r="J787" s="6">
        <f t="shared" si="36"/>
        <v>67704</v>
      </c>
      <c r="K787" s="6">
        <f t="shared" si="37"/>
        <v>123480</v>
      </c>
      <c r="L787" s="6">
        <f t="shared" si="38"/>
        <v>55776</v>
      </c>
    </row>
    <row r="788" spans="1:12" ht="15.6" thickTop="1" thickBot="1" x14ac:dyDescent="0.35">
      <c r="A788" s="4">
        <v>45507</v>
      </c>
      <c r="B788" s="5" t="s">
        <v>171</v>
      </c>
      <c r="C788" s="5" t="s">
        <v>25</v>
      </c>
      <c r="D788" s="5" t="s">
        <v>104</v>
      </c>
      <c r="E788" s="5" t="s">
        <v>27</v>
      </c>
      <c r="F788" s="5" t="s">
        <v>16</v>
      </c>
      <c r="G788" s="5">
        <v>66</v>
      </c>
      <c r="H788" s="5">
        <v>715</v>
      </c>
      <c r="I788" s="5">
        <v>1129</v>
      </c>
      <c r="J788" s="6">
        <f t="shared" si="36"/>
        <v>47190</v>
      </c>
      <c r="K788" s="6">
        <f t="shared" si="37"/>
        <v>74514</v>
      </c>
      <c r="L788" s="6">
        <f t="shared" si="38"/>
        <v>27324</v>
      </c>
    </row>
    <row r="789" spans="1:12" ht="15.6" thickTop="1" thickBot="1" x14ac:dyDescent="0.35">
      <c r="A789" s="4">
        <v>45508</v>
      </c>
      <c r="B789" s="5" t="s">
        <v>172</v>
      </c>
      <c r="C789" s="5" t="s">
        <v>25</v>
      </c>
      <c r="D789" s="5" t="s">
        <v>104</v>
      </c>
      <c r="E789" s="5" t="s">
        <v>29</v>
      </c>
      <c r="F789" s="5" t="s">
        <v>35</v>
      </c>
      <c r="G789" s="5">
        <v>71</v>
      </c>
      <c r="H789" s="5">
        <v>565</v>
      </c>
      <c r="I789" s="5">
        <v>1309</v>
      </c>
      <c r="J789" s="6">
        <f t="shared" si="36"/>
        <v>40115</v>
      </c>
      <c r="K789" s="6">
        <f t="shared" si="37"/>
        <v>92939</v>
      </c>
      <c r="L789" s="6">
        <f t="shared" si="38"/>
        <v>52824</v>
      </c>
    </row>
    <row r="790" spans="1:12" ht="15.6" thickTop="1" thickBot="1" x14ac:dyDescent="0.35">
      <c r="A790" s="4">
        <v>45509</v>
      </c>
      <c r="B790" s="5" t="s">
        <v>173</v>
      </c>
      <c r="C790" s="5" t="s">
        <v>25</v>
      </c>
      <c r="D790" s="5" t="s">
        <v>104</v>
      </c>
      <c r="E790" s="5" t="s">
        <v>31</v>
      </c>
      <c r="F790" s="5" t="s">
        <v>35</v>
      </c>
      <c r="G790" s="5">
        <v>90</v>
      </c>
      <c r="H790" s="5">
        <v>634</v>
      </c>
      <c r="I790" s="5">
        <v>956</v>
      </c>
      <c r="J790" s="6">
        <f t="shared" si="36"/>
        <v>57060</v>
      </c>
      <c r="K790" s="6">
        <f t="shared" si="37"/>
        <v>86040</v>
      </c>
      <c r="L790" s="6">
        <f t="shared" si="38"/>
        <v>28980</v>
      </c>
    </row>
    <row r="791" spans="1:12" ht="15.6" thickTop="1" thickBot="1" x14ac:dyDescent="0.35">
      <c r="A791" s="4">
        <v>45510</v>
      </c>
      <c r="B791" s="5" t="s">
        <v>174</v>
      </c>
      <c r="C791" s="5" t="s">
        <v>116</v>
      </c>
      <c r="D791" s="5" t="s">
        <v>136</v>
      </c>
      <c r="E791" s="5" t="s">
        <v>19</v>
      </c>
      <c r="F791" s="5" t="s">
        <v>35</v>
      </c>
      <c r="G791" s="5">
        <v>10</v>
      </c>
      <c r="H791" s="5">
        <v>844</v>
      </c>
      <c r="I791" s="5">
        <v>1370</v>
      </c>
      <c r="J791" s="6">
        <f t="shared" si="36"/>
        <v>8440</v>
      </c>
      <c r="K791" s="6">
        <f t="shared" si="37"/>
        <v>13700</v>
      </c>
      <c r="L791" s="6">
        <f t="shared" si="38"/>
        <v>5260</v>
      </c>
    </row>
    <row r="792" spans="1:12" ht="15.6" thickTop="1" thickBot="1" x14ac:dyDescent="0.35">
      <c r="A792" s="4">
        <v>45511</v>
      </c>
      <c r="B792" s="5" t="s">
        <v>175</v>
      </c>
      <c r="C792" s="5" t="s">
        <v>116</v>
      </c>
      <c r="D792" s="5" t="s">
        <v>136</v>
      </c>
      <c r="E792" s="5" t="s">
        <v>34</v>
      </c>
      <c r="F792" s="5" t="s">
        <v>35</v>
      </c>
      <c r="G792" s="5">
        <v>20</v>
      </c>
      <c r="H792" s="5">
        <v>803</v>
      </c>
      <c r="I792" s="5">
        <v>916</v>
      </c>
      <c r="J792" s="6">
        <f t="shared" si="36"/>
        <v>16060</v>
      </c>
      <c r="K792" s="6">
        <f t="shared" si="37"/>
        <v>18320</v>
      </c>
      <c r="L792" s="6">
        <f t="shared" si="38"/>
        <v>2260</v>
      </c>
    </row>
    <row r="793" spans="1:12" ht="15.6" thickTop="1" thickBot="1" x14ac:dyDescent="0.35">
      <c r="A793" s="4">
        <v>45512</v>
      </c>
      <c r="B793" s="5" t="s">
        <v>176</v>
      </c>
      <c r="C793" s="5" t="s">
        <v>116</v>
      </c>
      <c r="D793" s="5" t="s">
        <v>136</v>
      </c>
      <c r="E793" s="5" t="s">
        <v>31</v>
      </c>
      <c r="F793" s="5" t="s">
        <v>35</v>
      </c>
      <c r="G793" s="5">
        <v>10</v>
      </c>
      <c r="H793" s="5">
        <v>812</v>
      </c>
      <c r="I793" s="5">
        <v>1189</v>
      </c>
      <c r="J793" s="6">
        <f t="shared" si="36"/>
        <v>8120</v>
      </c>
      <c r="K793" s="6">
        <f t="shared" si="37"/>
        <v>11890</v>
      </c>
      <c r="L793" s="6">
        <f t="shared" si="38"/>
        <v>3770</v>
      </c>
    </row>
    <row r="794" spans="1:12" ht="15.6" thickTop="1" thickBot="1" x14ac:dyDescent="0.35">
      <c r="A794" s="4">
        <v>45513</v>
      </c>
      <c r="B794" s="5" t="s">
        <v>177</v>
      </c>
      <c r="C794" s="5" t="s">
        <v>116</v>
      </c>
      <c r="D794" s="5" t="s">
        <v>136</v>
      </c>
      <c r="E794" s="5" t="s">
        <v>38</v>
      </c>
      <c r="F794" s="5" t="s">
        <v>35</v>
      </c>
      <c r="G794" s="5">
        <v>12</v>
      </c>
      <c r="H794" s="5">
        <v>606</v>
      </c>
      <c r="I794" s="5">
        <v>1378</v>
      </c>
      <c r="J794" s="6">
        <f t="shared" si="36"/>
        <v>7272</v>
      </c>
      <c r="K794" s="6">
        <f t="shared" si="37"/>
        <v>16536</v>
      </c>
      <c r="L794" s="6">
        <f t="shared" si="38"/>
        <v>9264</v>
      </c>
    </row>
    <row r="795" spans="1:12" ht="15.6" thickTop="1" thickBot="1" x14ac:dyDescent="0.35">
      <c r="A795" s="4">
        <v>45514</v>
      </c>
      <c r="B795" s="5" t="s">
        <v>178</v>
      </c>
      <c r="C795" s="5" t="s">
        <v>116</v>
      </c>
      <c r="D795" s="5" t="s">
        <v>136</v>
      </c>
      <c r="E795" s="5" t="s">
        <v>38</v>
      </c>
      <c r="F795" s="5" t="s">
        <v>35</v>
      </c>
      <c r="G795" s="5">
        <v>11</v>
      </c>
      <c r="H795" s="5">
        <v>622</v>
      </c>
      <c r="I795" s="5">
        <v>1267</v>
      </c>
      <c r="J795" s="6">
        <f t="shared" si="36"/>
        <v>6842</v>
      </c>
      <c r="K795" s="6">
        <f t="shared" si="37"/>
        <v>13937</v>
      </c>
      <c r="L795" s="6">
        <f t="shared" si="38"/>
        <v>7095</v>
      </c>
    </row>
    <row r="796" spans="1:12" ht="15.6" thickTop="1" thickBot="1" x14ac:dyDescent="0.35">
      <c r="A796" s="4">
        <v>45515</v>
      </c>
      <c r="B796" s="5" t="s">
        <v>179</v>
      </c>
      <c r="C796" s="5" t="s">
        <v>116</v>
      </c>
      <c r="D796" s="5" t="s">
        <v>136</v>
      </c>
      <c r="E796" s="5" t="s">
        <v>19</v>
      </c>
      <c r="F796" s="5" t="s">
        <v>16</v>
      </c>
      <c r="G796" s="5">
        <v>17</v>
      </c>
      <c r="H796" s="5">
        <v>671</v>
      </c>
      <c r="I796" s="5">
        <v>1070</v>
      </c>
      <c r="J796" s="6">
        <f t="shared" si="36"/>
        <v>11407</v>
      </c>
      <c r="K796" s="6">
        <f t="shared" si="37"/>
        <v>18190</v>
      </c>
      <c r="L796" s="6">
        <f t="shared" si="38"/>
        <v>6783</v>
      </c>
    </row>
    <row r="797" spans="1:12" ht="15.6" thickTop="1" thickBot="1" x14ac:dyDescent="0.35">
      <c r="A797" s="4">
        <v>45516</v>
      </c>
      <c r="B797" s="5" t="s">
        <v>180</v>
      </c>
      <c r="C797" s="5" t="s">
        <v>116</v>
      </c>
      <c r="D797" s="5" t="s">
        <v>136</v>
      </c>
      <c r="E797" s="5" t="s">
        <v>42</v>
      </c>
      <c r="F797" s="5" t="s">
        <v>16</v>
      </c>
      <c r="G797" s="5">
        <v>12</v>
      </c>
      <c r="H797" s="5">
        <v>814</v>
      </c>
      <c r="I797" s="5">
        <v>1427</v>
      </c>
      <c r="J797" s="6">
        <f t="shared" si="36"/>
        <v>9768</v>
      </c>
      <c r="K797" s="6">
        <f t="shared" si="37"/>
        <v>17124</v>
      </c>
      <c r="L797" s="6">
        <f t="shared" si="38"/>
        <v>7356</v>
      </c>
    </row>
    <row r="798" spans="1:12" ht="15.6" thickTop="1" thickBot="1" x14ac:dyDescent="0.35">
      <c r="A798" s="4">
        <v>45517</v>
      </c>
      <c r="B798" s="5" t="s">
        <v>181</v>
      </c>
      <c r="C798" s="5" t="s">
        <v>13</v>
      </c>
      <c r="D798" s="5" t="s">
        <v>78</v>
      </c>
      <c r="E798" s="5" t="s">
        <v>19</v>
      </c>
      <c r="F798" s="5" t="s">
        <v>16</v>
      </c>
      <c r="G798" s="5">
        <v>27</v>
      </c>
      <c r="H798" s="5">
        <v>966</v>
      </c>
      <c r="I798" s="5">
        <v>1272</v>
      </c>
      <c r="J798" s="6">
        <f t="shared" si="36"/>
        <v>26082</v>
      </c>
      <c r="K798" s="6">
        <f t="shared" si="37"/>
        <v>34344</v>
      </c>
      <c r="L798" s="6">
        <f t="shared" si="38"/>
        <v>8262</v>
      </c>
    </row>
    <row r="799" spans="1:12" ht="15.6" thickTop="1" thickBot="1" x14ac:dyDescent="0.35">
      <c r="A799" s="4">
        <v>45518</v>
      </c>
      <c r="B799" s="5" t="s">
        <v>182</v>
      </c>
      <c r="C799" s="5" t="s">
        <v>13</v>
      </c>
      <c r="D799" s="5" t="s">
        <v>78</v>
      </c>
      <c r="E799" s="5" t="s">
        <v>46</v>
      </c>
      <c r="F799" s="5" t="s">
        <v>16</v>
      </c>
      <c r="G799" s="5">
        <v>23</v>
      </c>
      <c r="H799" s="5">
        <v>694</v>
      </c>
      <c r="I799" s="5">
        <v>1075</v>
      </c>
      <c r="J799" s="6">
        <f t="shared" si="36"/>
        <v>15962</v>
      </c>
      <c r="K799" s="6">
        <f t="shared" si="37"/>
        <v>24725</v>
      </c>
      <c r="L799" s="6">
        <f t="shared" si="38"/>
        <v>8763</v>
      </c>
    </row>
    <row r="800" spans="1:12" ht="15.6" thickTop="1" thickBot="1" x14ac:dyDescent="0.35">
      <c r="A800" s="4">
        <v>45519</v>
      </c>
      <c r="B800" s="5" t="s">
        <v>183</v>
      </c>
      <c r="C800" s="5" t="s">
        <v>13</v>
      </c>
      <c r="D800" s="5" t="s">
        <v>78</v>
      </c>
      <c r="E800" s="5" t="s">
        <v>42</v>
      </c>
      <c r="F800" s="5" t="s">
        <v>35</v>
      </c>
      <c r="G800" s="5">
        <v>22</v>
      </c>
      <c r="H800" s="5">
        <v>749</v>
      </c>
      <c r="I800" s="5">
        <v>929</v>
      </c>
      <c r="J800" s="6">
        <f t="shared" si="36"/>
        <v>16478</v>
      </c>
      <c r="K800" s="6">
        <f t="shared" si="37"/>
        <v>20438</v>
      </c>
      <c r="L800" s="6">
        <f t="shared" si="38"/>
        <v>3960</v>
      </c>
    </row>
    <row r="801" spans="1:12" ht="15.6" thickTop="1" thickBot="1" x14ac:dyDescent="0.35">
      <c r="A801" s="4">
        <v>45520</v>
      </c>
      <c r="B801" s="5" t="s">
        <v>184</v>
      </c>
      <c r="C801" s="5" t="s">
        <v>13</v>
      </c>
      <c r="D801" s="5" t="s">
        <v>78</v>
      </c>
      <c r="E801" s="5" t="s">
        <v>49</v>
      </c>
      <c r="F801" s="5" t="s">
        <v>16</v>
      </c>
      <c r="G801" s="5">
        <v>22</v>
      </c>
      <c r="H801" s="5">
        <v>888</v>
      </c>
      <c r="I801" s="5">
        <v>1278</v>
      </c>
      <c r="J801" s="6">
        <f t="shared" si="36"/>
        <v>19536</v>
      </c>
      <c r="K801" s="6">
        <f t="shared" si="37"/>
        <v>28116</v>
      </c>
      <c r="L801" s="6">
        <f t="shared" si="38"/>
        <v>8580</v>
      </c>
    </row>
    <row r="802" spans="1:12" ht="15.6" thickTop="1" thickBot="1" x14ac:dyDescent="0.35">
      <c r="A802" s="4">
        <v>45521</v>
      </c>
      <c r="B802" s="5" t="s">
        <v>185</v>
      </c>
      <c r="C802" s="5" t="s">
        <v>13</v>
      </c>
      <c r="D802" s="5" t="s">
        <v>78</v>
      </c>
      <c r="E802" s="5" t="s">
        <v>51</v>
      </c>
      <c r="F802" s="5" t="s">
        <v>16</v>
      </c>
      <c r="G802" s="5">
        <v>24</v>
      </c>
      <c r="H802" s="5">
        <v>845</v>
      </c>
      <c r="I802" s="5">
        <v>1092</v>
      </c>
      <c r="J802" s="6">
        <f t="shared" si="36"/>
        <v>20280</v>
      </c>
      <c r="K802" s="6">
        <f t="shared" si="37"/>
        <v>26208</v>
      </c>
      <c r="L802" s="6">
        <f t="shared" si="38"/>
        <v>5928</v>
      </c>
    </row>
    <row r="803" spans="1:12" ht="15.6" thickTop="1" thickBot="1" x14ac:dyDescent="0.35">
      <c r="A803" s="4">
        <v>45522</v>
      </c>
      <c r="B803" s="5" t="s">
        <v>186</v>
      </c>
      <c r="C803" s="5" t="s">
        <v>13</v>
      </c>
      <c r="D803" s="5" t="s">
        <v>78</v>
      </c>
      <c r="E803" s="5" t="s">
        <v>31</v>
      </c>
      <c r="F803" s="5" t="s">
        <v>16</v>
      </c>
      <c r="G803" s="5">
        <v>29</v>
      </c>
      <c r="H803" s="5">
        <v>872</v>
      </c>
      <c r="I803" s="5">
        <v>1287</v>
      </c>
      <c r="J803" s="6">
        <f t="shared" si="36"/>
        <v>25288</v>
      </c>
      <c r="K803" s="6">
        <f t="shared" si="37"/>
        <v>37323</v>
      </c>
      <c r="L803" s="6">
        <f t="shared" si="38"/>
        <v>12035</v>
      </c>
    </row>
    <row r="804" spans="1:12" ht="15.6" thickTop="1" thickBot="1" x14ac:dyDescent="0.35">
      <c r="A804" s="4">
        <v>45523</v>
      </c>
      <c r="B804" s="5" t="s">
        <v>187</v>
      </c>
      <c r="C804" s="5" t="s">
        <v>13</v>
      </c>
      <c r="D804" s="5" t="s">
        <v>78</v>
      </c>
      <c r="E804" s="5" t="s">
        <v>38</v>
      </c>
      <c r="F804" s="5" t="s">
        <v>16</v>
      </c>
      <c r="G804" s="5">
        <v>27</v>
      </c>
      <c r="H804" s="5">
        <v>674</v>
      </c>
      <c r="I804" s="5">
        <v>1316</v>
      </c>
      <c r="J804" s="6">
        <f t="shared" si="36"/>
        <v>18198</v>
      </c>
      <c r="K804" s="6">
        <f t="shared" si="37"/>
        <v>35532</v>
      </c>
      <c r="L804" s="6">
        <f t="shared" si="38"/>
        <v>17334</v>
      </c>
    </row>
    <row r="805" spans="1:12" ht="15.6" thickTop="1" thickBot="1" x14ac:dyDescent="0.35">
      <c r="A805" s="4">
        <v>45524</v>
      </c>
      <c r="B805" s="5" t="s">
        <v>188</v>
      </c>
      <c r="C805" s="5" t="s">
        <v>13</v>
      </c>
      <c r="D805" s="5" t="s">
        <v>78</v>
      </c>
      <c r="E805" s="5" t="s">
        <v>38</v>
      </c>
      <c r="F805" s="5" t="s">
        <v>35</v>
      </c>
      <c r="G805" s="5">
        <v>27</v>
      </c>
      <c r="H805" s="5">
        <v>583</v>
      </c>
      <c r="I805" s="5">
        <v>1332</v>
      </c>
      <c r="J805" s="6">
        <f t="shared" si="36"/>
        <v>15741</v>
      </c>
      <c r="K805" s="6">
        <f t="shared" si="37"/>
        <v>35964</v>
      </c>
      <c r="L805" s="6">
        <f t="shared" si="38"/>
        <v>20223</v>
      </c>
    </row>
    <row r="806" spans="1:12" ht="15.6" thickTop="1" thickBot="1" x14ac:dyDescent="0.35">
      <c r="A806" s="4">
        <v>45525</v>
      </c>
      <c r="B806" s="5" t="s">
        <v>189</v>
      </c>
      <c r="C806" s="5" t="s">
        <v>13</v>
      </c>
      <c r="D806" s="5" t="s">
        <v>78</v>
      </c>
      <c r="E806" s="5" t="s">
        <v>23</v>
      </c>
      <c r="F806" s="5" t="s">
        <v>35</v>
      </c>
      <c r="G806" s="5">
        <v>21</v>
      </c>
      <c r="H806" s="5">
        <v>929</v>
      </c>
      <c r="I806" s="5">
        <v>1207</v>
      </c>
      <c r="J806" s="6">
        <f t="shared" si="36"/>
        <v>19509</v>
      </c>
      <c r="K806" s="6">
        <f t="shared" si="37"/>
        <v>25347</v>
      </c>
      <c r="L806" s="6">
        <f t="shared" si="38"/>
        <v>5838</v>
      </c>
    </row>
    <row r="807" spans="1:12" ht="15.6" thickTop="1" thickBot="1" x14ac:dyDescent="0.35">
      <c r="A807" s="4">
        <v>45526</v>
      </c>
      <c r="B807" s="5" t="s">
        <v>190</v>
      </c>
      <c r="C807" s="5" t="s">
        <v>13</v>
      </c>
      <c r="D807" s="5" t="s">
        <v>78</v>
      </c>
      <c r="E807" s="5" t="s">
        <v>23</v>
      </c>
      <c r="F807" s="5" t="s">
        <v>35</v>
      </c>
      <c r="G807" s="5">
        <v>29</v>
      </c>
      <c r="H807" s="5">
        <v>818</v>
      </c>
      <c r="I807" s="5">
        <v>1256</v>
      </c>
      <c r="J807" s="6">
        <f t="shared" si="36"/>
        <v>23722</v>
      </c>
      <c r="K807" s="6">
        <f t="shared" si="37"/>
        <v>36424</v>
      </c>
      <c r="L807" s="6">
        <f t="shared" si="38"/>
        <v>12702</v>
      </c>
    </row>
    <row r="808" spans="1:12" ht="15.6" thickTop="1" thickBot="1" x14ac:dyDescent="0.35">
      <c r="A808" s="4">
        <v>45527</v>
      </c>
      <c r="B808" s="5" t="s">
        <v>191</v>
      </c>
      <c r="C808" s="5" t="s">
        <v>13</v>
      </c>
      <c r="D808" s="5" t="s">
        <v>78</v>
      </c>
      <c r="E808" s="5" t="s">
        <v>34</v>
      </c>
      <c r="F808" s="5" t="s">
        <v>35</v>
      </c>
      <c r="G808" s="5">
        <v>28</v>
      </c>
      <c r="H808" s="5">
        <v>873</v>
      </c>
      <c r="I808" s="5">
        <v>1472</v>
      </c>
      <c r="J808" s="6">
        <f t="shared" si="36"/>
        <v>24444</v>
      </c>
      <c r="K808" s="6">
        <f t="shared" si="37"/>
        <v>41216</v>
      </c>
      <c r="L808" s="6">
        <f t="shared" si="38"/>
        <v>16772</v>
      </c>
    </row>
    <row r="809" spans="1:12" ht="15.6" thickTop="1" thickBot="1" x14ac:dyDescent="0.35">
      <c r="A809" s="4">
        <v>45528</v>
      </c>
      <c r="B809" s="5" t="s">
        <v>192</v>
      </c>
      <c r="C809" s="5" t="s">
        <v>25</v>
      </c>
      <c r="D809" s="5" t="s">
        <v>91</v>
      </c>
      <c r="E809" s="5" t="s">
        <v>38</v>
      </c>
      <c r="F809" s="5" t="s">
        <v>35</v>
      </c>
      <c r="G809" s="5">
        <v>61</v>
      </c>
      <c r="H809" s="5">
        <v>675</v>
      </c>
      <c r="I809" s="5">
        <v>1355</v>
      </c>
      <c r="J809" s="6">
        <f t="shared" si="36"/>
        <v>41175</v>
      </c>
      <c r="K809" s="6">
        <f t="shared" si="37"/>
        <v>82655</v>
      </c>
      <c r="L809" s="6">
        <f t="shared" si="38"/>
        <v>41480</v>
      </c>
    </row>
    <row r="810" spans="1:12" ht="15.6" thickTop="1" thickBot="1" x14ac:dyDescent="0.35">
      <c r="A810" s="4">
        <v>45529</v>
      </c>
      <c r="B810" s="5" t="s">
        <v>193</v>
      </c>
      <c r="C810" s="5" t="s">
        <v>25</v>
      </c>
      <c r="D810" s="5" t="s">
        <v>91</v>
      </c>
      <c r="E810" s="5" t="s">
        <v>61</v>
      </c>
      <c r="F810" s="5" t="s">
        <v>35</v>
      </c>
      <c r="G810" s="5">
        <v>58</v>
      </c>
      <c r="H810" s="5">
        <v>720</v>
      </c>
      <c r="I810" s="5">
        <v>1187</v>
      </c>
      <c r="J810" s="6">
        <f t="shared" si="36"/>
        <v>41760</v>
      </c>
      <c r="K810" s="6">
        <f t="shared" si="37"/>
        <v>68846</v>
      </c>
      <c r="L810" s="6">
        <f t="shared" si="38"/>
        <v>27086</v>
      </c>
    </row>
    <row r="811" spans="1:12" ht="15.6" thickTop="1" thickBot="1" x14ac:dyDescent="0.35">
      <c r="A811" s="4">
        <v>45530</v>
      </c>
      <c r="B811" s="5" t="s">
        <v>194</v>
      </c>
      <c r="C811" s="5" t="s">
        <v>25</v>
      </c>
      <c r="D811" s="5" t="s">
        <v>91</v>
      </c>
      <c r="E811" s="5" t="s">
        <v>63</v>
      </c>
      <c r="F811" s="5" t="s">
        <v>35</v>
      </c>
      <c r="G811" s="5">
        <v>60</v>
      </c>
      <c r="H811" s="5">
        <v>676</v>
      </c>
      <c r="I811" s="5">
        <v>1112</v>
      </c>
      <c r="J811" s="6">
        <f t="shared" si="36"/>
        <v>40560</v>
      </c>
      <c r="K811" s="6">
        <f t="shared" si="37"/>
        <v>66720</v>
      </c>
      <c r="L811" s="6">
        <f t="shared" si="38"/>
        <v>26160</v>
      </c>
    </row>
    <row r="812" spans="1:12" ht="15.6" thickTop="1" thickBot="1" x14ac:dyDescent="0.35">
      <c r="A812" s="4">
        <v>45531</v>
      </c>
      <c r="B812" s="5" t="s">
        <v>195</v>
      </c>
      <c r="C812" s="5" t="s">
        <v>25</v>
      </c>
      <c r="D812" s="5" t="s">
        <v>91</v>
      </c>
      <c r="E812" s="5" t="s">
        <v>19</v>
      </c>
      <c r="F812" s="5" t="s">
        <v>35</v>
      </c>
      <c r="G812" s="5">
        <v>91</v>
      </c>
      <c r="H812" s="5">
        <v>808</v>
      </c>
      <c r="I812" s="5">
        <v>1008</v>
      </c>
      <c r="J812" s="6">
        <f t="shared" si="36"/>
        <v>73528</v>
      </c>
      <c r="K812" s="6">
        <f t="shared" si="37"/>
        <v>91728</v>
      </c>
      <c r="L812" s="6">
        <f t="shared" si="38"/>
        <v>18200</v>
      </c>
    </row>
    <row r="813" spans="1:12" ht="15.6" thickTop="1" thickBot="1" x14ac:dyDescent="0.35">
      <c r="A813" s="4">
        <v>45532</v>
      </c>
      <c r="B813" s="5" t="s">
        <v>196</v>
      </c>
      <c r="C813" s="5" t="s">
        <v>25</v>
      </c>
      <c r="D813" s="5" t="s">
        <v>91</v>
      </c>
      <c r="E813" s="5" t="s">
        <v>66</v>
      </c>
      <c r="F813" s="5" t="s">
        <v>35</v>
      </c>
      <c r="G813" s="5">
        <v>99</v>
      </c>
      <c r="H813" s="5">
        <v>528</v>
      </c>
      <c r="I813" s="5">
        <v>1208</v>
      </c>
      <c r="J813" s="6">
        <f t="shared" si="36"/>
        <v>52272</v>
      </c>
      <c r="K813" s="6">
        <f t="shared" si="37"/>
        <v>119592</v>
      </c>
      <c r="L813" s="6">
        <f t="shared" si="38"/>
        <v>67320</v>
      </c>
    </row>
    <row r="814" spans="1:12" ht="15.6" thickTop="1" thickBot="1" x14ac:dyDescent="0.35">
      <c r="A814" s="4">
        <v>45533</v>
      </c>
      <c r="B814" s="5" t="s">
        <v>197</v>
      </c>
      <c r="C814" s="5" t="s">
        <v>25</v>
      </c>
      <c r="D814" s="5" t="s">
        <v>91</v>
      </c>
      <c r="E814" s="5" t="s">
        <v>68</v>
      </c>
      <c r="F814" s="5" t="s">
        <v>35</v>
      </c>
      <c r="G814" s="5">
        <v>73</v>
      </c>
      <c r="H814" s="5">
        <v>783</v>
      </c>
      <c r="I814" s="5">
        <v>991</v>
      </c>
      <c r="J814" s="6">
        <f t="shared" si="36"/>
        <v>57159</v>
      </c>
      <c r="K814" s="6">
        <f t="shared" si="37"/>
        <v>72343</v>
      </c>
      <c r="L814" s="6">
        <f t="shared" si="38"/>
        <v>15184</v>
      </c>
    </row>
    <row r="815" spans="1:12" ht="15.6" thickTop="1" thickBot="1" x14ac:dyDescent="0.35">
      <c r="A815" s="4">
        <v>45534</v>
      </c>
      <c r="B815" s="5" t="s">
        <v>198</v>
      </c>
      <c r="C815" s="5" t="s">
        <v>25</v>
      </c>
      <c r="D815" s="5" t="s">
        <v>91</v>
      </c>
      <c r="E815" s="5" t="s">
        <v>70</v>
      </c>
      <c r="F815" s="5" t="s">
        <v>16</v>
      </c>
      <c r="G815" s="5">
        <v>59</v>
      </c>
      <c r="H815" s="5">
        <v>638</v>
      </c>
      <c r="I815" s="5">
        <v>1062</v>
      </c>
      <c r="J815" s="6">
        <f t="shared" si="36"/>
        <v>37642</v>
      </c>
      <c r="K815" s="6">
        <f t="shared" si="37"/>
        <v>62658</v>
      </c>
      <c r="L815" s="6">
        <f t="shared" si="38"/>
        <v>25016</v>
      </c>
    </row>
    <row r="816" spans="1:12" ht="15.6" thickTop="1" thickBot="1" x14ac:dyDescent="0.35">
      <c r="A816" s="4">
        <v>45535</v>
      </c>
      <c r="B816" s="5" t="s">
        <v>199</v>
      </c>
      <c r="C816" s="5" t="s">
        <v>25</v>
      </c>
      <c r="D816" s="5" t="s">
        <v>91</v>
      </c>
      <c r="E816" s="5" t="s">
        <v>72</v>
      </c>
      <c r="F816" s="5" t="s">
        <v>16</v>
      </c>
      <c r="G816" s="5">
        <v>60</v>
      </c>
      <c r="H816" s="5">
        <v>645</v>
      </c>
      <c r="I816" s="5">
        <v>1094</v>
      </c>
      <c r="J816" s="6">
        <f t="shared" si="36"/>
        <v>38700</v>
      </c>
      <c r="K816" s="6">
        <f t="shared" si="37"/>
        <v>65640</v>
      </c>
      <c r="L816" s="6">
        <f t="shared" si="38"/>
        <v>26940</v>
      </c>
    </row>
    <row r="817" spans="1:12" ht="15.6" thickTop="1" thickBot="1" x14ac:dyDescent="0.35">
      <c r="A817" s="4">
        <v>45536</v>
      </c>
      <c r="B817" s="5" t="s">
        <v>200</v>
      </c>
      <c r="C817" s="5" t="s">
        <v>25</v>
      </c>
      <c r="D817" s="5" t="s">
        <v>91</v>
      </c>
      <c r="E817" s="5" t="s">
        <v>74</v>
      </c>
      <c r="F817" s="5" t="s">
        <v>16</v>
      </c>
      <c r="G817" s="5">
        <v>68</v>
      </c>
      <c r="H817" s="5">
        <v>881</v>
      </c>
      <c r="I817" s="5">
        <v>1338</v>
      </c>
      <c r="J817" s="6">
        <f t="shared" si="36"/>
        <v>59908</v>
      </c>
      <c r="K817" s="6">
        <f t="shared" si="37"/>
        <v>90984</v>
      </c>
      <c r="L817" s="6">
        <f t="shared" si="38"/>
        <v>31076</v>
      </c>
    </row>
    <row r="818" spans="1:12" ht="15.6" thickTop="1" thickBot="1" x14ac:dyDescent="0.35">
      <c r="A818" s="4">
        <v>45537</v>
      </c>
      <c r="B818" s="5" t="s">
        <v>201</v>
      </c>
      <c r="C818" s="5" t="s">
        <v>25</v>
      </c>
      <c r="D818" s="5" t="s">
        <v>104</v>
      </c>
      <c r="E818" s="5" t="s">
        <v>21</v>
      </c>
      <c r="F818" s="5" t="s">
        <v>16</v>
      </c>
      <c r="G818" s="5">
        <v>55</v>
      </c>
      <c r="H818" s="5">
        <v>639</v>
      </c>
      <c r="I818" s="5">
        <v>1346</v>
      </c>
      <c r="J818" s="6">
        <f t="shared" si="36"/>
        <v>35145</v>
      </c>
      <c r="K818" s="6">
        <f t="shared" si="37"/>
        <v>74030</v>
      </c>
      <c r="L818" s="6">
        <f t="shared" si="38"/>
        <v>38885</v>
      </c>
    </row>
    <row r="819" spans="1:12" ht="15.6" thickTop="1" thickBot="1" x14ac:dyDescent="0.35">
      <c r="A819" s="4">
        <v>45538</v>
      </c>
      <c r="B819" s="5" t="s">
        <v>202</v>
      </c>
      <c r="C819" s="5" t="s">
        <v>25</v>
      </c>
      <c r="D819" s="5" t="s">
        <v>104</v>
      </c>
      <c r="E819" s="5" t="s">
        <v>21</v>
      </c>
      <c r="F819" s="5" t="s">
        <v>16</v>
      </c>
      <c r="G819" s="5">
        <v>52</v>
      </c>
      <c r="H819" s="5">
        <v>718</v>
      </c>
      <c r="I819" s="5">
        <v>1051</v>
      </c>
      <c r="J819" s="6">
        <f t="shared" si="36"/>
        <v>37336</v>
      </c>
      <c r="K819" s="6">
        <f t="shared" si="37"/>
        <v>54652</v>
      </c>
      <c r="L819" s="6">
        <f t="shared" si="38"/>
        <v>17316</v>
      </c>
    </row>
    <row r="820" spans="1:12" ht="15.6" thickTop="1" thickBot="1" x14ac:dyDescent="0.35">
      <c r="A820" s="4">
        <v>45539</v>
      </c>
      <c r="B820" s="5" t="s">
        <v>203</v>
      </c>
      <c r="C820" s="5" t="s">
        <v>25</v>
      </c>
      <c r="D820" s="5" t="s">
        <v>104</v>
      </c>
      <c r="E820" s="5" t="s">
        <v>42</v>
      </c>
      <c r="F820" s="5" t="s">
        <v>35</v>
      </c>
      <c r="G820" s="5">
        <v>95</v>
      </c>
      <c r="H820" s="5">
        <v>944</v>
      </c>
      <c r="I820" s="5">
        <v>1293</v>
      </c>
      <c r="J820" s="6">
        <f t="shared" si="36"/>
        <v>89680</v>
      </c>
      <c r="K820" s="6">
        <f t="shared" si="37"/>
        <v>122835</v>
      </c>
      <c r="L820" s="6">
        <f t="shared" si="38"/>
        <v>33155</v>
      </c>
    </row>
    <row r="821" spans="1:12" ht="15.6" thickTop="1" thickBot="1" x14ac:dyDescent="0.35">
      <c r="A821" s="4">
        <v>45540</v>
      </c>
      <c r="B821" s="5" t="s">
        <v>204</v>
      </c>
      <c r="C821" s="5" t="s">
        <v>25</v>
      </c>
      <c r="D821" s="5" t="s">
        <v>104</v>
      </c>
      <c r="E821" s="5" t="s">
        <v>61</v>
      </c>
      <c r="F821" s="5" t="s">
        <v>35</v>
      </c>
      <c r="G821" s="5">
        <v>68</v>
      </c>
      <c r="H821" s="5">
        <v>777</v>
      </c>
      <c r="I821" s="5">
        <v>977</v>
      </c>
      <c r="J821" s="6">
        <f t="shared" si="36"/>
        <v>52836</v>
      </c>
      <c r="K821" s="6">
        <f t="shared" si="37"/>
        <v>66436</v>
      </c>
      <c r="L821" s="6">
        <f t="shared" si="38"/>
        <v>13600</v>
      </c>
    </row>
    <row r="822" spans="1:12" ht="15.6" thickTop="1" thickBot="1" x14ac:dyDescent="0.35">
      <c r="A822" s="4">
        <v>45541</v>
      </c>
      <c r="B822" s="5" t="s">
        <v>205</v>
      </c>
      <c r="C822" s="5" t="s">
        <v>25</v>
      </c>
      <c r="D822" s="5" t="s">
        <v>104</v>
      </c>
      <c r="E822" s="5" t="s">
        <v>21</v>
      </c>
      <c r="F822" s="5" t="s">
        <v>35</v>
      </c>
      <c r="G822" s="5">
        <v>99</v>
      </c>
      <c r="H822" s="5">
        <v>523</v>
      </c>
      <c r="I822" s="5">
        <v>1373</v>
      </c>
      <c r="J822" s="6">
        <f t="shared" si="36"/>
        <v>51777</v>
      </c>
      <c r="K822" s="6">
        <f t="shared" si="37"/>
        <v>135927</v>
      </c>
      <c r="L822" s="6">
        <f t="shared" si="38"/>
        <v>84150</v>
      </c>
    </row>
    <row r="823" spans="1:12" ht="15.6" thickTop="1" thickBot="1" x14ac:dyDescent="0.35">
      <c r="A823" s="4">
        <v>45542</v>
      </c>
      <c r="B823" s="5" t="s">
        <v>206</v>
      </c>
      <c r="C823" s="5" t="s">
        <v>25</v>
      </c>
      <c r="D823" s="5" t="s">
        <v>104</v>
      </c>
      <c r="E823" s="5" t="s">
        <v>27</v>
      </c>
      <c r="F823" s="5" t="s">
        <v>16</v>
      </c>
      <c r="G823" s="5">
        <v>92</v>
      </c>
      <c r="H823" s="5">
        <v>814</v>
      </c>
      <c r="I823" s="5">
        <v>1243</v>
      </c>
      <c r="J823" s="6">
        <f t="shared" si="36"/>
        <v>74888</v>
      </c>
      <c r="K823" s="6">
        <f t="shared" si="37"/>
        <v>114356</v>
      </c>
      <c r="L823" s="6">
        <f t="shared" si="38"/>
        <v>39468</v>
      </c>
    </row>
    <row r="824" spans="1:12" ht="15.6" thickTop="1" thickBot="1" x14ac:dyDescent="0.35">
      <c r="A824" s="4">
        <v>45543</v>
      </c>
      <c r="B824" s="5" t="s">
        <v>207</v>
      </c>
      <c r="C824" s="5" t="s">
        <v>116</v>
      </c>
      <c r="D824" s="5" t="s">
        <v>136</v>
      </c>
      <c r="E824" s="5" t="s">
        <v>15</v>
      </c>
      <c r="F824" s="5" t="s">
        <v>16</v>
      </c>
      <c r="G824" s="5">
        <v>11</v>
      </c>
      <c r="H824" s="5">
        <v>960</v>
      </c>
      <c r="I824" s="5">
        <v>891</v>
      </c>
      <c r="J824" s="6">
        <f t="shared" si="36"/>
        <v>10560</v>
      </c>
      <c r="K824" s="6">
        <f t="shared" si="37"/>
        <v>9801</v>
      </c>
      <c r="L824" s="6">
        <f t="shared" si="38"/>
        <v>-759</v>
      </c>
    </row>
    <row r="825" spans="1:12" ht="15.6" thickTop="1" thickBot="1" x14ac:dyDescent="0.35">
      <c r="A825" s="4">
        <v>45544</v>
      </c>
      <c r="B825" s="5" t="s">
        <v>208</v>
      </c>
      <c r="C825" s="5" t="s">
        <v>116</v>
      </c>
      <c r="D825" s="5" t="s">
        <v>136</v>
      </c>
      <c r="E825" s="5" t="s">
        <v>19</v>
      </c>
      <c r="F825" s="5" t="s">
        <v>16</v>
      </c>
      <c r="G825" s="5">
        <v>10</v>
      </c>
      <c r="H825" s="5">
        <v>654</v>
      </c>
      <c r="I825" s="5">
        <v>908</v>
      </c>
      <c r="J825" s="6">
        <f t="shared" si="36"/>
        <v>6540</v>
      </c>
      <c r="K825" s="6">
        <f t="shared" si="37"/>
        <v>9080</v>
      </c>
      <c r="L825" s="6">
        <f t="shared" si="38"/>
        <v>2540</v>
      </c>
    </row>
    <row r="826" spans="1:12" ht="15.6" thickTop="1" thickBot="1" x14ac:dyDescent="0.35">
      <c r="A826" s="4">
        <v>45545</v>
      </c>
      <c r="B826" s="5" t="s">
        <v>209</v>
      </c>
      <c r="C826" s="5" t="s">
        <v>116</v>
      </c>
      <c r="D826" s="5" t="s">
        <v>136</v>
      </c>
      <c r="E826" s="5" t="s">
        <v>21</v>
      </c>
      <c r="F826" s="5" t="s">
        <v>16</v>
      </c>
      <c r="G826" s="5">
        <v>14</v>
      </c>
      <c r="H826" s="5">
        <v>504</v>
      </c>
      <c r="I826" s="5">
        <v>1480</v>
      </c>
      <c r="J826" s="6">
        <f t="shared" si="36"/>
        <v>7056</v>
      </c>
      <c r="K826" s="6">
        <f t="shared" si="37"/>
        <v>20720</v>
      </c>
      <c r="L826" s="6">
        <f t="shared" si="38"/>
        <v>13664</v>
      </c>
    </row>
    <row r="827" spans="1:12" ht="15.6" thickTop="1" thickBot="1" x14ac:dyDescent="0.35">
      <c r="A827" s="4">
        <v>45546</v>
      </c>
      <c r="B827" s="5" t="s">
        <v>210</v>
      </c>
      <c r="C827" s="5" t="s">
        <v>116</v>
      </c>
      <c r="D827" s="5" t="s">
        <v>136</v>
      </c>
      <c r="E827" s="5" t="s">
        <v>23</v>
      </c>
      <c r="F827" s="5" t="s">
        <v>16</v>
      </c>
      <c r="G827" s="5">
        <v>12</v>
      </c>
      <c r="H827" s="5">
        <v>886</v>
      </c>
      <c r="I827" s="5">
        <v>1322</v>
      </c>
      <c r="J827" s="6">
        <f t="shared" si="36"/>
        <v>10632</v>
      </c>
      <c r="K827" s="6">
        <f t="shared" si="37"/>
        <v>15864</v>
      </c>
      <c r="L827" s="6">
        <f t="shared" si="38"/>
        <v>5232</v>
      </c>
    </row>
    <row r="828" spans="1:12" ht="15.6" thickTop="1" thickBot="1" x14ac:dyDescent="0.35">
      <c r="A828" s="4">
        <v>45547</v>
      </c>
      <c r="B828" s="5" t="s">
        <v>211</v>
      </c>
      <c r="C828" s="5" t="s">
        <v>116</v>
      </c>
      <c r="D828" s="5" t="s">
        <v>136</v>
      </c>
      <c r="E828" s="5" t="s">
        <v>27</v>
      </c>
      <c r="F828" s="5" t="s">
        <v>35</v>
      </c>
      <c r="G828" s="5">
        <v>10</v>
      </c>
      <c r="H828" s="5">
        <v>554</v>
      </c>
      <c r="I828" s="5">
        <v>1091</v>
      </c>
      <c r="J828" s="6">
        <f t="shared" si="36"/>
        <v>5540</v>
      </c>
      <c r="K828" s="6">
        <f t="shared" si="37"/>
        <v>10910</v>
      </c>
      <c r="L828" s="6">
        <f t="shared" si="38"/>
        <v>5370</v>
      </c>
    </row>
    <row r="829" spans="1:12" ht="15.6" thickTop="1" thickBot="1" x14ac:dyDescent="0.35">
      <c r="A829" s="4">
        <v>45548</v>
      </c>
      <c r="B829" s="5" t="s">
        <v>212</v>
      </c>
      <c r="C829" s="5" t="s">
        <v>116</v>
      </c>
      <c r="D829" s="5" t="s">
        <v>136</v>
      </c>
      <c r="E829" s="5" t="s">
        <v>29</v>
      </c>
      <c r="F829" s="5" t="s">
        <v>35</v>
      </c>
      <c r="G829" s="5">
        <v>14</v>
      </c>
      <c r="H829" s="5">
        <v>933</v>
      </c>
      <c r="I829" s="5">
        <v>1357</v>
      </c>
      <c r="J829" s="6">
        <f t="shared" si="36"/>
        <v>13062</v>
      </c>
      <c r="K829" s="6">
        <f t="shared" si="37"/>
        <v>18998</v>
      </c>
      <c r="L829" s="6">
        <f t="shared" si="38"/>
        <v>5936</v>
      </c>
    </row>
    <row r="830" spans="1:12" ht="15.6" thickTop="1" thickBot="1" x14ac:dyDescent="0.35">
      <c r="A830" s="4">
        <v>45549</v>
      </c>
      <c r="B830" s="5" t="s">
        <v>213</v>
      </c>
      <c r="C830" s="5" t="s">
        <v>116</v>
      </c>
      <c r="D830" s="5" t="s">
        <v>136</v>
      </c>
      <c r="E830" s="5" t="s">
        <v>31</v>
      </c>
      <c r="F830" s="5" t="s">
        <v>35</v>
      </c>
      <c r="G830" s="5">
        <v>19</v>
      </c>
      <c r="H830" s="5">
        <v>576</v>
      </c>
      <c r="I830" s="5">
        <v>966</v>
      </c>
      <c r="J830" s="6">
        <f t="shared" si="36"/>
        <v>10944</v>
      </c>
      <c r="K830" s="6">
        <f t="shared" si="37"/>
        <v>18354</v>
      </c>
      <c r="L830" s="6">
        <f t="shared" si="38"/>
        <v>7410</v>
      </c>
    </row>
    <row r="831" spans="1:12" ht="15.6" thickTop="1" thickBot="1" x14ac:dyDescent="0.35">
      <c r="A831" s="4">
        <v>45550</v>
      </c>
      <c r="B831" s="5" t="s">
        <v>214</v>
      </c>
      <c r="C831" s="5" t="s">
        <v>116</v>
      </c>
      <c r="D831" s="5" t="s">
        <v>136</v>
      </c>
      <c r="E831" s="5" t="s">
        <v>19</v>
      </c>
      <c r="F831" s="5" t="s">
        <v>35</v>
      </c>
      <c r="G831" s="5">
        <v>15</v>
      </c>
      <c r="H831" s="5">
        <v>674</v>
      </c>
      <c r="I831" s="5">
        <v>1230</v>
      </c>
      <c r="J831" s="6">
        <f t="shared" si="36"/>
        <v>10110</v>
      </c>
      <c r="K831" s="6">
        <f t="shared" si="37"/>
        <v>18450</v>
      </c>
      <c r="L831" s="6">
        <f t="shared" si="38"/>
        <v>8340</v>
      </c>
    </row>
    <row r="832" spans="1:12" ht="15.6" thickTop="1" thickBot="1" x14ac:dyDescent="0.35">
      <c r="A832" s="4">
        <v>45551</v>
      </c>
      <c r="B832" s="5" t="s">
        <v>215</v>
      </c>
      <c r="C832" s="5" t="s">
        <v>116</v>
      </c>
      <c r="D832" s="5" t="s">
        <v>136</v>
      </c>
      <c r="E832" s="5" t="s">
        <v>34</v>
      </c>
      <c r="F832" s="5" t="s">
        <v>35</v>
      </c>
      <c r="G832" s="5">
        <v>20</v>
      </c>
      <c r="H832" s="5">
        <v>529</v>
      </c>
      <c r="I832" s="5">
        <v>1034</v>
      </c>
      <c r="J832" s="6">
        <f t="shared" si="36"/>
        <v>10580</v>
      </c>
      <c r="K832" s="6">
        <f t="shared" si="37"/>
        <v>20680</v>
      </c>
      <c r="L832" s="6">
        <f t="shared" si="38"/>
        <v>10100</v>
      </c>
    </row>
    <row r="833" spans="1:12" ht="15.6" thickTop="1" thickBot="1" x14ac:dyDescent="0.35">
      <c r="A833" s="4">
        <v>45552</v>
      </c>
      <c r="B833" s="5" t="s">
        <v>216</v>
      </c>
      <c r="C833" s="5" t="s">
        <v>116</v>
      </c>
      <c r="D833" s="5" t="s">
        <v>136</v>
      </c>
      <c r="E833" s="5" t="s">
        <v>31</v>
      </c>
      <c r="F833" s="5" t="s">
        <v>35</v>
      </c>
      <c r="G833" s="5">
        <v>18</v>
      </c>
      <c r="H833" s="5">
        <v>717</v>
      </c>
      <c r="I833" s="5">
        <v>980</v>
      </c>
      <c r="J833" s="6">
        <f t="shared" si="36"/>
        <v>12906</v>
      </c>
      <c r="K833" s="6">
        <f t="shared" si="37"/>
        <v>17640</v>
      </c>
      <c r="L833" s="6">
        <f t="shared" si="38"/>
        <v>4734</v>
      </c>
    </row>
    <row r="834" spans="1:12" ht="15.6" thickTop="1" thickBot="1" x14ac:dyDescent="0.35">
      <c r="A834" s="4">
        <v>45553</v>
      </c>
      <c r="B834" s="5" t="s">
        <v>217</v>
      </c>
      <c r="C834" s="5" t="s">
        <v>116</v>
      </c>
      <c r="D834" s="5" t="s">
        <v>136</v>
      </c>
      <c r="E834" s="5" t="s">
        <v>38</v>
      </c>
      <c r="F834" s="5" t="s">
        <v>35</v>
      </c>
      <c r="G834" s="5">
        <v>17</v>
      </c>
      <c r="H834" s="5">
        <v>966</v>
      </c>
      <c r="I834" s="5">
        <v>1268</v>
      </c>
      <c r="J834" s="6">
        <f t="shared" si="36"/>
        <v>16422</v>
      </c>
      <c r="K834" s="6">
        <f t="shared" si="37"/>
        <v>21556</v>
      </c>
      <c r="L834" s="6">
        <f t="shared" si="38"/>
        <v>5134</v>
      </c>
    </row>
    <row r="835" spans="1:12" ht="15.6" thickTop="1" thickBot="1" x14ac:dyDescent="0.35">
      <c r="A835" s="4">
        <v>45554</v>
      </c>
      <c r="B835" s="5" t="s">
        <v>218</v>
      </c>
      <c r="C835" s="5" t="s">
        <v>116</v>
      </c>
      <c r="D835" s="5" t="s">
        <v>136</v>
      </c>
      <c r="E835" s="5" t="s">
        <v>38</v>
      </c>
      <c r="F835" s="5" t="s">
        <v>16</v>
      </c>
      <c r="G835" s="5">
        <v>16</v>
      </c>
      <c r="H835" s="5">
        <v>689</v>
      </c>
      <c r="I835" s="5">
        <v>1294</v>
      </c>
      <c r="J835" s="6">
        <f t="shared" ref="J835:J898" si="39">G835*H835</f>
        <v>11024</v>
      </c>
      <c r="K835" s="6">
        <f t="shared" ref="K835:K898" si="40">G835*I835</f>
        <v>20704</v>
      </c>
      <c r="L835" s="6">
        <f t="shared" ref="L835:L898" si="41">K835-J835</f>
        <v>9680</v>
      </c>
    </row>
    <row r="836" spans="1:12" ht="15.6" thickTop="1" thickBot="1" x14ac:dyDescent="0.35">
      <c r="A836" s="4">
        <v>45555</v>
      </c>
      <c r="B836" s="5" t="s">
        <v>219</v>
      </c>
      <c r="C836" s="5" t="s">
        <v>25</v>
      </c>
      <c r="D836" s="5" t="s">
        <v>104</v>
      </c>
      <c r="E836" s="5" t="s">
        <v>19</v>
      </c>
      <c r="F836" s="5" t="s">
        <v>16</v>
      </c>
      <c r="G836" s="5">
        <v>62</v>
      </c>
      <c r="H836" s="5">
        <v>891</v>
      </c>
      <c r="I836" s="5">
        <v>1156</v>
      </c>
      <c r="J836" s="6">
        <f t="shared" si="39"/>
        <v>55242</v>
      </c>
      <c r="K836" s="6">
        <f t="shared" si="40"/>
        <v>71672</v>
      </c>
      <c r="L836" s="6">
        <f t="shared" si="41"/>
        <v>16430</v>
      </c>
    </row>
    <row r="837" spans="1:12" ht="15.6" thickTop="1" thickBot="1" x14ac:dyDescent="0.35">
      <c r="A837" s="4">
        <v>45556</v>
      </c>
      <c r="B837" s="5" t="s">
        <v>220</v>
      </c>
      <c r="C837" s="5" t="s">
        <v>25</v>
      </c>
      <c r="D837" s="5" t="s">
        <v>104</v>
      </c>
      <c r="E837" s="5" t="s">
        <v>42</v>
      </c>
      <c r="F837" s="5" t="s">
        <v>16</v>
      </c>
      <c r="G837" s="5">
        <v>89</v>
      </c>
      <c r="H837" s="5">
        <v>990</v>
      </c>
      <c r="I837" s="5">
        <v>1277</v>
      </c>
      <c r="J837" s="6">
        <f t="shared" si="39"/>
        <v>88110</v>
      </c>
      <c r="K837" s="6">
        <f t="shared" si="40"/>
        <v>113653</v>
      </c>
      <c r="L837" s="6">
        <f t="shared" si="41"/>
        <v>25543</v>
      </c>
    </row>
    <row r="838" spans="1:12" ht="15.6" thickTop="1" thickBot="1" x14ac:dyDescent="0.35">
      <c r="A838" s="4">
        <v>45557</v>
      </c>
      <c r="B838" s="5" t="s">
        <v>221</v>
      </c>
      <c r="C838" s="5" t="s">
        <v>25</v>
      </c>
      <c r="D838" s="5" t="s">
        <v>104</v>
      </c>
      <c r="E838" s="5" t="s">
        <v>19</v>
      </c>
      <c r="F838" s="5" t="s">
        <v>16</v>
      </c>
      <c r="G838" s="5">
        <v>61</v>
      </c>
      <c r="H838" s="5">
        <v>907</v>
      </c>
      <c r="I838" s="5">
        <v>1083</v>
      </c>
      <c r="J838" s="6">
        <f t="shared" si="39"/>
        <v>55327</v>
      </c>
      <c r="K838" s="6">
        <f t="shared" si="40"/>
        <v>66063</v>
      </c>
      <c r="L838" s="6">
        <f t="shared" si="41"/>
        <v>10736</v>
      </c>
    </row>
    <row r="839" spans="1:12" ht="15.6" thickTop="1" thickBot="1" x14ac:dyDescent="0.35">
      <c r="A839" s="4">
        <v>45558</v>
      </c>
      <c r="B839" s="5" t="s">
        <v>222</v>
      </c>
      <c r="C839" s="5" t="s">
        <v>25</v>
      </c>
      <c r="D839" s="5" t="s">
        <v>104</v>
      </c>
      <c r="E839" s="5" t="s">
        <v>46</v>
      </c>
      <c r="F839" s="5" t="s">
        <v>35</v>
      </c>
      <c r="G839" s="5">
        <v>52</v>
      </c>
      <c r="H839" s="5">
        <v>766</v>
      </c>
      <c r="I839" s="5">
        <v>1244</v>
      </c>
      <c r="J839" s="6">
        <f t="shared" si="39"/>
        <v>39832</v>
      </c>
      <c r="K839" s="6">
        <f t="shared" si="40"/>
        <v>64688</v>
      </c>
      <c r="L839" s="6">
        <f t="shared" si="41"/>
        <v>24856</v>
      </c>
    </row>
    <row r="840" spans="1:12" ht="15.6" thickTop="1" thickBot="1" x14ac:dyDescent="0.35">
      <c r="A840" s="4">
        <v>45559</v>
      </c>
      <c r="B840" s="5" t="s">
        <v>223</v>
      </c>
      <c r="C840" s="5" t="s">
        <v>25</v>
      </c>
      <c r="D840" s="5" t="s">
        <v>104</v>
      </c>
      <c r="E840" s="5" t="s">
        <v>42</v>
      </c>
      <c r="F840" s="5" t="s">
        <v>16</v>
      </c>
      <c r="G840" s="5">
        <v>96</v>
      </c>
      <c r="H840" s="5">
        <v>520</v>
      </c>
      <c r="I840" s="5">
        <v>1317</v>
      </c>
      <c r="J840" s="6">
        <f t="shared" si="39"/>
        <v>49920</v>
      </c>
      <c r="K840" s="6">
        <f t="shared" si="40"/>
        <v>126432</v>
      </c>
      <c r="L840" s="6">
        <f t="shared" si="41"/>
        <v>76512</v>
      </c>
    </row>
    <row r="841" spans="1:12" ht="15.6" thickTop="1" thickBot="1" x14ac:dyDescent="0.35">
      <c r="A841" s="4">
        <v>45560</v>
      </c>
      <c r="B841" s="5" t="s">
        <v>224</v>
      </c>
      <c r="C841" s="5" t="s">
        <v>25</v>
      </c>
      <c r="D841" s="5" t="s">
        <v>104</v>
      </c>
      <c r="E841" s="5" t="s">
        <v>49</v>
      </c>
      <c r="F841" s="5" t="s">
        <v>16</v>
      </c>
      <c r="G841" s="5">
        <v>90</v>
      </c>
      <c r="H841" s="5">
        <v>792</v>
      </c>
      <c r="I841" s="5">
        <v>1085</v>
      </c>
      <c r="J841" s="6">
        <f t="shared" si="39"/>
        <v>71280</v>
      </c>
      <c r="K841" s="6">
        <f t="shared" si="40"/>
        <v>97650</v>
      </c>
      <c r="L841" s="6">
        <f t="shared" si="41"/>
        <v>26370</v>
      </c>
    </row>
    <row r="842" spans="1:12" ht="15.6" thickTop="1" thickBot="1" x14ac:dyDescent="0.35">
      <c r="A842" s="4">
        <v>45561</v>
      </c>
      <c r="B842" s="5" t="s">
        <v>225</v>
      </c>
      <c r="C842" s="5" t="s">
        <v>25</v>
      </c>
      <c r="D842" s="5" t="s">
        <v>104</v>
      </c>
      <c r="E842" s="5" t="s">
        <v>51</v>
      </c>
      <c r="F842" s="5" t="s">
        <v>16</v>
      </c>
      <c r="G842" s="5">
        <v>98</v>
      </c>
      <c r="H842" s="5">
        <v>711</v>
      </c>
      <c r="I842" s="5">
        <v>1079</v>
      </c>
      <c r="J842" s="6">
        <f t="shared" si="39"/>
        <v>69678</v>
      </c>
      <c r="K842" s="6">
        <f t="shared" si="40"/>
        <v>105742</v>
      </c>
      <c r="L842" s="6">
        <f t="shared" si="41"/>
        <v>36064</v>
      </c>
    </row>
    <row r="843" spans="1:12" ht="15.6" thickTop="1" thickBot="1" x14ac:dyDescent="0.35">
      <c r="A843" s="4">
        <v>45562</v>
      </c>
      <c r="B843" s="5" t="s">
        <v>226</v>
      </c>
      <c r="C843" s="5" t="s">
        <v>116</v>
      </c>
      <c r="D843" s="5" t="s">
        <v>117</v>
      </c>
      <c r="E843" s="5" t="s">
        <v>31</v>
      </c>
      <c r="F843" s="5" t="s">
        <v>16</v>
      </c>
      <c r="G843" s="5">
        <v>16</v>
      </c>
      <c r="H843" s="5">
        <v>599</v>
      </c>
      <c r="I843" s="5">
        <v>1314</v>
      </c>
      <c r="J843" s="6">
        <f t="shared" si="39"/>
        <v>9584</v>
      </c>
      <c r="K843" s="6">
        <f t="shared" si="40"/>
        <v>21024</v>
      </c>
      <c r="L843" s="6">
        <f t="shared" si="41"/>
        <v>11440</v>
      </c>
    </row>
    <row r="844" spans="1:12" ht="15.6" thickTop="1" thickBot="1" x14ac:dyDescent="0.35">
      <c r="A844" s="4">
        <v>45563</v>
      </c>
      <c r="B844" s="5" t="s">
        <v>227</v>
      </c>
      <c r="C844" s="5" t="s">
        <v>116</v>
      </c>
      <c r="D844" s="5" t="s">
        <v>117</v>
      </c>
      <c r="E844" s="5" t="s">
        <v>38</v>
      </c>
      <c r="F844" s="5" t="s">
        <v>35</v>
      </c>
      <c r="G844" s="5">
        <v>18</v>
      </c>
      <c r="H844" s="5">
        <v>835</v>
      </c>
      <c r="I844" s="5">
        <v>1041</v>
      </c>
      <c r="J844" s="6">
        <f t="shared" si="39"/>
        <v>15030</v>
      </c>
      <c r="K844" s="6">
        <f t="shared" si="40"/>
        <v>18738</v>
      </c>
      <c r="L844" s="6">
        <f t="shared" si="41"/>
        <v>3708</v>
      </c>
    </row>
    <row r="845" spans="1:12" ht="15.6" thickTop="1" thickBot="1" x14ac:dyDescent="0.35">
      <c r="A845" s="4">
        <v>45564</v>
      </c>
      <c r="B845" s="5" t="s">
        <v>228</v>
      </c>
      <c r="C845" s="5" t="s">
        <v>116</v>
      </c>
      <c r="D845" s="5" t="s">
        <v>117</v>
      </c>
      <c r="E845" s="5" t="s">
        <v>38</v>
      </c>
      <c r="F845" s="5" t="s">
        <v>35</v>
      </c>
      <c r="G845" s="5">
        <v>12</v>
      </c>
      <c r="H845" s="5">
        <v>827</v>
      </c>
      <c r="I845" s="5">
        <v>1064</v>
      </c>
      <c r="J845" s="6">
        <f t="shared" si="39"/>
        <v>9924</v>
      </c>
      <c r="K845" s="6">
        <f t="shared" si="40"/>
        <v>12768</v>
      </c>
      <c r="L845" s="6">
        <f t="shared" si="41"/>
        <v>2844</v>
      </c>
    </row>
    <row r="846" spans="1:12" ht="15.6" thickTop="1" thickBot="1" x14ac:dyDescent="0.35">
      <c r="A846" s="4">
        <v>45565</v>
      </c>
      <c r="B846" s="5" t="s">
        <v>229</v>
      </c>
      <c r="C846" s="5" t="s">
        <v>116</v>
      </c>
      <c r="D846" s="5" t="s">
        <v>117</v>
      </c>
      <c r="E846" s="5" t="s">
        <v>23</v>
      </c>
      <c r="F846" s="5" t="s">
        <v>35</v>
      </c>
      <c r="G846" s="5">
        <v>13</v>
      </c>
      <c r="H846" s="5">
        <v>855</v>
      </c>
      <c r="I846" s="5">
        <v>1347</v>
      </c>
      <c r="J846" s="6">
        <f t="shared" si="39"/>
        <v>11115</v>
      </c>
      <c r="K846" s="6">
        <f t="shared" si="40"/>
        <v>17511</v>
      </c>
      <c r="L846" s="6">
        <f t="shared" si="41"/>
        <v>6396</v>
      </c>
    </row>
    <row r="847" spans="1:12" ht="15.6" thickTop="1" thickBot="1" x14ac:dyDescent="0.35">
      <c r="A847" s="4">
        <v>45566</v>
      </c>
      <c r="B847" s="5" t="s">
        <v>230</v>
      </c>
      <c r="C847" s="5" t="s">
        <v>116</v>
      </c>
      <c r="D847" s="5" t="s">
        <v>117</v>
      </c>
      <c r="E847" s="5" t="s">
        <v>23</v>
      </c>
      <c r="F847" s="5" t="s">
        <v>35</v>
      </c>
      <c r="G847" s="5">
        <v>17</v>
      </c>
      <c r="H847" s="5">
        <v>932</v>
      </c>
      <c r="I847" s="5">
        <v>1207</v>
      </c>
      <c r="J847" s="6">
        <f t="shared" si="39"/>
        <v>15844</v>
      </c>
      <c r="K847" s="6">
        <f t="shared" si="40"/>
        <v>20519</v>
      </c>
      <c r="L847" s="6">
        <f t="shared" si="41"/>
        <v>4675</v>
      </c>
    </row>
    <row r="848" spans="1:12" ht="15.6" thickTop="1" thickBot="1" x14ac:dyDescent="0.35">
      <c r="A848" s="4">
        <v>45567</v>
      </c>
      <c r="B848" s="5" t="s">
        <v>231</v>
      </c>
      <c r="C848" s="5" t="s">
        <v>116</v>
      </c>
      <c r="D848" s="5" t="s">
        <v>117</v>
      </c>
      <c r="E848" s="5" t="s">
        <v>34</v>
      </c>
      <c r="F848" s="5" t="s">
        <v>35</v>
      </c>
      <c r="G848" s="5">
        <v>11</v>
      </c>
      <c r="H848" s="5">
        <v>654</v>
      </c>
      <c r="I848" s="5">
        <v>1381</v>
      </c>
      <c r="J848" s="6">
        <f t="shared" si="39"/>
        <v>7194</v>
      </c>
      <c r="K848" s="6">
        <f t="shared" si="40"/>
        <v>15191</v>
      </c>
      <c r="L848" s="6">
        <f t="shared" si="41"/>
        <v>7997</v>
      </c>
    </row>
    <row r="849" spans="1:12" ht="15.6" thickTop="1" thickBot="1" x14ac:dyDescent="0.35">
      <c r="A849" s="4">
        <v>45568</v>
      </c>
      <c r="B849" s="5" t="s">
        <v>232</v>
      </c>
      <c r="C849" s="5" t="s">
        <v>116</v>
      </c>
      <c r="D849" s="5" t="s">
        <v>117</v>
      </c>
      <c r="E849" s="5" t="s">
        <v>38</v>
      </c>
      <c r="F849" s="5" t="s">
        <v>35</v>
      </c>
      <c r="G849" s="5">
        <v>19</v>
      </c>
      <c r="H849" s="5">
        <v>764</v>
      </c>
      <c r="I849" s="5">
        <v>1310</v>
      </c>
      <c r="J849" s="6">
        <f t="shared" si="39"/>
        <v>14516</v>
      </c>
      <c r="K849" s="6">
        <f t="shared" si="40"/>
        <v>24890</v>
      </c>
      <c r="L849" s="6">
        <f t="shared" si="41"/>
        <v>10374</v>
      </c>
    </row>
    <row r="850" spans="1:12" ht="15.6" thickTop="1" thickBot="1" x14ac:dyDescent="0.35">
      <c r="A850" s="4">
        <v>45569</v>
      </c>
      <c r="B850" s="5" t="s">
        <v>233</v>
      </c>
      <c r="C850" s="5" t="s">
        <v>25</v>
      </c>
      <c r="D850" s="5" t="s">
        <v>91</v>
      </c>
      <c r="E850" s="5" t="s">
        <v>61</v>
      </c>
      <c r="F850" s="5" t="s">
        <v>35</v>
      </c>
      <c r="G850" s="5">
        <v>93</v>
      </c>
      <c r="H850" s="5">
        <v>660</v>
      </c>
      <c r="I850" s="5">
        <v>1458</v>
      </c>
      <c r="J850" s="6">
        <f t="shared" si="39"/>
        <v>61380</v>
      </c>
      <c r="K850" s="6">
        <f t="shared" si="40"/>
        <v>135594</v>
      </c>
      <c r="L850" s="6">
        <f t="shared" si="41"/>
        <v>74214</v>
      </c>
    </row>
    <row r="851" spans="1:12" ht="15.6" thickTop="1" thickBot="1" x14ac:dyDescent="0.35">
      <c r="A851" s="4">
        <v>45570</v>
      </c>
      <c r="B851" s="5" t="s">
        <v>234</v>
      </c>
      <c r="C851" s="5" t="s">
        <v>25</v>
      </c>
      <c r="D851" s="5" t="s">
        <v>91</v>
      </c>
      <c r="E851" s="5" t="s">
        <v>63</v>
      </c>
      <c r="F851" s="5" t="s">
        <v>35</v>
      </c>
      <c r="G851" s="5">
        <v>59</v>
      </c>
      <c r="H851" s="5">
        <v>623</v>
      </c>
      <c r="I851" s="5">
        <v>1328</v>
      </c>
      <c r="J851" s="6">
        <f t="shared" si="39"/>
        <v>36757</v>
      </c>
      <c r="K851" s="6">
        <f t="shared" si="40"/>
        <v>78352</v>
      </c>
      <c r="L851" s="6">
        <f t="shared" si="41"/>
        <v>41595</v>
      </c>
    </row>
    <row r="852" spans="1:12" ht="15.6" thickTop="1" thickBot="1" x14ac:dyDescent="0.35">
      <c r="A852" s="4">
        <v>45571</v>
      </c>
      <c r="B852" s="5" t="s">
        <v>235</v>
      </c>
      <c r="C852" s="5" t="s">
        <v>25</v>
      </c>
      <c r="D852" s="5" t="s">
        <v>91</v>
      </c>
      <c r="E852" s="5" t="s">
        <v>19</v>
      </c>
      <c r="F852" s="5" t="s">
        <v>35</v>
      </c>
      <c r="G852" s="5">
        <v>79</v>
      </c>
      <c r="H852" s="5">
        <v>683</v>
      </c>
      <c r="I852" s="5">
        <v>913</v>
      </c>
      <c r="J852" s="6">
        <f t="shared" si="39"/>
        <v>53957</v>
      </c>
      <c r="K852" s="6">
        <f t="shared" si="40"/>
        <v>72127</v>
      </c>
      <c r="L852" s="6">
        <f t="shared" si="41"/>
        <v>18170</v>
      </c>
    </row>
    <row r="853" spans="1:12" ht="15.6" thickTop="1" thickBot="1" x14ac:dyDescent="0.35">
      <c r="A853" s="4">
        <v>45572</v>
      </c>
      <c r="B853" s="5" t="s">
        <v>236</v>
      </c>
      <c r="C853" s="5" t="s">
        <v>25</v>
      </c>
      <c r="D853" s="5" t="s">
        <v>91</v>
      </c>
      <c r="E853" s="5" t="s">
        <v>66</v>
      </c>
      <c r="F853" s="5" t="s">
        <v>35</v>
      </c>
      <c r="G853" s="5">
        <v>98</v>
      </c>
      <c r="H853" s="5">
        <v>865</v>
      </c>
      <c r="I853" s="5">
        <v>1039</v>
      </c>
      <c r="J853" s="6">
        <f t="shared" si="39"/>
        <v>84770</v>
      </c>
      <c r="K853" s="6">
        <f t="shared" si="40"/>
        <v>101822</v>
      </c>
      <c r="L853" s="6">
        <f t="shared" si="41"/>
        <v>17052</v>
      </c>
    </row>
    <row r="854" spans="1:12" ht="15.6" thickTop="1" thickBot="1" x14ac:dyDescent="0.35">
      <c r="A854" s="4">
        <v>45573</v>
      </c>
      <c r="B854" s="5" t="s">
        <v>237</v>
      </c>
      <c r="C854" s="5" t="s">
        <v>25</v>
      </c>
      <c r="D854" s="5" t="s">
        <v>91</v>
      </c>
      <c r="E854" s="5" t="s">
        <v>68</v>
      </c>
      <c r="F854" s="5" t="s">
        <v>35</v>
      </c>
      <c r="G854" s="5">
        <v>83</v>
      </c>
      <c r="H854" s="5">
        <v>709</v>
      </c>
      <c r="I854" s="5">
        <v>1468</v>
      </c>
      <c r="J854" s="6">
        <f t="shared" si="39"/>
        <v>58847</v>
      </c>
      <c r="K854" s="6">
        <f t="shared" si="40"/>
        <v>121844</v>
      </c>
      <c r="L854" s="6">
        <f t="shared" si="41"/>
        <v>62997</v>
      </c>
    </row>
    <row r="855" spans="1:12" ht="15.6" thickTop="1" thickBot="1" x14ac:dyDescent="0.35">
      <c r="A855" s="4">
        <v>45574</v>
      </c>
      <c r="B855" s="5" t="s">
        <v>238</v>
      </c>
      <c r="C855" s="5" t="s">
        <v>25</v>
      </c>
      <c r="D855" s="5" t="s">
        <v>104</v>
      </c>
      <c r="E855" s="5" t="s">
        <v>70</v>
      </c>
      <c r="F855" s="5" t="s">
        <v>35</v>
      </c>
      <c r="G855" s="5">
        <v>69</v>
      </c>
      <c r="H855" s="5">
        <v>657</v>
      </c>
      <c r="I855" s="5">
        <v>1144</v>
      </c>
      <c r="J855" s="6">
        <f t="shared" si="39"/>
        <v>45333</v>
      </c>
      <c r="K855" s="6">
        <f t="shared" si="40"/>
        <v>78936</v>
      </c>
      <c r="L855" s="6">
        <f t="shared" si="41"/>
        <v>33603</v>
      </c>
    </row>
    <row r="856" spans="1:12" ht="15.6" thickTop="1" thickBot="1" x14ac:dyDescent="0.35">
      <c r="A856" s="4">
        <v>45575</v>
      </c>
      <c r="B856" s="5" t="s">
        <v>239</v>
      </c>
      <c r="C856" s="5" t="s">
        <v>25</v>
      </c>
      <c r="D856" s="5" t="s">
        <v>104</v>
      </c>
      <c r="E856" s="5" t="s">
        <v>72</v>
      </c>
      <c r="F856" s="5" t="s">
        <v>35</v>
      </c>
      <c r="G856" s="5">
        <v>81</v>
      </c>
      <c r="H856" s="5">
        <v>709</v>
      </c>
      <c r="I856" s="5">
        <v>1055</v>
      </c>
      <c r="J856" s="6">
        <f t="shared" si="39"/>
        <v>57429</v>
      </c>
      <c r="K856" s="6">
        <f t="shared" si="40"/>
        <v>85455</v>
      </c>
      <c r="L856" s="6">
        <f t="shared" si="41"/>
        <v>28026</v>
      </c>
    </row>
    <row r="857" spans="1:12" ht="15.6" thickTop="1" thickBot="1" x14ac:dyDescent="0.35">
      <c r="A857" s="4">
        <v>45576</v>
      </c>
      <c r="B857" s="5" t="s">
        <v>240</v>
      </c>
      <c r="C857" s="5" t="s">
        <v>25</v>
      </c>
      <c r="D857" s="5" t="s">
        <v>104</v>
      </c>
      <c r="E857" s="5" t="s">
        <v>74</v>
      </c>
      <c r="F857" s="5" t="s">
        <v>35</v>
      </c>
      <c r="G857" s="5">
        <v>61</v>
      </c>
      <c r="H857" s="5">
        <v>547</v>
      </c>
      <c r="I857" s="5">
        <v>1187</v>
      </c>
      <c r="J857" s="6">
        <f t="shared" si="39"/>
        <v>33367</v>
      </c>
      <c r="K857" s="6">
        <f t="shared" si="40"/>
        <v>72407</v>
      </c>
      <c r="L857" s="6">
        <f t="shared" si="41"/>
        <v>39040</v>
      </c>
    </row>
    <row r="858" spans="1:12" ht="15.6" thickTop="1" thickBot="1" x14ac:dyDescent="0.35">
      <c r="A858" s="4">
        <v>45577</v>
      </c>
      <c r="B858" s="5" t="s">
        <v>241</v>
      </c>
      <c r="C858" s="5" t="s">
        <v>25</v>
      </c>
      <c r="D858" s="5" t="s">
        <v>104</v>
      </c>
      <c r="E858" s="5" t="s">
        <v>21</v>
      </c>
      <c r="F858" s="5" t="s">
        <v>35</v>
      </c>
      <c r="G858" s="5">
        <v>57</v>
      </c>
      <c r="H858" s="5">
        <v>734</v>
      </c>
      <c r="I858" s="5">
        <v>1024</v>
      </c>
      <c r="J858" s="6">
        <f t="shared" si="39"/>
        <v>41838</v>
      </c>
      <c r="K858" s="6">
        <f t="shared" si="40"/>
        <v>58368</v>
      </c>
      <c r="L858" s="6">
        <f t="shared" si="41"/>
        <v>16530</v>
      </c>
    </row>
    <row r="859" spans="1:12" ht="15.6" thickTop="1" thickBot="1" x14ac:dyDescent="0.35">
      <c r="A859" s="4">
        <v>45578</v>
      </c>
      <c r="B859" s="5" t="s">
        <v>242</v>
      </c>
      <c r="C859" s="5" t="s">
        <v>25</v>
      </c>
      <c r="D859" s="5" t="s">
        <v>104</v>
      </c>
      <c r="E859" s="5" t="s">
        <v>21</v>
      </c>
      <c r="F859" s="5" t="s">
        <v>16</v>
      </c>
      <c r="G859" s="5">
        <v>67</v>
      </c>
      <c r="H859" s="5">
        <v>711</v>
      </c>
      <c r="I859" s="5">
        <v>1122</v>
      </c>
      <c r="J859" s="6">
        <f t="shared" si="39"/>
        <v>47637</v>
      </c>
      <c r="K859" s="6">
        <f t="shared" si="40"/>
        <v>75174</v>
      </c>
      <c r="L859" s="6">
        <f t="shared" si="41"/>
        <v>27537</v>
      </c>
    </row>
    <row r="860" spans="1:12" ht="15.6" thickTop="1" thickBot="1" x14ac:dyDescent="0.35">
      <c r="A860" s="4">
        <v>45579</v>
      </c>
      <c r="B860" s="5" t="s">
        <v>243</v>
      </c>
      <c r="C860" s="5" t="s">
        <v>25</v>
      </c>
      <c r="D860" s="5" t="s">
        <v>104</v>
      </c>
      <c r="E860" s="5" t="s">
        <v>42</v>
      </c>
      <c r="F860" s="5" t="s">
        <v>16</v>
      </c>
      <c r="G860" s="5">
        <v>60</v>
      </c>
      <c r="H860" s="5">
        <v>937</v>
      </c>
      <c r="I860" s="5">
        <v>1022</v>
      </c>
      <c r="J860" s="6">
        <f t="shared" si="39"/>
        <v>56220</v>
      </c>
      <c r="K860" s="6">
        <f t="shared" si="40"/>
        <v>61320</v>
      </c>
      <c r="L860" s="6">
        <f t="shared" si="41"/>
        <v>5100</v>
      </c>
    </row>
    <row r="861" spans="1:12" ht="15.6" thickTop="1" thickBot="1" x14ac:dyDescent="0.35">
      <c r="A861" s="4">
        <v>45580</v>
      </c>
      <c r="B861" s="5" t="s">
        <v>244</v>
      </c>
      <c r="C861" s="5" t="s">
        <v>116</v>
      </c>
      <c r="D861" s="5" t="s">
        <v>136</v>
      </c>
      <c r="E861" s="5" t="s">
        <v>61</v>
      </c>
      <c r="F861" s="5" t="s">
        <v>16</v>
      </c>
      <c r="G861" s="5">
        <v>15</v>
      </c>
      <c r="H861" s="5">
        <v>906</v>
      </c>
      <c r="I861" s="5">
        <v>1130</v>
      </c>
      <c r="J861" s="6">
        <f t="shared" si="39"/>
        <v>13590</v>
      </c>
      <c r="K861" s="6">
        <f t="shared" si="40"/>
        <v>16950</v>
      </c>
      <c r="L861" s="6">
        <f t="shared" si="41"/>
        <v>3360</v>
      </c>
    </row>
    <row r="862" spans="1:12" ht="15.6" thickTop="1" thickBot="1" x14ac:dyDescent="0.35">
      <c r="A862" s="4">
        <v>45581</v>
      </c>
      <c r="B862" s="5" t="s">
        <v>245</v>
      </c>
      <c r="C862" s="5" t="s">
        <v>116</v>
      </c>
      <c r="D862" s="5" t="s">
        <v>136</v>
      </c>
      <c r="E862" s="5" t="s">
        <v>21</v>
      </c>
      <c r="F862" s="5" t="s">
        <v>16</v>
      </c>
      <c r="G862" s="5">
        <v>20</v>
      </c>
      <c r="H862" s="5">
        <v>780</v>
      </c>
      <c r="I862" s="5">
        <v>1310</v>
      </c>
      <c r="J862" s="6">
        <f t="shared" si="39"/>
        <v>15600</v>
      </c>
      <c r="K862" s="6">
        <f t="shared" si="40"/>
        <v>26200</v>
      </c>
      <c r="L862" s="6">
        <f t="shared" si="41"/>
        <v>10600</v>
      </c>
    </row>
    <row r="863" spans="1:12" ht="15.6" thickTop="1" thickBot="1" x14ac:dyDescent="0.35">
      <c r="A863" s="4">
        <v>45582</v>
      </c>
      <c r="B863" s="5" t="s">
        <v>246</v>
      </c>
      <c r="C863" s="5" t="s">
        <v>116</v>
      </c>
      <c r="D863" s="5" t="s">
        <v>136</v>
      </c>
      <c r="E863" s="5" t="s">
        <v>27</v>
      </c>
      <c r="F863" s="5" t="s">
        <v>16</v>
      </c>
      <c r="G863" s="5">
        <v>17</v>
      </c>
      <c r="H863" s="5">
        <v>747</v>
      </c>
      <c r="I863" s="5">
        <v>1100</v>
      </c>
      <c r="J863" s="6">
        <f t="shared" si="39"/>
        <v>12699</v>
      </c>
      <c r="K863" s="6">
        <f t="shared" si="40"/>
        <v>18700</v>
      </c>
      <c r="L863" s="6">
        <f t="shared" si="41"/>
        <v>6001</v>
      </c>
    </row>
    <row r="864" spans="1:12" ht="15.6" thickTop="1" thickBot="1" x14ac:dyDescent="0.35">
      <c r="A864" s="4">
        <v>45583</v>
      </c>
      <c r="B864" s="5" t="s">
        <v>247</v>
      </c>
      <c r="C864" s="5" t="s">
        <v>116</v>
      </c>
      <c r="D864" s="5" t="s">
        <v>136</v>
      </c>
      <c r="E864" s="5" t="s">
        <v>51</v>
      </c>
      <c r="F864" s="5" t="s">
        <v>35</v>
      </c>
      <c r="G864" s="5">
        <v>20</v>
      </c>
      <c r="H864" s="5">
        <v>963</v>
      </c>
      <c r="I864" s="5">
        <v>1359</v>
      </c>
      <c r="J864" s="6">
        <f t="shared" si="39"/>
        <v>19260</v>
      </c>
      <c r="K864" s="6">
        <f t="shared" si="40"/>
        <v>27180</v>
      </c>
      <c r="L864" s="6">
        <f t="shared" si="41"/>
        <v>7920</v>
      </c>
    </row>
    <row r="865" spans="1:12" ht="15.6" thickTop="1" thickBot="1" x14ac:dyDescent="0.35">
      <c r="A865" s="4">
        <v>45584</v>
      </c>
      <c r="B865" s="5" t="s">
        <v>248</v>
      </c>
      <c r="C865" s="5" t="s">
        <v>116</v>
      </c>
      <c r="D865" s="5" t="s">
        <v>136</v>
      </c>
      <c r="E865" s="5" t="s">
        <v>31</v>
      </c>
      <c r="F865" s="5" t="s">
        <v>35</v>
      </c>
      <c r="G865" s="5">
        <v>15</v>
      </c>
      <c r="H865" s="5">
        <v>747</v>
      </c>
      <c r="I865" s="5">
        <v>1465</v>
      </c>
      <c r="J865" s="6">
        <f t="shared" si="39"/>
        <v>11205</v>
      </c>
      <c r="K865" s="6">
        <f t="shared" si="40"/>
        <v>21975</v>
      </c>
      <c r="L865" s="6">
        <f t="shared" si="41"/>
        <v>10770</v>
      </c>
    </row>
    <row r="866" spans="1:12" ht="15.6" thickTop="1" thickBot="1" x14ac:dyDescent="0.35">
      <c r="A866" s="4">
        <v>45585</v>
      </c>
      <c r="B866" s="5" t="s">
        <v>249</v>
      </c>
      <c r="C866" s="5" t="s">
        <v>116</v>
      </c>
      <c r="D866" s="5" t="s">
        <v>136</v>
      </c>
      <c r="E866" s="5" t="s">
        <v>38</v>
      </c>
      <c r="F866" s="5" t="s">
        <v>35</v>
      </c>
      <c r="G866" s="5">
        <v>20</v>
      </c>
      <c r="H866" s="5">
        <v>844</v>
      </c>
      <c r="I866" s="5">
        <v>1246</v>
      </c>
      <c r="J866" s="6">
        <f t="shared" si="39"/>
        <v>16880</v>
      </c>
      <c r="K866" s="6">
        <f t="shared" si="40"/>
        <v>24920</v>
      </c>
      <c r="L866" s="6">
        <f t="shared" si="41"/>
        <v>8040</v>
      </c>
    </row>
    <row r="867" spans="1:12" ht="15.6" thickTop="1" thickBot="1" x14ac:dyDescent="0.35">
      <c r="A867" s="4">
        <v>45586</v>
      </c>
      <c r="B867" s="5" t="s">
        <v>250</v>
      </c>
      <c r="C867" s="5" t="s">
        <v>116</v>
      </c>
      <c r="D867" s="5" t="s">
        <v>136</v>
      </c>
      <c r="E867" s="5" t="s">
        <v>38</v>
      </c>
      <c r="F867" s="5" t="s">
        <v>35</v>
      </c>
      <c r="G867" s="5">
        <v>14</v>
      </c>
      <c r="H867" s="5">
        <v>913</v>
      </c>
      <c r="I867" s="5">
        <v>1339</v>
      </c>
      <c r="J867" s="6">
        <f t="shared" si="39"/>
        <v>12782</v>
      </c>
      <c r="K867" s="6">
        <f t="shared" si="40"/>
        <v>18746</v>
      </c>
      <c r="L867" s="6">
        <f t="shared" si="41"/>
        <v>5964</v>
      </c>
    </row>
    <row r="868" spans="1:12" ht="15.6" thickTop="1" thickBot="1" x14ac:dyDescent="0.35">
      <c r="A868" s="4">
        <v>45587</v>
      </c>
      <c r="B868" s="5" t="s">
        <v>251</v>
      </c>
      <c r="C868" s="5" t="s">
        <v>116</v>
      </c>
      <c r="D868" s="5" t="s">
        <v>136</v>
      </c>
      <c r="E868" s="5" t="s">
        <v>23</v>
      </c>
      <c r="F868" s="5" t="s">
        <v>35</v>
      </c>
      <c r="G868" s="5">
        <v>14</v>
      </c>
      <c r="H868" s="5">
        <v>799</v>
      </c>
      <c r="I868" s="5">
        <v>1464</v>
      </c>
      <c r="J868" s="6">
        <f t="shared" si="39"/>
        <v>11186</v>
      </c>
      <c r="K868" s="6">
        <f t="shared" si="40"/>
        <v>20496</v>
      </c>
      <c r="L868" s="6">
        <f t="shared" si="41"/>
        <v>9310</v>
      </c>
    </row>
    <row r="869" spans="1:12" ht="15.6" thickTop="1" thickBot="1" x14ac:dyDescent="0.35">
      <c r="A869" s="4">
        <v>45588</v>
      </c>
      <c r="B869" s="5" t="s">
        <v>252</v>
      </c>
      <c r="C869" s="5" t="s">
        <v>13</v>
      </c>
      <c r="D869" s="5" t="s">
        <v>14</v>
      </c>
      <c r="E869" s="5" t="s">
        <v>23</v>
      </c>
      <c r="F869" s="5" t="s">
        <v>35</v>
      </c>
      <c r="G869" s="5">
        <v>23</v>
      </c>
      <c r="H869" s="5">
        <v>616</v>
      </c>
      <c r="I869" s="5">
        <v>1017</v>
      </c>
      <c r="J869" s="6">
        <f t="shared" si="39"/>
        <v>14168</v>
      </c>
      <c r="K869" s="6">
        <f t="shared" si="40"/>
        <v>23391</v>
      </c>
      <c r="L869" s="6">
        <f t="shared" si="41"/>
        <v>9223</v>
      </c>
    </row>
    <row r="870" spans="1:12" ht="15.6" thickTop="1" thickBot="1" x14ac:dyDescent="0.35">
      <c r="A870" s="4">
        <v>45589</v>
      </c>
      <c r="B870" s="5" t="s">
        <v>253</v>
      </c>
      <c r="C870" s="5" t="s">
        <v>13</v>
      </c>
      <c r="D870" s="5" t="s">
        <v>18</v>
      </c>
      <c r="E870" s="5" t="s">
        <v>34</v>
      </c>
      <c r="F870" s="5" t="s">
        <v>35</v>
      </c>
      <c r="G870" s="5">
        <v>21</v>
      </c>
      <c r="H870" s="5">
        <v>541</v>
      </c>
      <c r="I870" s="5">
        <v>1019</v>
      </c>
      <c r="J870" s="6">
        <f t="shared" si="39"/>
        <v>11361</v>
      </c>
      <c r="K870" s="6">
        <f t="shared" si="40"/>
        <v>21399</v>
      </c>
      <c r="L870" s="6">
        <f t="shared" si="41"/>
        <v>10038</v>
      </c>
    </row>
    <row r="871" spans="1:12" ht="15.6" thickTop="1" thickBot="1" x14ac:dyDescent="0.35">
      <c r="A871" s="4">
        <v>45590</v>
      </c>
      <c r="B871" s="5" t="s">
        <v>254</v>
      </c>
      <c r="C871" s="5" t="s">
        <v>13</v>
      </c>
      <c r="D871" s="5" t="s">
        <v>18</v>
      </c>
      <c r="E871" s="5" t="s">
        <v>38</v>
      </c>
      <c r="F871" s="5" t="s">
        <v>16</v>
      </c>
      <c r="G871" s="5">
        <v>28</v>
      </c>
      <c r="H871" s="5">
        <v>539</v>
      </c>
      <c r="I871" s="5">
        <v>1450</v>
      </c>
      <c r="J871" s="6">
        <f t="shared" si="39"/>
        <v>15092</v>
      </c>
      <c r="K871" s="6">
        <f t="shared" si="40"/>
        <v>40600</v>
      </c>
      <c r="L871" s="6">
        <f t="shared" si="41"/>
        <v>25508</v>
      </c>
    </row>
    <row r="872" spans="1:12" ht="15.6" thickTop="1" thickBot="1" x14ac:dyDescent="0.35">
      <c r="A872" s="4">
        <v>45591</v>
      </c>
      <c r="B872" s="5" t="s">
        <v>255</v>
      </c>
      <c r="C872" s="5" t="s">
        <v>13</v>
      </c>
      <c r="D872" s="5" t="s">
        <v>18</v>
      </c>
      <c r="E872" s="5" t="s">
        <v>61</v>
      </c>
      <c r="F872" s="5" t="s">
        <v>16</v>
      </c>
      <c r="G872" s="5">
        <v>22</v>
      </c>
      <c r="H872" s="5">
        <v>725</v>
      </c>
      <c r="I872" s="5">
        <v>1108</v>
      </c>
      <c r="J872" s="6">
        <f t="shared" si="39"/>
        <v>15950</v>
      </c>
      <c r="K872" s="6">
        <f t="shared" si="40"/>
        <v>24376</v>
      </c>
      <c r="L872" s="6">
        <f t="shared" si="41"/>
        <v>8426</v>
      </c>
    </row>
    <row r="873" spans="1:12" ht="15.6" thickTop="1" thickBot="1" x14ac:dyDescent="0.35">
      <c r="A873" s="4">
        <v>45592</v>
      </c>
      <c r="B873" s="5" t="s">
        <v>256</v>
      </c>
      <c r="C873" s="5" t="s">
        <v>25</v>
      </c>
      <c r="D873" s="5" t="s">
        <v>26</v>
      </c>
      <c r="E873" s="5" t="s">
        <v>63</v>
      </c>
      <c r="F873" s="5" t="s">
        <v>16</v>
      </c>
      <c r="G873" s="5">
        <v>71</v>
      </c>
      <c r="H873" s="5">
        <v>777</v>
      </c>
      <c r="I873" s="5">
        <v>1399</v>
      </c>
      <c r="J873" s="6">
        <f t="shared" si="39"/>
        <v>55167</v>
      </c>
      <c r="K873" s="6">
        <f t="shared" si="40"/>
        <v>99329</v>
      </c>
      <c r="L873" s="6">
        <f t="shared" si="41"/>
        <v>44162</v>
      </c>
    </row>
    <row r="874" spans="1:12" ht="15.6" thickTop="1" thickBot="1" x14ac:dyDescent="0.35">
      <c r="A874" s="4">
        <v>45593</v>
      </c>
      <c r="B874" s="5" t="s">
        <v>257</v>
      </c>
      <c r="C874" s="5" t="s">
        <v>25</v>
      </c>
      <c r="D874" s="5" t="s">
        <v>26</v>
      </c>
      <c r="E874" s="5" t="s">
        <v>19</v>
      </c>
      <c r="F874" s="5" t="s">
        <v>16</v>
      </c>
      <c r="G874" s="5">
        <v>52</v>
      </c>
      <c r="H874" s="5">
        <v>509</v>
      </c>
      <c r="I874" s="5">
        <v>1086</v>
      </c>
      <c r="J874" s="6">
        <f t="shared" si="39"/>
        <v>26468</v>
      </c>
      <c r="K874" s="6">
        <f t="shared" si="40"/>
        <v>56472</v>
      </c>
      <c r="L874" s="6">
        <f t="shared" si="41"/>
        <v>30004</v>
      </c>
    </row>
    <row r="875" spans="1:12" ht="15.6" thickTop="1" thickBot="1" x14ac:dyDescent="0.35">
      <c r="A875" s="4">
        <v>45594</v>
      </c>
      <c r="B875" s="5" t="s">
        <v>258</v>
      </c>
      <c r="C875" s="5" t="s">
        <v>25</v>
      </c>
      <c r="D875" s="5" t="s">
        <v>26</v>
      </c>
      <c r="E875" s="5" t="s">
        <v>66</v>
      </c>
      <c r="F875" s="5" t="s">
        <v>35</v>
      </c>
      <c r="G875" s="5">
        <v>66</v>
      </c>
      <c r="H875" s="5">
        <v>701</v>
      </c>
      <c r="I875" s="5">
        <v>1258</v>
      </c>
      <c r="J875" s="6">
        <f t="shared" si="39"/>
        <v>46266</v>
      </c>
      <c r="K875" s="6">
        <f t="shared" si="40"/>
        <v>83028</v>
      </c>
      <c r="L875" s="6">
        <f t="shared" si="41"/>
        <v>36762</v>
      </c>
    </row>
    <row r="876" spans="1:12" ht="15.6" thickTop="1" thickBot="1" x14ac:dyDescent="0.35">
      <c r="A876" s="4">
        <v>45595</v>
      </c>
      <c r="B876" s="5" t="s">
        <v>259</v>
      </c>
      <c r="C876" s="5" t="s">
        <v>25</v>
      </c>
      <c r="D876" s="5" t="s">
        <v>26</v>
      </c>
      <c r="E876" s="5" t="s">
        <v>68</v>
      </c>
      <c r="F876" s="5" t="s">
        <v>16</v>
      </c>
      <c r="G876" s="5">
        <v>97</v>
      </c>
      <c r="H876" s="5">
        <v>654</v>
      </c>
      <c r="I876" s="5">
        <v>1407</v>
      </c>
      <c r="J876" s="6">
        <f t="shared" si="39"/>
        <v>63438</v>
      </c>
      <c r="K876" s="6">
        <f t="shared" si="40"/>
        <v>136479</v>
      </c>
      <c r="L876" s="6">
        <f t="shared" si="41"/>
        <v>73041</v>
      </c>
    </row>
    <row r="877" spans="1:12" ht="15.6" thickTop="1" thickBot="1" x14ac:dyDescent="0.35">
      <c r="A877" s="4">
        <v>45596</v>
      </c>
      <c r="B877" s="5" t="s">
        <v>260</v>
      </c>
      <c r="C877" s="5" t="s">
        <v>13</v>
      </c>
      <c r="D877" s="5" t="s">
        <v>14</v>
      </c>
      <c r="E877" s="5" t="s">
        <v>70</v>
      </c>
      <c r="F877" s="5" t="s">
        <v>16</v>
      </c>
      <c r="G877" s="5">
        <v>21</v>
      </c>
      <c r="H877" s="5">
        <v>596</v>
      </c>
      <c r="I877" s="5">
        <v>1109</v>
      </c>
      <c r="J877" s="6">
        <f t="shared" si="39"/>
        <v>12516</v>
      </c>
      <c r="K877" s="6">
        <f t="shared" si="40"/>
        <v>23289</v>
      </c>
      <c r="L877" s="6">
        <f t="shared" si="41"/>
        <v>10773</v>
      </c>
    </row>
    <row r="878" spans="1:12" ht="15.6" thickTop="1" thickBot="1" x14ac:dyDescent="0.35">
      <c r="A878" s="4">
        <v>45597</v>
      </c>
      <c r="B878" s="5" t="s">
        <v>261</v>
      </c>
      <c r="C878" s="5" t="s">
        <v>13</v>
      </c>
      <c r="D878" s="5" t="s">
        <v>14</v>
      </c>
      <c r="E878" s="5" t="s">
        <v>72</v>
      </c>
      <c r="F878" s="5" t="s">
        <v>16</v>
      </c>
      <c r="G878" s="5">
        <v>30</v>
      </c>
      <c r="H878" s="5">
        <v>910</v>
      </c>
      <c r="I878" s="5">
        <v>1302</v>
      </c>
      <c r="J878" s="6">
        <f t="shared" si="39"/>
        <v>27300</v>
      </c>
      <c r="K878" s="6">
        <f t="shared" si="40"/>
        <v>39060</v>
      </c>
      <c r="L878" s="6">
        <f t="shared" si="41"/>
        <v>11760</v>
      </c>
    </row>
    <row r="879" spans="1:12" ht="15.6" thickTop="1" thickBot="1" x14ac:dyDescent="0.35">
      <c r="A879" s="4">
        <v>45598</v>
      </c>
      <c r="B879" s="5" t="s">
        <v>262</v>
      </c>
      <c r="C879" s="5" t="s">
        <v>13</v>
      </c>
      <c r="D879" s="5" t="s">
        <v>14</v>
      </c>
      <c r="E879" s="5" t="s">
        <v>74</v>
      </c>
      <c r="F879" s="5" t="s">
        <v>16</v>
      </c>
      <c r="G879" s="5">
        <v>25</v>
      </c>
      <c r="H879" s="5">
        <v>532</v>
      </c>
      <c r="I879" s="5">
        <v>1215</v>
      </c>
      <c r="J879" s="6">
        <f t="shared" si="39"/>
        <v>13300</v>
      </c>
      <c r="K879" s="6">
        <f t="shared" si="40"/>
        <v>30375</v>
      </c>
      <c r="L879" s="6">
        <f t="shared" si="41"/>
        <v>17075</v>
      </c>
    </row>
    <row r="880" spans="1:12" ht="15.6" thickTop="1" thickBot="1" x14ac:dyDescent="0.35">
      <c r="A880" s="4">
        <v>45599</v>
      </c>
      <c r="B880" s="5" t="s">
        <v>263</v>
      </c>
      <c r="C880" s="5" t="s">
        <v>13</v>
      </c>
      <c r="D880" s="5" t="s">
        <v>14</v>
      </c>
      <c r="E880" s="5" t="s">
        <v>21</v>
      </c>
      <c r="F880" s="5" t="s">
        <v>35</v>
      </c>
      <c r="G880" s="5">
        <v>29</v>
      </c>
      <c r="H880" s="5">
        <v>813</v>
      </c>
      <c r="I880" s="5">
        <v>926</v>
      </c>
      <c r="J880" s="6">
        <f t="shared" si="39"/>
        <v>23577</v>
      </c>
      <c r="K880" s="6">
        <f t="shared" si="40"/>
        <v>26854</v>
      </c>
      <c r="L880" s="6">
        <f t="shared" si="41"/>
        <v>3277</v>
      </c>
    </row>
    <row r="881" spans="1:12" ht="15.6" thickTop="1" thickBot="1" x14ac:dyDescent="0.35">
      <c r="A881" s="4">
        <v>45600</v>
      </c>
      <c r="B881" s="5" t="s">
        <v>264</v>
      </c>
      <c r="C881" s="5" t="s">
        <v>13</v>
      </c>
      <c r="D881" s="5" t="s">
        <v>14</v>
      </c>
      <c r="E881" s="5" t="s">
        <v>21</v>
      </c>
      <c r="F881" s="5" t="s">
        <v>35</v>
      </c>
      <c r="G881" s="5">
        <v>28</v>
      </c>
      <c r="H881" s="5">
        <v>858</v>
      </c>
      <c r="I881" s="5">
        <v>1253</v>
      </c>
      <c r="J881" s="6">
        <f t="shared" si="39"/>
        <v>24024</v>
      </c>
      <c r="K881" s="6">
        <f t="shared" si="40"/>
        <v>35084</v>
      </c>
      <c r="L881" s="6">
        <f t="shared" si="41"/>
        <v>11060</v>
      </c>
    </row>
    <row r="882" spans="1:12" ht="15.6" thickTop="1" thickBot="1" x14ac:dyDescent="0.35">
      <c r="A882" s="4">
        <v>45601</v>
      </c>
      <c r="B882" s="5" t="s">
        <v>265</v>
      </c>
      <c r="C882" s="5" t="s">
        <v>13</v>
      </c>
      <c r="D882" s="5" t="s">
        <v>14</v>
      </c>
      <c r="E882" s="5" t="s">
        <v>42</v>
      </c>
      <c r="F882" s="5" t="s">
        <v>35</v>
      </c>
      <c r="G882" s="5">
        <v>24</v>
      </c>
      <c r="H882" s="5">
        <v>641</v>
      </c>
      <c r="I882" s="5">
        <v>943</v>
      </c>
      <c r="J882" s="6">
        <f t="shared" si="39"/>
        <v>15384</v>
      </c>
      <c r="K882" s="6">
        <f t="shared" si="40"/>
        <v>22632</v>
      </c>
      <c r="L882" s="6">
        <f t="shared" si="41"/>
        <v>7248</v>
      </c>
    </row>
    <row r="883" spans="1:12" ht="15.6" thickTop="1" thickBot="1" x14ac:dyDescent="0.35">
      <c r="A883" s="4">
        <v>45602</v>
      </c>
      <c r="B883" s="5" t="s">
        <v>266</v>
      </c>
      <c r="C883" s="5" t="s">
        <v>25</v>
      </c>
      <c r="D883" s="5" t="s">
        <v>44</v>
      </c>
      <c r="E883" s="5" t="s">
        <v>61</v>
      </c>
      <c r="F883" s="5" t="s">
        <v>35</v>
      </c>
      <c r="G883" s="5">
        <v>74</v>
      </c>
      <c r="H883" s="5">
        <v>636</v>
      </c>
      <c r="I883" s="5">
        <v>1004</v>
      </c>
      <c r="J883" s="6">
        <f t="shared" si="39"/>
        <v>47064</v>
      </c>
      <c r="K883" s="6">
        <f t="shared" si="40"/>
        <v>74296</v>
      </c>
      <c r="L883" s="6">
        <f t="shared" si="41"/>
        <v>27232</v>
      </c>
    </row>
    <row r="884" spans="1:12" ht="15.6" thickTop="1" thickBot="1" x14ac:dyDescent="0.35">
      <c r="A884" s="4">
        <v>45603</v>
      </c>
      <c r="B884" s="5" t="s">
        <v>267</v>
      </c>
      <c r="C884" s="5" t="s">
        <v>25</v>
      </c>
      <c r="D884" s="5" t="s">
        <v>44</v>
      </c>
      <c r="E884" s="5" t="s">
        <v>21</v>
      </c>
      <c r="F884" s="5" t="s">
        <v>35</v>
      </c>
      <c r="G884" s="5">
        <v>63</v>
      </c>
      <c r="H884" s="5">
        <v>833</v>
      </c>
      <c r="I884" s="5">
        <v>1052</v>
      </c>
      <c r="J884" s="6">
        <f t="shared" si="39"/>
        <v>52479</v>
      </c>
      <c r="K884" s="6">
        <f t="shared" si="40"/>
        <v>66276</v>
      </c>
      <c r="L884" s="6">
        <f t="shared" si="41"/>
        <v>13797</v>
      </c>
    </row>
    <row r="885" spans="1:12" ht="15.6" thickTop="1" thickBot="1" x14ac:dyDescent="0.35">
      <c r="A885" s="4">
        <v>45604</v>
      </c>
      <c r="B885" s="5" t="s">
        <v>268</v>
      </c>
      <c r="C885" s="5" t="s">
        <v>25</v>
      </c>
      <c r="D885" s="5" t="s">
        <v>44</v>
      </c>
      <c r="E885" s="5" t="s">
        <v>27</v>
      </c>
      <c r="F885" s="5" t="s">
        <v>35</v>
      </c>
      <c r="G885" s="5">
        <v>74</v>
      </c>
      <c r="H885" s="5">
        <v>743</v>
      </c>
      <c r="I885" s="5">
        <v>1443</v>
      </c>
      <c r="J885" s="6">
        <f t="shared" si="39"/>
        <v>54982</v>
      </c>
      <c r="K885" s="6">
        <f t="shared" si="40"/>
        <v>106782</v>
      </c>
      <c r="L885" s="6">
        <f t="shared" si="41"/>
        <v>51800</v>
      </c>
    </row>
    <row r="886" spans="1:12" ht="15.6" thickTop="1" thickBot="1" x14ac:dyDescent="0.35">
      <c r="A886" s="4">
        <v>45605</v>
      </c>
      <c r="B886" s="5" t="s">
        <v>269</v>
      </c>
      <c r="C886" s="5" t="s">
        <v>25</v>
      </c>
      <c r="D886" s="5" t="s">
        <v>44</v>
      </c>
      <c r="E886" s="5" t="s">
        <v>15</v>
      </c>
      <c r="F886" s="5" t="s">
        <v>35</v>
      </c>
      <c r="G886" s="5">
        <v>83</v>
      </c>
      <c r="H886" s="5">
        <v>569</v>
      </c>
      <c r="I886" s="5">
        <v>1100</v>
      </c>
      <c r="J886" s="6">
        <f t="shared" si="39"/>
        <v>47227</v>
      </c>
      <c r="K886" s="6">
        <f t="shared" si="40"/>
        <v>91300</v>
      </c>
      <c r="L886" s="6">
        <f t="shared" si="41"/>
        <v>44073</v>
      </c>
    </row>
    <row r="887" spans="1:12" ht="15.6" thickTop="1" thickBot="1" x14ac:dyDescent="0.35">
      <c r="A887" s="4">
        <v>45606</v>
      </c>
      <c r="B887" s="5" t="s">
        <v>270</v>
      </c>
      <c r="C887" s="5" t="s">
        <v>25</v>
      </c>
      <c r="D887" s="5" t="s">
        <v>44</v>
      </c>
      <c r="E887" s="5" t="s">
        <v>19</v>
      </c>
      <c r="F887" s="5" t="s">
        <v>35</v>
      </c>
      <c r="G887" s="5">
        <v>86</v>
      </c>
      <c r="H887" s="5">
        <v>593</v>
      </c>
      <c r="I887" s="5">
        <v>949</v>
      </c>
      <c r="J887" s="6">
        <f t="shared" si="39"/>
        <v>50998</v>
      </c>
      <c r="K887" s="6">
        <f t="shared" si="40"/>
        <v>81614</v>
      </c>
      <c r="L887" s="6">
        <f t="shared" si="41"/>
        <v>30616</v>
      </c>
    </row>
    <row r="888" spans="1:12" ht="15.6" thickTop="1" thickBot="1" x14ac:dyDescent="0.35">
      <c r="A888" s="4">
        <v>45607</v>
      </c>
      <c r="B888" s="5" t="s">
        <v>271</v>
      </c>
      <c r="C888" s="5" t="s">
        <v>25</v>
      </c>
      <c r="D888" s="5" t="s">
        <v>44</v>
      </c>
      <c r="E888" s="5" t="s">
        <v>21</v>
      </c>
      <c r="F888" s="5" t="s">
        <v>35</v>
      </c>
      <c r="G888" s="5">
        <v>92</v>
      </c>
      <c r="H888" s="5">
        <v>609</v>
      </c>
      <c r="I888" s="5">
        <v>1036</v>
      </c>
      <c r="J888" s="6">
        <f t="shared" si="39"/>
        <v>56028</v>
      </c>
      <c r="K888" s="6">
        <f t="shared" si="40"/>
        <v>95312</v>
      </c>
      <c r="L888" s="6">
        <f t="shared" si="41"/>
        <v>39284</v>
      </c>
    </row>
    <row r="889" spans="1:12" ht="15.6" thickTop="1" thickBot="1" x14ac:dyDescent="0.35">
      <c r="A889" s="4">
        <v>45608</v>
      </c>
      <c r="B889" s="5" t="s">
        <v>272</v>
      </c>
      <c r="C889" s="5" t="s">
        <v>25</v>
      </c>
      <c r="D889" s="5" t="s">
        <v>44</v>
      </c>
      <c r="E889" s="5" t="s">
        <v>23</v>
      </c>
      <c r="F889" s="5" t="s">
        <v>35</v>
      </c>
      <c r="G889" s="5">
        <v>96</v>
      </c>
      <c r="H889" s="5">
        <v>674</v>
      </c>
      <c r="I889" s="5">
        <v>1248</v>
      </c>
      <c r="J889" s="6">
        <f t="shared" si="39"/>
        <v>64704</v>
      </c>
      <c r="K889" s="6">
        <f t="shared" si="40"/>
        <v>119808</v>
      </c>
      <c r="L889" s="6">
        <f t="shared" si="41"/>
        <v>55104</v>
      </c>
    </row>
    <row r="890" spans="1:12" ht="15.6" thickTop="1" thickBot="1" x14ac:dyDescent="0.35">
      <c r="A890" s="4">
        <v>45609</v>
      </c>
      <c r="B890" s="5" t="s">
        <v>273</v>
      </c>
      <c r="C890" s="5" t="s">
        <v>13</v>
      </c>
      <c r="D890" s="5" t="s">
        <v>55</v>
      </c>
      <c r="E890" s="5" t="s">
        <v>27</v>
      </c>
      <c r="F890" s="5" t="s">
        <v>16</v>
      </c>
      <c r="G890" s="5">
        <v>25</v>
      </c>
      <c r="H890" s="5">
        <v>709</v>
      </c>
      <c r="I890" s="5">
        <v>1086</v>
      </c>
      <c r="J890" s="6">
        <f t="shared" si="39"/>
        <v>17725</v>
      </c>
      <c r="K890" s="6">
        <f t="shared" si="40"/>
        <v>27150</v>
      </c>
      <c r="L890" s="6">
        <f t="shared" si="41"/>
        <v>9425</v>
      </c>
    </row>
    <row r="891" spans="1:12" ht="15.6" thickTop="1" thickBot="1" x14ac:dyDescent="0.35">
      <c r="A891" s="4">
        <v>45610</v>
      </c>
      <c r="B891" s="5" t="s">
        <v>274</v>
      </c>
      <c r="C891" s="5" t="s">
        <v>13</v>
      </c>
      <c r="D891" s="5" t="s">
        <v>55</v>
      </c>
      <c r="E891" s="5" t="s">
        <v>29</v>
      </c>
      <c r="F891" s="5" t="s">
        <v>16</v>
      </c>
      <c r="G891" s="5">
        <v>23</v>
      </c>
      <c r="H891" s="5">
        <v>663</v>
      </c>
      <c r="I891" s="5">
        <v>1041</v>
      </c>
      <c r="J891" s="6">
        <f t="shared" si="39"/>
        <v>15249</v>
      </c>
      <c r="K891" s="6">
        <f t="shared" si="40"/>
        <v>23943</v>
      </c>
      <c r="L891" s="6">
        <f t="shared" si="41"/>
        <v>8694</v>
      </c>
    </row>
    <row r="892" spans="1:12" ht="15.6" thickTop="1" thickBot="1" x14ac:dyDescent="0.35">
      <c r="A892" s="4">
        <v>45611</v>
      </c>
      <c r="B892" s="5" t="s">
        <v>275</v>
      </c>
      <c r="C892" s="5" t="s">
        <v>13</v>
      </c>
      <c r="D892" s="5" t="s">
        <v>55</v>
      </c>
      <c r="E892" s="5" t="s">
        <v>31</v>
      </c>
      <c r="F892" s="5" t="s">
        <v>16</v>
      </c>
      <c r="G892" s="5">
        <v>25</v>
      </c>
      <c r="H892" s="5">
        <v>802</v>
      </c>
      <c r="I892" s="5">
        <v>1470</v>
      </c>
      <c r="J892" s="6">
        <f t="shared" si="39"/>
        <v>20050</v>
      </c>
      <c r="K892" s="6">
        <f t="shared" si="40"/>
        <v>36750</v>
      </c>
      <c r="L892" s="6">
        <f t="shared" si="41"/>
        <v>16700</v>
      </c>
    </row>
    <row r="893" spans="1:12" ht="15.6" thickTop="1" thickBot="1" x14ac:dyDescent="0.35">
      <c r="A893" s="4">
        <v>45612</v>
      </c>
      <c r="B893" s="5" t="s">
        <v>276</v>
      </c>
      <c r="C893" s="5" t="s">
        <v>13</v>
      </c>
      <c r="D893" s="5" t="s">
        <v>55</v>
      </c>
      <c r="E893" s="5" t="s">
        <v>19</v>
      </c>
      <c r="F893" s="5" t="s">
        <v>16</v>
      </c>
      <c r="G893" s="5">
        <v>23</v>
      </c>
      <c r="H893" s="5">
        <v>893</v>
      </c>
      <c r="I893" s="5">
        <v>1042</v>
      </c>
      <c r="J893" s="6">
        <f t="shared" si="39"/>
        <v>20539</v>
      </c>
      <c r="K893" s="6">
        <f t="shared" si="40"/>
        <v>23966</v>
      </c>
      <c r="L893" s="6">
        <f t="shared" si="41"/>
        <v>3427</v>
      </c>
    </row>
    <row r="894" spans="1:12" ht="15.6" thickTop="1" thickBot="1" x14ac:dyDescent="0.35">
      <c r="A894" s="4">
        <v>45613</v>
      </c>
      <c r="B894" s="5" t="s">
        <v>277</v>
      </c>
      <c r="C894" s="5" t="s">
        <v>13</v>
      </c>
      <c r="D894" s="5" t="s">
        <v>55</v>
      </c>
      <c r="E894" s="5" t="s">
        <v>34</v>
      </c>
      <c r="F894" s="5" t="s">
        <v>16</v>
      </c>
      <c r="G894" s="5">
        <v>29</v>
      </c>
      <c r="H894" s="5">
        <v>852</v>
      </c>
      <c r="I894" s="5">
        <v>1242</v>
      </c>
      <c r="J894" s="6">
        <f t="shared" si="39"/>
        <v>24708</v>
      </c>
      <c r="K894" s="6">
        <f t="shared" si="40"/>
        <v>36018</v>
      </c>
      <c r="L894" s="6">
        <f t="shared" si="41"/>
        <v>11310</v>
      </c>
    </row>
    <row r="895" spans="1:12" ht="15.6" thickTop="1" thickBot="1" x14ac:dyDescent="0.35">
      <c r="A895" s="4">
        <v>45614</v>
      </c>
      <c r="B895" s="5" t="s">
        <v>278</v>
      </c>
      <c r="C895" s="5" t="s">
        <v>13</v>
      </c>
      <c r="D895" s="5" t="s">
        <v>55</v>
      </c>
      <c r="E895" s="5" t="s">
        <v>31</v>
      </c>
      <c r="F895" s="5" t="s">
        <v>35</v>
      </c>
      <c r="G895" s="5">
        <v>26</v>
      </c>
      <c r="H895" s="5">
        <v>878</v>
      </c>
      <c r="I895" s="5">
        <v>1039</v>
      </c>
      <c r="J895" s="6">
        <f t="shared" si="39"/>
        <v>22828</v>
      </c>
      <c r="K895" s="6">
        <f t="shared" si="40"/>
        <v>27014</v>
      </c>
      <c r="L895" s="6">
        <f t="shared" si="41"/>
        <v>4186</v>
      </c>
    </row>
    <row r="896" spans="1:12" ht="15.6" thickTop="1" thickBot="1" x14ac:dyDescent="0.35">
      <c r="A896" s="4">
        <v>45615</v>
      </c>
      <c r="B896" s="5" t="s">
        <v>279</v>
      </c>
      <c r="C896" s="5" t="s">
        <v>13</v>
      </c>
      <c r="D896" s="5" t="s">
        <v>55</v>
      </c>
      <c r="E896" s="5" t="s">
        <v>38</v>
      </c>
      <c r="F896" s="5" t="s">
        <v>35</v>
      </c>
      <c r="G896" s="5">
        <v>23</v>
      </c>
      <c r="H896" s="5">
        <v>747</v>
      </c>
      <c r="I896" s="5">
        <v>996</v>
      </c>
      <c r="J896" s="6">
        <f t="shared" si="39"/>
        <v>17181</v>
      </c>
      <c r="K896" s="6">
        <f t="shared" si="40"/>
        <v>22908</v>
      </c>
      <c r="L896" s="6">
        <f t="shared" si="41"/>
        <v>5727</v>
      </c>
    </row>
    <row r="897" spans="1:12" ht="15.6" thickTop="1" thickBot="1" x14ac:dyDescent="0.35">
      <c r="A897" s="4">
        <v>45616</v>
      </c>
      <c r="B897" s="5" t="s">
        <v>280</v>
      </c>
      <c r="C897" s="5" t="s">
        <v>13</v>
      </c>
      <c r="D897" s="5" t="s">
        <v>55</v>
      </c>
      <c r="E897" s="5" t="s">
        <v>38</v>
      </c>
      <c r="F897" s="5" t="s">
        <v>35</v>
      </c>
      <c r="G897" s="5">
        <v>25</v>
      </c>
      <c r="H897" s="5">
        <v>547</v>
      </c>
      <c r="I897" s="5">
        <v>958</v>
      </c>
      <c r="J897" s="6">
        <f t="shared" si="39"/>
        <v>13675</v>
      </c>
      <c r="K897" s="6">
        <f t="shared" si="40"/>
        <v>23950</v>
      </c>
      <c r="L897" s="6">
        <f t="shared" si="41"/>
        <v>10275</v>
      </c>
    </row>
    <row r="898" spans="1:12" ht="15.6" thickTop="1" thickBot="1" x14ac:dyDescent="0.35">
      <c r="A898" s="4">
        <v>45617</v>
      </c>
      <c r="B898" s="5" t="s">
        <v>281</v>
      </c>
      <c r="C898" s="5" t="s">
        <v>13</v>
      </c>
      <c r="D898" s="5" t="s">
        <v>55</v>
      </c>
      <c r="E898" s="5" t="s">
        <v>19</v>
      </c>
      <c r="F898" s="5" t="s">
        <v>16</v>
      </c>
      <c r="G898" s="5">
        <v>26</v>
      </c>
      <c r="H898" s="5">
        <v>625</v>
      </c>
      <c r="I898" s="5">
        <v>1030</v>
      </c>
      <c r="J898" s="6">
        <f t="shared" si="39"/>
        <v>16250</v>
      </c>
      <c r="K898" s="6">
        <f t="shared" si="40"/>
        <v>26780</v>
      </c>
      <c r="L898" s="6">
        <f t="shared" si="41"/>
        <v>10530</v>
      </c>
    </row>
    <row r="899" spans="1:12" ht="15.6" thickTop="1" thickBot="1" x14ac:dyDescent="0.35">
      <c r="A899" s="4">
        <v>45618</v>
      </c>
      <c r="B899" s="5" t="s">
        <v>282</v>
      </c>
      <c r="C899" s="5" t="s">
        <v>13</v>
      </c>
      <c r="D899" s="5" t="s">
        <v>55</v>
      </c>
      <c r="E899" s="5" t="s">
        <v>42</v>
      </c>
      <c r="F899" s="5" t="s">
        <v>16</v>
      </c>
      <c r="G899" s="5">
        <v>23</v>
      </c>
      <c r="H899" s="5">
        <v>706</v>
      </c>
      <c r="I899" s="5">
        <v>1162</v>
      </c>
      <c r="J899" s="6">
        <f t="shared" ref="J899:J962" si="42">G899*H899</f>
        <v>16238</v>
      </c>
      <c r="K899" s="6">
        <f t="shared" ref="K899:K962" si="43">G899*I899</f>
        <v>26726</v>
      </c>
      <c r="L899" s="6">
        <f t="shared" ref="L899:L962" si="44">K899-J899</f>
        <v>10488</v>
      </c>
    </row>
    <row r="900" spans="1:12" ht="15.6" thickTop="1" thickBot="1" x14ac:dyDescent="0.35">
      <c r="A900" s="4">
        <v>45619</v>
      </c>
      <c r="B900" s="5" t="s">
        <v>283</v>
      </c>
      <c r="C900" s="5" t="s">
        <v>13</v>
      </c>
      <c r="D900" s="5" t="s">
        <v>55</v>
      </c>
      <c r="E900" s="5" t="s">
        <v>19</v>
      </c>
      <c r="F900" s="5" t="s">
        <v>16</v>
      </c>
      <c r="G900" s="5">
        <v>28</v>
      </c>
      <c r="H900" s="5">
        <v>858</v>
      </c>
      <c r="I900" s="5">
        <v>1075</v>
      </c>
      <c r="J900" s="6">
        <f t="shared" si="42"/>
        <v>24024</v>
      </c>
      <c r="K900" s="6">
        <f t="shared" si="43"/>
        <v>30100</v>
      </c>
      <c r="L900" s="6">
        <f t="shared" si="44"/>
        <v>6076</v>
      </c>
    </row>
    <row r="901" spans="1:12" ht="15.6" thickTop="1" thickBot="1" x14ac:dyDescent="0.35">
      <c r="A901" s="4">
        <v>45620</v>
      </c>
      <c r="B901" s="5" t="s">
        <v>284</v>
      </c>
      <c r="C901" s="5" t="s">
        <v>13</v>
      </c>
      <c r="D901" s="5" t="s">
        <v>55</v>
      </c>
      <c r="E901" s="5" t="s">
        <v>46</v>
      </c>
      <c r="F901" s="5" t="s">
        <v>16</v>
      </c>
      <c r="G901" s="5">
        <v>24</v>
      </c>
      <c r="H901" s="5">
        <v>736</v>
      </c>
      <c r="I901" s="5">
        <v>1125</v>
      </c>
      <c r="J901" s="6">
        <f t="shared" si="42"/>
        <v>17664</v>
      </c>
      <c r="K901" s="6">
        <f t="shared" si="43"/>
        <v>27000</v>
      </c>
      <c r="L901" s="6">
        <f t="shared" si="44"/>
        <v>9336</v>
      </c>
    </row>
    <row r="902" spans="1:12" ht="15.6" thickTop="1" thickBot="1" x14ac:dyDescent="0.35">
      <c r="A902" s="4">
        <v>45621</v>
      </c>
      <c r="B902" s="5" t="s">
        <v>285</v>
      </c>
      <c r="C902" s="5" t="s">
        <v>13</v>
      </c>
      <c r="D902" s="5" t="s">
        <v>55</v>
      </c>
      <c r="E902" s="5" t="s">
        <v>42</v>
      </c>
      <c r="F902" s="5" t="s">
        <v>16</v>
      </c>
      <c r="G902" s="5">
        <v>20</v>
      </c>
      <c r="H902" s="5">
        <v>599</v>
      </c>
      <c r="I902" s="5">
        <v>1355</v>
      </c>
      <c r="J902" s="6">
        <f t="shared" si="42"/>
        <v>11980</v>
      </c>
      <c r="K902" s="6">
        <f t="shared" si="43"/>
        <v>27100</v>
      </c>
      <c r="L902" s="6">
        <f t="shared" si="44"/>
        <v>15120</v>
      </c>
    </row>
    <row r="903" spans="1:12" ht="15.6" thickTop="1" thickBot="1" x14ac:dyDescent="0.35">
      <c r="A903" s="4">
        <v>45622</v>
      </c>
      <c r="B903" s="5" t="s">
        <v>286</v>
      </c>
      <c r="C903" s="5" t="s">
        <v>13</v>
      </c>
      <c r="D903" s="5" t="s">
        <v>55</v>
      </c>
      <c r="E903" s="5" t="s">
        <v>49</v>
      </c>
      <c r="F903" s="5" t="s">
        <v>35</v>
      </c>
      <c r="G903" s="5">
        <v>22</v>
      </c>
      <c r="H903" s="5">
        <v>524</v>
      </c>
      <c r="I903" s="5">
        <v>1003</v>
      </c>
      <c r="J903" s="6">
        <f t="shared" si="42"/>
        <v>11528</v>
      </c>
      <c r="K903" s="6">
        <f t="shared" si="43"/>
        <v>22066</v>
      </c>
      <c r="L903" s="6">
        <f t="shared" si="44"/>
        <v>10538</v>
      </c>
    </row>
    <row r="904" spans="1:12" ht="15.6" thickTop="1" thickBot="1" x14ac:dyDescent="0.35">
      <c r="A904" s="4">
        <v>45623</v>
      </c>
      <c r="B904" s="5" t="s">
        <v>287</v>
      </c>
      <c r="C904" s="5" t="s">
        <v>13</v>
      </c>
      <c r="D904" s="5" t="s">
        <v>55</v>
      </c>
      <c r="E904" s="5" t="s">
        <v>51</v>
      </c>
      <c r="F904" s="5" t="s">
        <v>35</v>
      </c>
      <c r="G904" s="5">
        <v>27</v>
      </c>
      <c r="H904" s="5">
        <v>744</v>
      </c>
      <c r="I904" s="5">
        <v>1456</v>
      </c>
      <c r="J904" s="6">
        <f t="shared" si="42"/>
        <v>20088</v>
      </c>
      <c r="K904" s="6">
        <f t="shared" si="43"/>
        <v>39312</v>
      </c>
      <c r="L904" s="6">
        <f t="shared" si="44"/>
        <v>19224</v>
      </c>
    </row>
    <row r="905" spans="1:12" ht="15.6" thickTop="1" thickBot="1" x14ac:dyDescent="0.35">
      <c r="A905" s="4">
        <v>45624</v>
      </c>
      <c r="B905" s="5" t="s">
        <v>288</v>
      </c>
      <c r="C905" s="5" t="s">
        <v>13</v>
      </c>
      <c r="D905" s="5" t="s">
        <v>78</v>
      </c>
      <c r="E905" s="5" t="s">
        <v>31</v>
      </c>
      <c r="F905" s="5" t="s">
        <v>35</v>
      </c>
      <c r="G905" s="5">
        <v>27</v>
      </c>
      <c r="H905" s="5">
        <v>826</v>
      </c>
      <c r="I905" s="5">
        <v>1046</v>
      </c>
      <c r="J905" s="6">
        <f t="shared" si="42"/>
        <v>22302</v>
      </c>
      <c r="K905" s="6">
        <f t="shared" si="43"/>
        <v>28242</v>
      </c>
      <c r="L905" s="6">
        <f t="shared" si="44"/>
        <v>5940</v>
      </c>
    </row>
    <row r="906" spans="1:12" ht="15.6" thickTop="1" thickBot="1" x14ac:dyDescent="0.35">
      <c r="A906" s="4">
        <v>45625</v>
      </c>
      <c r="B906" s="5" t="s">
        <v>289</v>
      </c>
      <c r="C906" s="5" t="s">
        <v>13</v>
      </c>
      <c r="D906" s="5" t="s">
        <v>78</v>
      </c>
      <c r="E906" s="5" t="s">
        <v>38</v>
      </c>
      <c r="F906" s="5" t="s">
        <v>35</v>
      </c>
      <c r="G906" s="5">
        <v>27</v>
      </c>
      <c r="H906" s="5">
        <v>573</v>
      </c>
      <c r="I906" s="5">
        <v>1237</v>
      </c>
      <c r="J906" s="6">
        <f t="shared" si="42"/>
        <v>15471</v>
      </c>
      <c r="K906" s="6">
        <f t="shared" si="43"/>
        <v>33399</v>
      </c>
      <c r="L906" s="6">
        <f t="shared" si="44"/>
        <v>17928</v>
      </c>
    </row>
    <row r="907" spans="1:12" ht="15.6" thickTop="1" thickBot="1" x14ac:dyDescent="0.35">
      <c r="A907" s="4">
        <v>45626</v>
      </c>
      <c r="B907" s="5" t="s">
        <v>290</v>
      </c>
      <c r="C907" s="5" t="s">
        <v>13</v>
      </c>
      <c r="D907" s="5" t="s">
        <v>78</v>
      </c>
      <c r="E907" s="5" t="s">
        <v>38</v>
      </c>
      <c r="F907" s="5" t="s">
        <v>35</v>
      </c>
      <c r="G907" s="5">
        <v>22</v>
      </c>
      <c r="H907" s="5">
        <v>606</v>
      </c>
      <c r="I907" s="5">
        <v>1298</v>
      </c>
      <c r="J907" s="6">
        <f t="shared" si="42"/>
        <v>13332</v>
      </c>
      <c r="K907" s="6">
        <f t="shared" si="43"/>
        <v>28556</v>
      </c>
      <c r="L907" s="6">
        <f t="shared" si="44"/>
        <v>15224</v>
      </c>
    </row>
    <row r="908" spans="1:12" ht="15.6" thickTop="1" thickBot="1" x14ac:dyDescent="0.35">
      <c r="A908" s="4">
        <v>45627</v>
      </c>
      <c r="B908" s="5" t="s">
        <v>291</v>
      </c>
      <c r="C908" s="5" t="s">
        <v>13</v>
      </c>
      <c r="D908" s="5" t="s">
        <v>78</v>
      </c>
      <c r="E908" s="5" t="s">
        <v>23</v>
      </c>
      <c r="F908" s="5" t="s">
        <v>35</v>
      </c>
      <c r="G908" s="5">
        <v>28</v>
      </c>
      <c r="H908" s="5">
        <v>798</v>
      </c>
      <c r="I908" s="5">
        <v>1398</v>
      </c>
      <c r="J908" s="6">
        <f t="shared" si="42"/>
        <v>22344</v>
      </c>
      <c r="K908" s="6">
        <f t="shared" si="43"/>
        <v>39144</v>
      </c>
      <c r="L908" s="6">
        <f t="shared" si="44"/>
        <v>16800</v>
      </c>
    </row>
    <row r="909" spans="1:12" ht="15.6" thickTop="1" thickBot="1" x14ac:dyDescent="0.35">
      <c r="A909" s="4">
        <v>45628</v>
      </c>
      <c r="B909" s="5" t="s">
        <v>292</v>
      </c>
      <c r="C909" s="5" t="s">
        <v>13</v>
      </c>
      <c r="D909" s="5" t="s">
        <v>78</v>
      </c>
      <c r="E909" s="5" t="s">
        <v>23</v>
      </c>
      <c r="F909" s="5" t="s">
        <v>35</v>
      </c>
      <c r="G909" s="5">
        <v>25</v>
      </c>
      <c r="H909" s="5">
        <v>982</v>
      </c>
      <c r="I909" s="5">
        <v>1400</v>
      </c>
      <c r="J909" s="6">
        <f t="shared" si="42"/>
        <v>24550</v>
      </c>
      <c r="K909" s="6">
        <f t="shared" si="43"/>
        <v>35000</v>
      </c>
      <c r="L909" s="6">
        <f t="shared" si="44"/>
        <v>10450</v>
      </c>
    </row>
    <row r="910" spans="1:12" ht="15.6" thickTop="1" thickBot="1" x14ac:dyDescent="0.35">
      <c r="A910" s="4">
        <v>45629</v>
      </c>
      <c r="B910" s="5" t="s">
        <v>293</v>
      </c>
      <c r="C910" s="5" t="s">
        <v>13</v>
      </c>
      <c r="D910" s="5" t="s">
        <v>78</v>
      </c>
      <c r="E910" s="5" t="s">
        <v>34</v>
      </c>
      <c r="F910" s="5" t="s">
        <v>16</v>
      </c>
      <c r="G910" s="5">
        <v>28</v>
      </c>
      <c r="H910" s="5">
        <v>507</v>
      </c>
      <c r="I910" s="5">
        <v>1387</v>
      </c>
      <c r="J910" s="6">
        <f t="shared" si="42"/>
        <v>14196</v>
      </c>
      <c r="K910" s="6">
        <f t="shared" si="43"/>
        <v>38836</v>
      </c>
      <c r="L910" s="6">
        <f t="shared" si="44"/>
        <v>24640</v>
      </c>
    </row>
    <row r="911" spans="1:12" ht="15.6" thickTop="1" thickBot="1" x14ac:dyDescent="0.35">
      <c r="A911" s="4">
        <v>45630</v>
      </c>
      <c r="B911" s="5" t="s">
        <v>294</v>
      </c>
      <c r="C911" s="5" t="s">
        <v>13</v>
      </c>
      <c r="D911" s="5" t="s">
        <v>78</v>
      </c>
      <c r="E911" s="5" t="s">
        <v>38</v>
      </c>
      <c r="F911" s="5" t="s">
        <v>16</v>
      </c>
      <c r="G911" s="5">
        <v>29</v>
      </c>
      <c r="H911" s="5">
        <v>841</v>
      </c>
      <c r="I911" s="5">
        <v>1434</v>
      </c>
      <c r="J911" s="6">
        <f t="shared" si="42"/>
        <v>24389</v>
      </c>
      <c r="K911" s="6">
        <f t="shared" si="43"/>
        <v>41586</v>
      </c>
      <c r="L911" s="6">
        <f t="shared" si="44"/>
        <v>17197</v>
      </c>
    </row>
    <row r="912" spans="1:12" ht="15.6" thickTop="1" thickBot="1" x14ac:dyDescent="0.35">
      <c r="A912" s="4">
        <v>45631</v>
      </c>
      <c r="B912" s="5" t="s">
        <v>295</v>
      </c>
      <c r="C912" s="5" t="s">
        <v>13</v>
      </c>
      <c r="D912" s="5" t="s">
        <v>78</v>
      </c>
      <c r="E912" s="5" t="s">
        <v>61</v>
      </c>
      <c r="F912" s="5" t="s">
        <v>16</v>
      </c>
      <c r="G912" s="5">
        <v>21</v>
      </c>
      <c r="H912" s="5">
        <v>691</v>
      </c>
      <c r="I912" s="5">
        <v>924</v>
      </c>
      <c r="J912" s="6">
        <f t="shared" si="42"/>
        <v>14511</v>
      </c>
      <c r="K912" s="6">
        <f t="shared" si="43"/>
        <v>19404</v>
      </c>
      <c r="L912" s="6">
        <f t="shared" si="44"/>
        <v>4893</v>
      </c>
    </row>
    <row r="913" spans="1:12" ht="15.6" thickTop="1" thickBot="1" x14ac:dyDescent="0.35">
      <c r="A913" s="4">
        <v>45632</v>
      </c>
      <c r="B913" s="5" t="s">
        <v>296</v>
      </c>
      <c r="C913" s="5" t="s">
        <v>13</v>
      </c>
      <c r="D913" s="5" t="s">
        <v>78</v>
      </c>
      <c r="E913" s="5" t="s">
        <v>63</v>
      </c>
      <c r="F913" s="5" t="s">
        <v>16</v>
      </c>
      <c r="G913" s="5">
        <v>24</v>
      </c>
      <c r="H913" s="5">
        <v>526</v>
      </c>
      <c r="I913" s="5">
        <v>1179</v>
      </c>
      <c r="J913" s="6">
        <f t="shared" si="42"/>
        <v>12624</v>
      </c>
      <c r="K913" s="6">
        <f t="shared" si="43"/>
        <v>28296</v>
      </c>
      <c r="L913" s="6">
        <f t="shared" si="44"/>
        <v>15672</v>
      </c>
    </row>
    <row r="914" spans="1:12" ht="15.6" thickTop="1" thickBot="1" x14ac:dyDescent="0.35">
      <c r="A914" s="4">
        <v>45633</v>
      </c>
      <c r="B914" s="5" t="s">
        <v>297</v>
      </c>
      <c r="C914" s="5" t="s">
        <v>13</v>
      </c>
      <c r="D914" s="5" t="s">
        <v>78</v>
      </c>
      <c r="E914" s="5" t="s">
        <v>19</v>
      </c>
      <c r="F914" s="5" t="s">
        <v>35</v>
      </c>
      <c r="G914" s="5">
        <v>29</v>
      </c>
      <c r="H914" s="5">
        <v>932</v>
      </c>
      <c r="I914" s="5">
        <v>1261</v>
      </c>
      <c r="J914" s="6">
        <f t="shared" si="42"/>
        <v>27028</v>
      </c>
      <c r="K914" s="6">
        <f t="shared" si="43"/>
        <v>36569</v>
      </c>
      <c r="L914" s="6">
        <f t="shared" si="44"/>
        <v>9541</v>
      </c>
    </row>
    <row r="915" spans="1:12" ht="15.6" thickTop="1" thickBot="1" x14ac:dyDescent="0.35">
      <c r="A915" s="4">
        <v>45634</v>
      </c>
      <c r="B915" s="5" t="s">
        <v>298</v>
      </c>
      <c r="C915" s="5" t="s">
        <v>13</v>
      </c>
      <c r="D915" s="5" t="s">
        <v>78</v>
      </c>
      <c r="E915" s="5" t="s">
        <v>66</v>
      </c>
      <c r="F915" s="5" t="s">
        <v>16</v>
      </c>
      <c r="G915" s="5">
        <v>29</v>
      </c>
      <c r="H915" s="5">
        <v>989</v>
      </c>
      <c r="I915" s="5">
        <v>1096</v>
      </c>
      <c r="J915" s="6">
        <f t="shared" si="42"/>
        <v>28681</v>
      </c>
      <c r="K915" s="6">
        <f t="shared" si="43"/>
        <v>31784</v>
      </c>
      <c r="L915" s="6">
        <f t="shared" si="44"/>
        <v>3103</v>
      </c>
    </row>
    <row r="916" spans="1:12" ht="15.6" thickTop="1" thickBot="1" x14ac:dyDescent="0.35">
      <c r="A916" s="4">
        <v>45635</v>
      </c>
      <c r="B916" s="5" t="s">
        <v>299</v>
      </c>
      <c r="C916" s="5" t="s">
        <v>13</v>
      </c>
      <c r="D916" s="5" t="s">
        <v>78</v>
      </c>
      <c r="E916" s="5" t="s">
        <v>68</v>
      </c>
      <c r="F916" s="5" t="s">
        <v>16</v>
      </c>
      <c r="G916" s="5">
        <v>22</v>
      </c>
      <c r="H916" s="5">
        <v>603</v>
      </c>
      <c r="I916" s="5">
        <v>1016</v>
      </c>
      <c r="J916" s="6">
        <f t="shared" si="42"/>
        <v>13266</v>
      </c>
      <c r="K916" s="6">
        <f t="shared" si="43"/>
        <v>22352</v>
      </c>
      <c r="L916" s="6">
        <f t="shared" si="44"/>
        <v>9086</v>
      </c>
    </row>
    <row r="917" spans="1:12" ht="15.6" thickTop="1" thickBot="1" x14ac:dyDescent="0.35">
      <c r="A917" s="4">
        <v>45636</v>
      </c>
      <c r="B917" s="5" t="s">
        <v>158</v>
      </c>
      <c r="C917" s="5" t="s">
        <v>25</v>
      </c>
      <c r="D917" s="5" t="s">
        <v>91</v>
      </c>
      <c r="E917" s="5" t="s">
        <v>70</v>
      </c>
      <c r="F917" s="5" t="s">
        <v>16</v>
      </c>
      <c r="G917" s="5">
        <v>65</v>
      </c>
      <c r="H917" s="5">
        <v>804</v>
      </c>
      <c r="I917" s="5">
        <v>1272</v>
      </c>
      <c r="J917" s="6">
        <f t="shared" si="42"/>
        <v>52260</v>
      </c>
      <c r="K917" s="6">
        <f t="shared" si="43"/>
        <v>82680</v>
      </c>
      <c r="L917" s="6">
        <f t="shared" si="44"/>
        <v>30420</v>
      </c>
    </row>
    <row r="918" spans="1:12" ht="15.6" thickTop="1" thickBot="1" x14ac:dyDescent="0.35">
      <c r="A918" s="4">
        <v>45637</v>
      </c>
      <c r="B918" s="5" t="s">
        <v>300</v>
      </c>
      <c r="C918" s="5" t="s">
        <v>25</v>
      </c>
      <c r="D918" s="5" t="s">
        <v>91</v>
      </c>
      <c r="E918" s="5" t="s">
        <v>72</v>
      </c>
      <c r="F918" s="5" t="s">
        <v>16</v>
      </c>
      <c r="G918" s="5">
        <v>55</v>
      </c>
      <c r="H918" s="5">
        <v>666</v>
      </c>
      <c r="I918" s="5">
        <v>1192</v>
      </c>
      <c r="J918" s="6">
        <f t="shared" si="42"/>
        <v>36630</v>
      </c>
      <c r="K918" s="6">
        <f t="shared" si="43"/>
        <v>65560</v>
      </c>
      <c r="L918" s="6">
        <f t="shared" si="44"/>
        <v>28930</v>
      </c>
    </row>
    <row r="919" spans="1:12" ht="15.6" thickTop="1" thickBot="1" x14ac:dyDescent="0.35">
      <c r="A919" s="4">
        <v>45638</v>
      </c>
      <c r="B919" s="5" t="s">
        <v>301</v>
      </c>
      <c r="C919" s="5" t="s">
        <v>25</v>
      </c>
      <c r="D919" s="5" t="s">
        <v>91</v>
      </c>
      <c r="E919" s="5" t="s">
        <v>74</v>
      </c>
      <c r="F919" s="5" t="s">
        <v>35</v>
      </c>
      <c r="G919" s="5">
        <v>83</v>
      </c>
      <c r="H919" s="5">
        <v>541</v>
      </c>
      <c r="I919" s="5">
        <v>1299</v>
      </c>
      <c r="J919" s="6">
        <f t="shared" si="42"/>
        <v>44903</v>
      </c>
      <c r="K919" s="6">
        <f t="shared" si="43"/>
        <v>107817</v>
      </c>
      <c r="L919" s="6">
        <f t="shared" si="44"/>
        <v>62914</v>
      </c>
    </row>
    <row r="920" spans="1:12" ht="15.6" thickTop="1" thickBot="1" x14ac:dyDescent="0.35">
      <c r="A920" s="4">
        <v>45639</v>
      </c>
      <c r="B920" s="5" t="s">
        <v>302</v>
      </c>
      <c r="C920" s="5" t="s">
        <v>25</v>
      </c>
      <c r="D920" s="5" t="s">
        <v>91</v>
      </c>
      <c r="E920" s="5" t="s">
        <v>21</v>
      </c>
      <c r="F920" s="5" t="s">
        <v>35</v>
      </c>
      <c r="G920" s="5">
        <v>89</v>
      </c>
      <c r="H920" s="5">
        <v>545</v>
      </c>
      <c r="I920" s="5">
        <v>1483</v>
      </c>
      <c r="J920" s="6">
        <f t="shared" si="42"/>
        <v>48505</v>
      </c>
      <c r="K920" s="6">
        <f t="shared" si="43"/>
        <v>131987</v>
      </c>
      <c r="L920" s="6">
        <f t="shared" si="44"/>
        <v>83482</v>
      </c>
    </row>
    <row r="921" spans="1:12" ht="15.6" thickTop="1" thickBot="1" x14ac:dyDescent="0.35">
      <c r="A921" s="4">
        <v>45640</v>
      </c>
      <c r="B921" s="5" t="s">
        <v>303</v>
      </c>
      <c r="C921" s="5" t="s">
        <v>25</v>
      </c>
      <c r="D921" s="5" t="s">
        <v>91</v>
      </c>
      <c r="E921" s="5" t="s">
        <v>31</v>
      </c>
      <c r="F921" s="5" t="s">
        <v>35</v>
      </c>
      <c r="G921" s="5">
        <v>80</v>
      </c>
      <c r="H921" s="5">
        <v>671</v>
      </c>
      <c r="I921" s="5">
        <v>1010</v>
      </c>
      <c r="J921" s="6">
        <f t="shared" si="42"/>
        <v>53680</v>
      </c>
      <c r="K921" s="6">
        <f t="shared" si="43"/>
        <v>80800</v>
      </c>
      <c r="L921" s="6">
        <f t="shared" si="44"/>
        <v>27120</v>
      </c>
    </row>
    <row r="922" spans="1:12" ht="15.6" thickTop="1" thickBot="1" x14ac:dyDescent="0.35">
      <c r="A922" s="4">
        <v>45641</v>
      </c>
      <c r="B922" s="5" t="s">
        <v>304</v>
      </c>
      <c r="C922" s="5" t="s">
        <v>25</v>
      </c>
      <c r="D922" s="5" t="s">
        <v>91</v>
      </c>
      <c r="E922" s="5" t="s">
        <v>38</v>
      </c>
      <c r="F922" s="5" t="s">
        <v>35</v>
      </c>
      <c r="G922" s="5">
        <v>68</v>
      </c>
      <c r="H922" s="5">
        <v>815</v>
      </c>
      <c r="I922" s="5">
        <v>967</v>
      </c>
      <c r="J922" s="6">
        <f t="shared" si="42"/>
        <v>55420</v>
      </c>
      <c r="K922" s="6">
        <f t="shared" si="43"/>
        <v>65756</v>
      </c>
      <c r="L922" s="6">
        <f t="shared" si="44"/>
        <v>10336</v>
      </c>
    </row>
    <row r="923" spans="1:12" ht="15.6" thickTop="1" thickBot="1" x14ac:dyDescent="0.35">
      <c r="A923" s="4">
        <v>45642</v>
      </c>
      <c r="B923" s="5" t="s">
        <v>305</v>
      </c>
      <c r="C923" s="5" t="s">
        <v>25</v>
      </c>
      <c r="D923" s="5" t="s">
        <v>91</v>
      </c>
      <c r="E923" s="5" t="s">
        <v>38</v>
      </c>
      <c r="F923" s="5" t="s">
        <v>35</v>
      </c>
      <c r="G923" s="5">
        <v>94</v>
      </c>
      <c r="H923" s="5">
        <v>616</v>
      </c>
      <c r="I923" s="5">
        <v>1251</v>
      </c>
      <c r="J923" s="6">
        <f t="shared" si="42"/>
        <v>57904</v>
      </c>
      <c r="K923" s="6">
        <f t="shared" si="43"/>
        <v>117594</v>
      </c>
      <c r="L923" s="6">
        <f t="shared" si="44"/>
        <v>59690</v>
      </c>
    </row>
    <row r="924" spans="1:12" ht="15.6" thickTop="1" thickBot="1" x14ac:dyDescent="0.35">
      <c r="A924" s="4">
        <v>45643</v>
      </c>
      <c r="B924" s="5" t="s">
        <v>306</v>
      </c>
      <c r="C924" s="5" t="s">
        <v>25</v>
      </c>
      <c r="D924" s="5" t="s">
        <v>91</v>
      </c>
      <c r="E924" s="5" t="s">
        <v>23</v>
      </c>
      <c r="F924" s="5" t="s">
        <v>35</v>
      </c>
      <c r="G924" s="5">
        <v>88</v>
      </c>
      <c r="H924" s="5">
        <v>674</v>
      </c>
      <c r="I924" s="5">
        <v>1474</v>
      </c>
      <c r="J924" s="6">
        <f t="shared" si="42"/>
        <v>59312</v>
      </c>
      <c r="K924" s="6">
        <f t="shared" si="43"/>
        <v>129712</v>
      </c>
      <c r="L924" s="6">
        <f t="shared" si="44"/>
        <v>70400</v>
      </c>
    </row>
    <row r="925" spans="1:12" ht="15.6" thickTop="1" thickBot="1" x14ac:dyDescent="0.35">
      <c r="A925" s="4">
        <v>45644</v>
      </c>
      <c r="B925" s="5" t="s">
        <v>307</v>
      </c>
      <c r="C925" s="5" t="s">
        <v>25</v>
      </c>
      <c r="D925" s="5" t="s">
        <v>91</v>
      </c>
      <c r="E925" s="5" t="s">
        <v>23</v>
      </c>
      <c r="F925" s="5" t="s">
        <v>35</v>
      </c>
      <c r="G925" s="5">
        <v>64</v>
      </c>
      <c r="H925" s="5">
        <v>665</v>
      </c>
      <c r="I925" s="5">
        <v>1167</v>
      </c>
      <c r="J925" s="6">
        <f t="shared" si="42"/>
        <v>42560</v>
      </c>
      <c r="K925" s="6">
        <f t="shared" si="43"/>
        <v>74688</v>
      </c>
      <c r="L925" s="6">
        <f t="shared" si="44"/>
        <v>32128</v>
      </c>
    </row>
    <row r="926" spans="1:12" ht="15.6" thickTop="1" thickBot="1" x14ac:dyDescent="0.35">
      <c r="A926" s="4">
        <v>45645</v>
      </c>
      <c r="B926" s="5" t="s">
        <v>308</v>
      </c>
      <c r="C926" s="5" t="s">
        <v>25</v>
      </c>
      <c r="D926" s="5" t="s">
        <v>91</v>
      </c>
      <c r="E926" s="5" t="s">
        <v>34</v>
      </c>
      <c r="F926" s="5" t="s">
        <v>35</v>
      </c>
      <c r="G926" s="5">
        <v>81</v>
      </c>
      <c r="H926" s="5">
        <v>801</v>
      </c>
      <c r="I926" s="5">
        <v>941</v>
      </c>
      <c r="J926" s="6">
        <f t="shared" si="42"/>
        <v>64881</v>
      </c>
      <c r="K926" s="6">
        <f t="shared" si="43"/>
        <v>76221</v>
      </c>
      <c r="L926" s="6">
        <f t="shared" si="44"/>
        <v>11340</v>
      </c>
    </row>
    <row r="927" spans="1:12" ht="15.6" thickTop="1" thickBot="1" x14ac:dyDescent="0.35">
      <c r="A927" s="4">
        <v>45646</v>
      </c>
      <c r="B927" s="5" t="s">
        <v>309</v>
      </c>
      <c r="C927" s="5" t="s">
        <v>25</v>
      </c>
      <c r="D927" s="5" t="s">
        <v>91</v>
      </c>
      <c r="E927" s="5" t="s">
        <v>38</v>
      </c>
      <c r="F927" s="5" t="s">
        <v>35</v>
      </c>
      <c r="G927" s="5">
        <v>67</v>
      </c>
      <c r="H927" s="5">
        <v>898</v>
      </c>
      <c r="I927" s="5">
        <v>1137</v>
      </c>
      <c r="J927" s="6">
        <f t="shared" si="42"/>
        <v>60166</v>
      </c>
      <c r="K927" s="6">
        <f t="shared" si="43"/>
        <v>76179</v>
      </c>
      <c r="L927" s="6">
        <f t="shared" si="44"/>
        <v>16013</v>
      </c>
    </row>
    <row r="928" spans="1:12" ht="15.6" thickTop="1" thickBot="1" x14ac:dyDescent="0.35">
      <c r="A928" s="4">
        <v>45647</v>
      </c>
      <c r="B928" s="5" t="s">
        <v>310</v>
      </c>
      <c r="C928" s="5" t="s">
        <v>25</v>
      </c>
      <c r="D928" s="5" t="s">
        <v>91</v>
      </c>
      <c r="E928" s="5" t="s">
        <v>61</v>
      </c>
      <c r="F928" s="5" t="s">
        <v>35</v>
      </c>
      <c r="G928" s="5">
        <v>74</v>
      </c>
      <c r="H928" s="5">
        <v>734</v>
      </c>
      <c r="I928" s="5">
        <v>1314</v>
      </c>
      <c r="J928" s="6">
        <f t="shared" si="42"/>
        <v>54316</v>
      </c>
      <c r="K928" s="6">
        <f t="shared" si="43"/>
        <v>97236</v>
      </c>
      <c r="L928" s="6">
        <f t="shared" si="44"/>
        <v>42920</v>
      </c>
    </row>
    <row r="929" spans="1:12" ht="15.6" thickTop="1" thickBot="1" x14ac:dyDescent="0.35">
      <c r="A929" s="4">
        <v>45648</v>
      </c>
      <c r="B929" s="5" t="s">
        <v>311</v>
      </c>
      <c r="C929" s="5" t="s">
        <v>25</v>
      </c>
      <c r="D929" s="5" t="s">
        <v>104</v>
      </c>
      <c r="E929" s="5" t="s">
        <v>63</v>
      </c>
      <c r="F929" s="5" t="s">
        <v>35</v>
      </c>
      <c r="G929" s="5">
        <v>72</v>
      </c>
      <c r="H929" s="5">
        <v>603</v>
      </c>
      <c r="I929" s="5">
        <v>1099</v>
      </c>
      <c r="J929" s="6">
        <f t="shared" si="42"/>
        <v>43416</v>
      </c>
      <c r="K929" s="6">
        <f t="shared" si="43"/>
        <v>79128</v>
      </c>
      <c r="L929" s="6">
        <f t="shared" si="44"/>
        <v>35712</v>
      </c>
    </row>
    <row r="930" spans="1:12" ht="15.6" thickTop="1" thickBot="1" x14ac:dyDescent="0.35">
      <c r="A930" s="4">
        <v>45649</v>
      </c>
      <c r="B930" s="5" t="s">
        <v>312</v>
      </c>
      <c r="C930" s="5" t="s">
        <v>25</v>
      </c>
      <c r="D930" s="5" t="s">
        <v>104</v>
      </c>
      <c r="E930" s="5" t="s">
        <v>19</v>
      </c>
      <c r="F930" s="5" t="s">
        <v>35</v>
      </c>
      <c r="G930" s="5">
        <v>94</v>
      </c>
      <c r="H930" s="5">
        <v>564</v>
      </c>
      <c r="I930" s="5">
        <v>1350</v>
      </c>
      <c r="J930" s="6">
        <f t="shared" si="42"/>
        <v>53016</v>
      </c>
      <c r="K930" s="6">
        <f t="shared" si="43"/>
        <v>126900</v>
      </c>
      <c r="L930" s="6">
        <f t="shared" si="44"/>
        <v>73884</v>
      </c>
    </row>
    <row r="931" spans="1:12" ht="15.6" thickTop="1" thickBot="1" x14ac:dyDescent="0.35">
      <c r="A931" s="4">
        <v>45650</v>
      </c>
      <c r="B931" s="5" t="s">
        <v>313</v>
      </c>
      <c r="C931" s="5" t="s">
        <v>25</v>
      </c>
      <c r="D931" s="5" t="s">
        <v>104</v>
      </c>
      <c r="E931" s="5" t="s">
        <v>66</v>
      </c>
      <c r="F931" s="5" t="s">
        <v>35</v>
      </c>
      <c r="G931" s="5">
        <v>50</v>
      </c>
      <c r="H931" s="5">
        <v>545</v>
      </c>
      <c r="I931" s="5">
        <v>1205</v>
      </c>
      <c r="J931" s="6">
        <f t="shared" si="42"/>
        <v>27250</v>
      </c>
      <c r="K931" s="6">
        <f t="shared" si="43"/>
        <v>60250</v>
      </c>
      <c r="L931" s="6">
        <f t="shared" si="44"/>
        <v>33000</v>
      </c>
    </row>
    <row r="932" spans="1:12" ht="15.6" thickTop="1" thickBot="1" x14ac:dyDescent="0.35">
      <c r="A932" s="4">
        <v>45651</v>
      </c>
      <c r="B932" s="5" t="s">
        <v>314</v>
      </c>
      <c r="C932" s="5" t="s">
        <v>25</v>
      </c>
      <c r="D932" s="5" t="s">
        <v>104</v>
      </c>
      <c r="E932" s="5" t="s">
        <v>68</v>
      </c>
      <c r="F932" s="5" t="s">
        <v>35</v>
      </c>
      <c r="G932" s="5">
        <v>60</v>
      </c>
      <c r="H932" s="5">
        <v>783</v>
      </c>
      <c r="I932" s="5">
        <v>1144</v>
      </c>
      <c r="J932" s="6">
        <f t="shared" si="42"/>
        <v>46980</v>
      </c>
      <c r="K932" s="6">
        <f t="shared" si="43"/>
        <v>68640</v>
      </c>
      <c r="L932" s="6">
        <f t="shared" si="44"/>
        <v>21660</v>
      </c>
    </row>
    <row r="933" spans="1:12" ht="15.6" thickTop="1" thickBot="1" x14ac:dyDescent="0.35">
      <c r="A933" s="4">
        <v>45652</v>
      </c>
      <c r="B933" s="5" t="s">
        <v>315</v>
      </c>
      <c r="C933" s="5" t="s">
        <v>25</v>
      </c>
      <c r="D933" s="5" t="s">
        <v>104</v>
      </c>
      <c r="E933" s="5" t="s">
        <v>70</v>
      </c>
      <c r="F933" s="5" t="s">
        <v>35</v>
      </c>
      <c r="G933" s="5">
        <v>63</v>
      </c>
      <c r="H933" s="5">
        <v>746</v>
      </c>
      <c r="I933" s="5">
        <v>950</v>
      </c>
      <c r="J933" s="6">
        <f t="shared" si="42"/>
        <v>46998</v>
      </c>
      <c r="K933" s="6">
        <f t="shared" si="43"/>
        <v>59850</v>
      </c>
      <c r="L933" s="6">
        <f t="shared" si="44"/>
        <v>12852</v>
      </c>
    </row>
    <row r="934" spans="1:12" ht="15.6" thickTop="1" thickBot="1" x14ac:dyDescent="0.35">
      <c r="A934" s="4">
        <v>45653</v>
      </c>
      <c r="B934" s="5" t="s">
        <v>316</v>
      </c>
      <c r="C934" s="5" t="s">
        <v>25</v>
      </c>
      <c r="D934" s="5" t="s">
        <v>104</v>
      </c>
      <c r="E934" s="5" t="s">
        <v>72</v>
      </c>
      <c r="F934" s="5" t="s">
        <v>16</v>
      </c>
      <c r="G934" s="5">
        <v>97</v>
      </c>
      <c r="H934" s="5">
        <v>500</v>
      </c>
      <c r="I934" s="5">
        <v>1262</v>
      </c>
      <c r="J934" s="6">
        <f t="shared" si="42"/>
        <v>48500</v>
      </c>
      <c r="K934" s="6">
        <f t="shared" si="43"/>
        <v>122414</v>
      </c>
      <c r="L934" s="6">
        <f t="shared" si="44"/>
        <v>73914</v>
      </c>
    </row>
    <row r="935" spans="1:12" ht="15.6" thickTop="1" thickBot="1" x14ac:dyDescent="0.35">
      <c r="A935" s="4">
        <v>45654</v>
      </c>
      <c r="B935" s="5" t="s">
        <v>317</v>
      </c>
      <c r="C935" s="5" t="s">
        <v>25</v>
      </c>
      <c r="D935" s="5" t="s">
        <v>104</v>
      </c>
      <c r="E935" s="5" t="s">
        <v>74</v>
      </c>
      <c r="F935" s="5" t="s">
        <v>16</v>
      </c>
      <c r="G935" s="5">
        <v>86</v>
      </c>
      <c r="H935" s="5">
        <v>834</v>
      </c>
      <c r="I935" s="5">
        <v>1468</v>
      </c>
      <c r="J935" s="6">
        <f t="shared" si="42"/>
        <v>71724</v>
      </c>
      <c r="K935" s="6">
        <f t="shared" si="43"/>
        <v>126248</v>
      </c>
      <c r="L935" s="6">
        <f t="shared" si="44"/>
        <v>54524</v>
      </c>
    </row>
    <row r="936" spans="1:12" ht="15.6" thickTop="1" thickBot="1" x14ac:dyDescent="0.35">
      <c r="A936" s="4">
        <v>45655</v>
      </c>
      <c r="B936" s="5" t="s">
        <v>318</v>
      </c>
      <c r="C936" s="5" t="s">
        <v>25</v>
      </c>
      <c r="D936" s="5" t="s">
        <v>104</v>
      </c>
      <c r="E936" s="5" t="s">
        <v>21</v>
      </c>
      <c r="F936" s="5" t="s">
        <v>16</v>
      </c>
      <c r="G936" s="5">
        <v>51</v>
      </c>
      <c r="H936" s="5">
        <v>944</v>
      </c>
      <c r="I936" s="5">
        <v>1014</v>
      </c>
      <c r="J936" s="6">
        <f t="shared" si="42"/>
        <v>48144</v>
      </c>
      <c r="K936" s="6">
        <f t="shared" si="43"/>
        <v>51714</v>
      </c>
      <c r="L936" s="6">
        <f t="shared" si="44"/>
        <v>3570</v>
      </c>
    </row>
    <row r="937" spans="1:12" ht="15.6" thickTop="1" thickBot="1" x14ac:dyDescent="0.35">
      <c r="A937" s="4">
        <v>45656</v>
      </c>
      <c r="B937" s="5" t="s">
        <v>319</v>
      </c>
      <c r="C937" s="5" t="s">
        <v>25</v>
      </c>
      <c r="D937" s="5" t="s">
        <v>104</v>
      </c>
      <c r="E937" s="5" t="s">
        <v>21</v>
      </c>
      <c r="F937" s="5" t="s">
        <v>16</v>
      </c>
      <c r="G937" s="5">
        <v>75</v>
      </c>
      <c r="H937" s="5">
        <v>547</v>
      </c>
      <c r="I937" s="5">
        <v>1193</v>
      </c>
      <c r="J937" s="6">
        <f t="shared" si="42"/>
        <v>41025</v>
      </c>
      <c r="K937" s="6">
        <f t="shared" si="43"/>
        <v>89475</v>
      </c>
      <c r="L937" s="6">
        <f t="shared" si="44"/>
        <v>48450</v>
      </c>
    </row>
    <row r="938" spans="1:12" ht="15.6" thickTop="1" thickBot="1" x14ac:dyDescent="0.35">
      <c r="A938" s="4">
        <v>45657</v>
      </c>
      <c r="B938" s="5" t="s">
        <v>320</v>
      </c>
      <c r="C938" s="5" t="s">
        <v>25</v>
      </c>
      <c r="D938" s="5" t="s">
        <v>104</v>
      </c>
      <c r="E938" s="5" t="s">
        <v>42</v>
      </c>
      <c r="F938" s="5" t="s">
        <v>16</v>
      </c>
      <c r="G938" s="5">
        <v>64</v>
      </c>
      <c r="H938" s="5">
        <v>918</v>
      </c>
      <c r="I938" s="5">
        <v>1161</v>
      </c>
      <c r="J938" s="6">
        <f t="shared" si="42"/>
        <v>58752</v>
      </c>
      <c r="K938" s="6">
        <f t="shared" si="43"/>
        <v>74304</v>
      </c>
      <c r="L938" s="6">
        <f t="shared" si="44"/>
        <v>15552</v>
      </c>
    </row>
    <row r="939" spans="1:12" ht="15.6" thickTop="1" thickBot="1" x14ac:dyDescent="0.35">
      <c r="A939" s="4">
        <v>45658</v>
      </c>
      <c r="B939" s="5" t="s">
        <v>321</v>
      </c>
      <c r="C939" s="5" t="s">
        <v>25</v>
      </c>
      <c r="D939" s="5" t="s">
        <v>104</v>
      </c>
      <c r="E939" s="5" t="s">
        <v>61</v>
      </c>
      <c r="F939" s="5" t="s">
        <v>35</v>
      </c>
      <c r="G939" s="5">
        <v>74</v>
      </c>
      <c r="H939" s="5">
        <v>965</v>
      </c>
      <c r="I939" s="5">
        <v>1235</v>
      </c>
      <c r="J939" s="6">
        <f t="shared" si="42"/>
        <v>71410</v>
      </c>
      <c r="K939" s="6">
        <f t="shared" si="43"/>
        <v>91390</v>
      </c>
      <c r="L939" s="6">
        <f t="shared" si="44"/>
        <v>19980</v>
      </c>
    </row>
    <row r="940" spans="1:12" ht="15.6" thickTop="1" thickBot="1" x14ac:dyDescent="0.35">
      <c r="A940" s="4">
        <v>45659</v>
      </c>
      <c r="B940" s="5" t="s">
        <v>322</v>
      </c>
      <c r="C940" s="5" t="s">
        <v>116</v>
      </c>
      <c r="D940" s="5" t="s">
        <v>117</v>
      </c>
      <c r="E940" s="5" t="s">
        <v>21</v>
      </c>
      <c r="F940" s="5" t="s">
        <v>35</v>
      </c>
      <c r="G940" s="5">
        <v>19</v>
      </c>
      <c r="H940" s="5">
        <v>608</v>
      </c>
      <c r="I940" s="5">
        <v>1162</v>
      </c>
      <c r="J940" s="6">
        <f t="shared" si="42"/>
        <v>11552</v>
      </c>
      <c r="K940" s="6">
        <f t="shared" si="43"/>
        <v>22078</v>
      </c>
      <c r="L940" s="6">
        <f t="shared" si="44"/>
        <v>10526</v>
      </c>
    </row>
    <row r="941" spans="1:12" ht="15.6" thickTop="1" thickBot="1" x14ac:dyDescent="0.35">
      <c r="A941" s="4">
        <v>45660</v>
      </c>
      <c r="B941" s="5" t="s">
        <v>323</v>
      </c>
      <c r="C941" s="5" t="s">
        <v>116</v>
      </c>
      <c r="D941" s="5" t="s">
        <v>117</v>
      </c>
      <c r="E941" s="5" t="s">
        <v>27</v>
      </c>
      <c r="F941" s="5" t="s">
        <v>35</v>
      </c>
      <c r="G941" s="5">
        <v>12</v>
      </c>
      <c r="H941" s="5">
        <v>864</v>
      </c>
      <c r="I941" s="5">
        <v>1228</v>
      </c>
      <c r="J941" s="6">
        <f t="shared" si="42"/>
        <v>10368</v>
      </c>
      <c r="K941" s="6">
        <f t="shared" si="43"/>
        <v>14736</v>
      </c>
      <c r="L941" s="6">
        <f t="shared" si="44"/>
        <v>4368</v>
      </c>
    </row>
    <row r="942" spans="1:12" ht="15.6" thickTop="1" thickBot="1" x14ac:dyDescent="0.35">
      <c r="A942" s="4">
        <v>45661</v>
      </c>
      <c r="B942" s="5" t="s">
        <v>324</v>
      </c>
      <c r="C942" s="5" t="s">
        <v>116</v>
      </c>
      <c r="D942" s="5" t="s">
        <v>117</v>
      </c>
      <c r="E942" s="5" t="s">
        <v>15</v>
      </c>
      <c r="F942" s="5" t="s">
        <v>35</v>
      </c>
      <c r="G942" s="5">
        <v>14</v>
      </c>
      <c r="H942" s="5">
        <v>579</v>
      </c>
      <c r="I942" s="5">
        <v>1270</v>
      </c>
      <c r="J942" s="6">
        <f t="shared" si="42"/>
        <v>8106</v>
      </c>
      <c r="K942" s="6">
        <f t="shared" si="43"/>
        <v>17780</v>
      </c>
      <c r="L942" s="6">
        <f t="shared" si="44"/>
        <v>9674</v>
      </c>
    </row>
    <row r="943" spans="1:12" ht="15.6" thickTop="1" thickBot="1" x14ac:dyDescent="0.35">
      <c r="A943" s="4">
        <v>45662</v>
      </c>
      <c r="B943" s="5" t="s">
        <v>325</v>
      </c>
      <c r="C943" s="5" t="s">
        <v>116</v>
      </c>
      <c r="D943" s="5" t="s">
        <v>117</v>
      </c>
      <c r="E943" s="5" t="s">
        <v>19</v>
      </c>
      <c r="F943" s="5" t="s">
        <v>35</v>
      </c>
      <c r="G943" s="5">
        <v>13</v>
      </c>
      <c r="H943" s="5">
        <v>839</v>
      </c>
      <c r="I943" s="5">
        <v>898</v>
      </c>
      <c r="J943" s="6">
        <f t="shared" si="42"/>
        <v>10907</v>
      </c>
      <c r="K943" s="6">
        <f t="shared" si="43"/>
        <v>11674</v>
      </c>
      <c r="L943" s="6">
        <f t="shared" si="44"/>
        <v>767</v>
      </c>
    </row>
    <row r="944" spans="1:12" ht="15.6" thickTop="1" thickBot="1" x14ac:dyDescent="0.35">
      <c r="A944" s="4">
        <v>45663</v>
      </c>
      <c r="B944" s="5" t="s">
        <v>326</v>
      </c>
      <c r="C944" s="5" t="s">
        <v>116</v>
      </c>
      <c r="D944" s="5" t="s">
        <v>117</v>
      </c>
      <c r="E944" s="5" t="s">
        <v>72</v>
      </c>
      <c r="F944" s="5" t="s">
        <v>35</v>
      </c>
      <c r="G944" s="5">
        <v>17</v>
      </c>
      <c r="H944" s="5">
        <v>825</v>
      </c>
      <c r="I944" s="5">
        <v>1472</v>
      </c>
      <c r="J944" s="6">
        <f t="shared" si="42"/>
        <v>14025</v>
      </c>
      <c r="K944" s="6">
        <f t="shared" si="43"/>
        <v>25024</v>
      </c>
      <c r="L944" s="6">
        <f t="shared" si="44"/>
        <v>10999</v>
      </c>
    </row>
    <row r="945" spans="1:12" ht="15.6" thickTop="1" thickBot="1" x14ac:dyDescent="0.35">
      <c r="A945" s="4">
        <v>45664</v>
      </c>
      <c r="B945" s="5" t="s">
        <v>327</v>
      </c>
      <c r="C945" s="5" t="s">
        <v>116</v>
      </c>
      <c r="D945" s="5" t="s">
        <v>117</v>
      </c>
      <c r="E945" s="5" t="s">
        <v>74</v>
      </c>
      <c r="F945" s="5" t="s">
        <v>35</v>
      </c>
      <c r="G945" s="5">
        <v>11</v>
      </c>
      <c r="H945" s="5">
        <v>944</v>
      </c>
      <c r="I945" s="5">
        <v>1052</v>
      </c>
      <c r="J945" s="6">
        <f t="shared" si="42"/>
        <v>10384</v>
      </c>
      <c r="K945" s="6">
        <f t="shared" si="43"/>
        <v>11572</v>
      </c>
      <c r="L945" s="6">
        <f t="shared" si="44"/>
        <v>1188</v>
      </c>
    </row>
    <row r="946" spans="1:12" ht="15.6" thickTop="1" thickBot="1" x14ac:dyDescent="0.35">
      <c r="A946" s="4">
        <v>45665</v>
      </c>
      <c r="B946" s="5" t="s">
        <v>328</v>
      </c>
      <c r="C946" s="5" t="s">
        <v>116</v>
      </c>
      <c r="D946" s="5" t="s">
        <v>117</v>
      </c>
      <c r="E946" s="5" t="s">
        <v>21</v>
      </c>
      <c r="F946" s="5" t="s">
        <v>16</v>
      </c>
      <c r="G946" s="5">
        <v>15</v>
      </c>
      <c r="H946" s="5">
        <v>827</v>
      </c>
      <c r="I946" s="5">
        <v>1316</v>
      </c>
      <c r="J946" s="6">
        <f t="shared" si="42"/>
        <v>12405</v>
      </c>
      <c r="K946" s="6">
        <f t="shared" si="43"/>
        <v>19740</v>
      </c>
      <c r="L946" s="6">
        <f t="shared" si="44"/>
        <v>7335</v>
      </c>
    </row>
    <row r="947" spans="1:12" ht="15.6" thickTop="1" thickBot="1" x14ac:dyDescent="0.35">
      <c r="A947" s="4">
        <v>45666</v>
      </c>
      <c r="B947" s="5" t="s">
        <v>329</v>
      </c>
      <c r="C947" s="5" t="s">
        <v>25</v>
      </c>
      <c r="D947" s="5" t="s">
        <v>91</v>
      </c>
      <c r="E947" s="5" t="s">
        <v>31</v>
      </c>
      <c r="F947" s="5" t="s">
        <v>16</v>
      </c>
      <c r="G947" s="5">
        <v>100</v>
      </c>
      <c r="H947" s="5">
        <v>667</v>
      </c>
      <c r="I947" s="5">
        <v>1499</v>
      </c>
      <c r="J947" s="6">
        <f t="shared" si="42"/>
        <v>66700</v>
      </c>
      <c r="K947" s="6">
        <f t="shared" si="43"/>
        <v>149900</v>
      </c>
      <c r="L947" s="6">
        <f t="shared" si="44"/>
        <v>83200</v>
      </c>
    </row>
    <row r="948" spans="1:12" ht="15.6" thickTop="1" thickBot="1" x14ac:dyDescent="0.35">
      <c r="A948" s="4">
        <v>45667</v>
      </c>
      <c r="B948" s="5" t="s">
        <v>330</v>
      </c>
      <c r="C948" s="5" t="s">
        <v>25</v>
      </c>
      <c r="D948" s="5" t="s">
        <v>91</v>
      </c>
      <c r="E948" s="5" t="s">
        <v>38</v>
      </c>
      <c r="F948" s="5" t="s">
        <v>16</v>
      </c>
      <c r="G948" s="5">
        <v>60</v>
      </c>
      <c r="H948" s="5">
        <v>509</v>
      </c>
      <c r="I948" s="5">
        <v>933</v>
      </c>
      <c r="J948" s="6">
        <f t="shared" si="42"/>
        <v>30540</v>
      </c>
      <c r="K948" s="6">
        <f t="shared" si="43"/>
        <v>55980</v>
      </c>
      <c r="L948" s="6">
        <f t="shared" si="44"/>
        <v>25440</v>
      </c>
    </row>
    <row r="949" spans="1:12" ht="15.6" thickTop="1" thickBot="1" x14ac:dyDescent="0.35">
      <c r="A949" s="4">
        <v>45668</v>
      </c>
      <c r="B949" s="5" t="s">
        <v>331</v>
      </c>
      <c r="C949" s="5" t="s">
        <v>25</v>
      </c>
      <c r="D949" s="5" t="s">
        <v>91</v>
      </c>
      <c r="E949" s="5" t="s">
        <v>38</v>
      </c>
      <c r="F949" s="5" t="s">
        <v>16</v>
      </c>
      <c r="G949" s="5">
        <v>93</v>
      </c>
      <c r="H949" s="5">
        <v>814</v>
      </c>
      <c r="I949" s="5">
        <v>1223</v>
      </c>
      <c r="J949" s="6">
        <f t="shared" si="42"/>
        <v>75702</v>
      </c>
      <c r="K949" s="6">
        <f t="shared" si="43"/>
        <v>113739</v>
      </c>
      <c r="L949" s="6">
        <f t="shared" si="44"/>
        <v>38037</v>
      </c>
    </row>
    <row r="950" spans="1:12" ht="15.6" thickTop="1" thickBot="1" x14ac:dyDescent="0.35">
      <c r="A950" s="4">
        <v>45669</v>
      </c>
      <c r="B950" s="5" t="s">
        <v>332</v>
      </c>
      <c r="C950" s="5" t="s">
        <v>25</v>
      </c>
      <c r="D950" s="5" t="s">
        <v>91</v>
      </c>
      <c r="E950" s="5" t="s">
        <v>23</v>
      </c>
      <c r="F950" s="5" t="s">
        <v>35</v>
      </c>
      <c r="G950" s="5">
        <v>86</v>
      </c>
      <c r="H950" s="5">
        <v>567</v>
      </c>
      <c r="I950" s="5">
        <v>946</v>
      </c>
      <c r="J950" s="6">
        <f t="shared" si="42"/>
        <v>48762</v>
      </c>
      <c r="K950" s="6">
        <f t="shared" si="43"/>
        <v>81356</v>
      </c>
      <c r="L950" s="6">
        <f t="shared" si="44"/>
        <v>32594</v>
      </c>
    </row>
    <row r="951" spans="1:12" ht="15.6" thickTop="1" thickBot="1" x14ac:dyDescent="0.35">
      <c r="A951" s="4">
        <v>45670</v>
      </c>
      <c r="B951" s="5" t="s">
        <v>333</v>
      </c>
      <c r="C951" s="5" t="s">
        <v>25</v>
      </c>
      <c r="D951" s="5" t="s">
        <v>91</v>
      </c>
      <c r="E951" s="5" t="s">
        <v>23</v>
      </c>
      <c r="F951" s="5" t="s">
        <v>16</v>
      </c>
      <c r="G951" s="5">
        <v>54</v>
      </c>
      <c r="H951" s="5">
        <v>674</v>
      </c>
      <c r="I951" s="5">
        <v>1236</v>
      </c>
      <c r="J951" s="6">
        <f t="shared" si="42"/>
        <v>36396</v>
      </c>
      <c r="K951" s="6">
        <f t="shared" si="43"/>
        <v>66744</v>
      </c>
      <c r="L951" s="6">
        <f t="shared" si="44"/>
        <v>30348</v>
      </c>
    </row>
    <row r="952" spans="1:12" ht="15.6" thickTop="1" thickBot="1" x14ac:dyDescent="0.35">
      <c r="A952" s="4">
        <v>45671</v>
      </c>
      <c r="B952" s="5" t="s">
        <v>334</v>
      </c>
      <c r="C952" s="5" t="s">
        <v>25</v>
      </c>
      <c r="D952" s="5" t="s">
        <v>104</v>
      </c>
      <c r="E952" s="5" t="s">
        <v>34</v>
      </c>
      <c r="F952" s="5" t="s">
        <v>16</v>
      </c>
      <c r="G952" s="5">
        <v>82</v>
      </c>
      <c r="H952" s="5">
        <v>822</v>
      </c>
      <c r="I952" s="5">
        <v>887</v>
      </c>
      <c r="J952" s="6">
        <f t="shared" si="42"/>
        <v>67404</v>
      </c>
      <c r="K952" s="6">
        <f t="shared" si="43"/>
        <v>72734</v>
      </c>
      <c r="L952" s="6">
        <f t="shared" si="44"/>
        <v>5330</v>
      </c>
    </row>
    <row r="953" spans="1:12" ht="15.6" thickTop="1" thickBot="1" x14ac:dyDescent="0.35">
      <c r="A953" s="4">
        <v>45672</v>
      </c>
      <c r="B953" s="5" t="s">
        <v>335</v>
      </c>
      <c r="C953" s="5" t="s">
        <v>25</v>
      </c>
      <c r="D953" s="5" t="s">
        <v>104</v>
      </c>
      <c r="E953" s="5" t="s">
        <v>38</v>
      </c>
      <c r="F953" s="5" t="s">
        <v>16</v>
      </c>
      <c r="G953" s="5">
        <v>98</v>
      </c>
      <c r="H953" s="5">
        <v>950</v>
      </c>
      <c r="I953" s="5">
        <v>1026</v>
      </c>
      <c r="J953" s="6">
        <f t="shared" si="42"/>
        <v>93100</v>
      </c>
      <c r="K953" s="6">
        <f t="shared" si="43"/>
        <v>100548</v>
      </c>
      <c r="L953" s="6">
        <f t="shared" si="44"/>
        <v>7448</v>
      </c>
    </row>
    <row r="954" spans="1:12" ht="15.6" thickTop="1" thickBot="1" x14ac:dyDescent="0.35">
      <c r="A954" s="4">
        <v>45673</v>
      </c>
      <c r="B954" s="5" t="s">
        <v>336</v>
      </c>
      <c r="C954" s="5" t="s">
        <v>25</v>
      </c>
      <c r="D954" s="5" t="s">
        <v>104</v>
      </c>
      <c r="E954" s="5" t="s">
        <v>61</v>
      </c>
      <c r="F954" s="5" t="s">
        <v>16</v>
      </c>
      <c r="G954" s="5">
        <v>82</v>
      </c>
      <c r="H954" s="5">
        <v>916</v>
      </c>
      <c r="I954" s="5">
        <v>1297</v>
      </c>
      <c r="J954" s="6">
        <f t="shared" si="42"/>
        <v>75112</v>
      </c>
      <c r="K954" s="6">
        <f t="shared" si="43"/>
        <v>106354</v>
      </c>
      <c r="L954" s="6">
        <f t="shared" si="44"/>
        <v>31242</v>
      </c>
    </row>
    <row r="955" spans="1:12" ht="15.6" thickTop="1" thickBot="1" x14ac:dyDescent="0.35">
      <c r="A955" s="4">
        <v>45674</v>
      </c>
      <c r="B955" s="5" t="s">
        <v>337</v>
      </c>
      <c r="C955" s="5" t="s">
        <v>25</v>
      </c>
      <c r="D955" s="5" t="s">
        <v>104</v>
      </c>
      <c r="E955" s="5" t="s">
        <v>63</v>
      </c>
      <c r="F955" s="5" t="s">
        <v>35</v>
      </c>
      <c r="G955" s="5">
        <v>66</v>
      </c>
      <c r="H955" s="5">
        <v>710</v>
      </c>
      <c r="I955" s="5">
        <v>1369</v>
      </c>
      <c r="J955" s="6">
        <f t="shared" si="42"/>
        <v>46860</v>
      </c>
      <c r="K955" s="6">
        <f t="shared" si="43"/>
        <v>90354</v>
      </c>
      <c r="L955" s="6">
        <f t="shared" si="44"/>
        <v>43494</v>
      </c>
    </row>
    <row r="956" spans="1:12" ht="15.6" thickTop="1" thickBot="1" x14ac:dyDescent="0.35">
      <c r="A956" s="4">
        <v>45675</v>
      </c>
      <c r="B956" s="5" t="s">
        <v>338</v>
      </c>
      <c r="C956" s="5" t="s">
        <v>25</v>
      </c>
      <c r="D956" s="5" t="s">
        <v>104</v>
      </c>
      <c r="E956" s="5" t="s">
        <v>19</v>
      </c>
      <c r="F956" s="5" t="s">
        <v>35</v>
      </c>
      <c r="G956" s="5">
        <v>77</v>
      </c>
      <c r="H956" s="5">
        <v>922</v>
      </c>
      <c r="I956" s="5">
        <v>1195</v>
      </c>
      <c r="J956" s="6">
        <f t="shared" si="42"/>
        <v>70994</v>
      </c>
      <c r="K956" s="6">
        <f t="shared" si="43"/>
        <v>92015</v>
      </c>
      <c r="L956" s="6">
        <f t="shared" si="44"/>
        <v>21021</v>
      </c>
    </row>
    <row r="957" spans="1:12" ht="15.6" thickTop="1" thickBot="1" x14ac:dyDescent="0.35">
      <c r="A957" s="4">
        <v>45676</v>
      </c>
      <c r="B957" s="5" t="s">
        <v>339</v>
      </c>
      <c r="C957" s="5" t="s">
        <v>25</v>
      </c>
      <c r="D957" s="5" t="s">
        <v>104</v>
      </c>
      <c r="E957" s="5" t="s">
        <v>66</v>
      </c>
      <c r="F957" s="5" t="s">
        <v>35</v>
      </c>
      <c r="G957" s="5">
        <v>93</v>
      </c>
      <c r="H957" s="5">
        <v>887</v>
      </c>
      <c r="I957" s="5">
        <v>1192</v>
      </c>
      <c r="J957" s="6">
        <f t="shared" si="42"/>
        <v>82491</v>
      </c>
      <c r="K957" s="6">
        <f t="shared" si="43"/>
        <v>110856</v>
      </c>
      <c r="L957" s="6">
        <f t="shared" si="44"/>
        <v>28365</v>
      </c>
    </row>
    <row r="958" spans="1:12" ht="15.6" thickTop="1" thickBot="1" x14ac:dyDescent="0.35">
      <c r="A958" s="4">
        <v>45677</v>
      </c>
      <c r="B958" s="5" t="s">
        <v>229</v>
      </c>
      <c r="C958" s="5" t="s">
        <v>116</v>
      </c>
      <c r="D958" s="5" t="s">
        <v>136</v>
      </c>
      <c r="E958" s="5" t="s">
        <v>68</v>
      </c>
      <c r="F958" s="5" t="s">
        <v>35</v>
      </c>
      <c r="G958" s="5">
        <v>10</v>
      </c>
      <c r="H958" s="5">
        <v>519</v>
      </c>
      <c r="I958" s="5">
        <v>991</v>
      </c>
      <c r="J958" s="6">
        <f t="shared" si="42"/>
        <v>5190</v>
      </c>
      <c r="K958" s="6">
        <f t="shared" si="43"/>
        <v>9910</v>
      </c>
      <c r="L958" s="6">
        <f t="shared" si="44"/>
        <v>4720</v>
      </c>
    </row>
    <row r="959" spans="1:12" ht="15.6" thickTop="1" thickBot="1" x14ac:dyDescent="0.35">
      <c r="A959" s="4">
        <v>45678</v>
      </c>
      <c r="B959" s="5" t="s">
        <v>340</v>
      </c>
      <c r="C959" s="5" t="s">
        <v>116</v>
      </c>
      <c r="D959" s="5" t="s">
        <v>136</v>
      </c>
      <c r="E959" s="5" t="s">
        <v>70</v>
      </c>
      <c r="F959" s="5" t="s">
        <v>35</v>
      </c>
      <c r="G959" s="5">
        <v>20</v>
      </c>
      <c r="H959" s="5">
        <v>900</v>
      </c>
      <c r="I959" s="5">
        <v>1381</v>
      </c>
      <c r="J959" s="6">
        <f t="shared" si="42"/>
        <v>18000</v>
      </c>
      <c r="K959" s="6">
        <f t="shared" si="43"/>
        <v>27620</v>
      </c>
      <c r="L959" s="6">
        <f t="shared" si="44"/>
        <v>9620</v>
      </c>
    </row>
    <row r="960" spans="1:12" ht="15.6" thickTop="1" thickBot="1" x14ac:dyDescent="0.35">
      <c r="A960" s="4">
        <v>45679</v>
      </c>
      <c r="B960" s="5" t="s">
        <v>341</v>
      </c>
      <c r="C960" s="5" t="s">
        <v>116</v>
      </c>
      <c r="D960" s="5" t="s">
        <v>136</v>
      </c>
      <c r="E960" s="5" t="s">
        <v>72</v>
      </c>
      <c r="F960" s="5" t="s">
        <v>35</v>
      </c>
      <c r="G960" s="5">
        <v>19</v>
      </c>
      <c r="H960" s="5">
        <v>791</v>
      </c>
      <c r="I960" s="5">
        <v>930</v>
      </c>
      <c r="J960" s="6">
        <f t="shared" si="42"/>
        <v>15029</v>
      </c>
      <c r="K960" s="6">
        <f t="shared" si="43"/>
        <v>17670</v>
      </c>
      <c r="L960" s="6">
        <f t="shared" si="44"/>
        <v>2641</v>
      </c>
    </row>
    <row r="961" spans="1:12" ht="15.6" thickTop="1" thickBot="1" x14ac:dyDescent="0.35">
      <c r="A961" s="4">
        <v>45680</v>
      </c>
      <c r="B961" s="5" t="s">
        <v>188</v>
      </c>
      <c r="C961" s="5" t="s">
        <v>116</v>
      </c>
      <c r="D961" s="5" t="s">
        <v>136</v>
      </c>
      <c r="E961" s="5" t="s">
        <v>74</v>
      </c>
      <c r="F961" s="5" t="s">
        <v>35</v>
      </c>
      <c r="G961" s="5">
        <v>18</v>
      </c>
      <c r="H961" s="5">
        <v>963</v>
      </c>
      <c r="I961" s="5">
        <v>1209</v>
      </c>
      <c r="J961" s="6">
        <f t="shared" si="42"/>
        <v>17334</v>
      </c>
      <c r="K961" s="6">
        <f t="shared" si="43"/>
        <v>21762</v>
      </c>
      <c r="L961" s="6">
        <f t="shared" si="44"/>
        <v>4428</v>
      </c>
    </row>
    <row r="962" spans="1:12" ht="15.6" thickTop="1" thickBot="1" x14ac:dyDescent="0.35">
      <c r="A962" s="4">
        <v>45681</v>
      </c>
      <c r="B962" s="5" t="s">
        <v>342</v>
      </c>
      <c r="C962" s="5" t="s">
        <v>116</v>
      </c>
      <c r="D962" s="5" t="s">
        <v>136</v>
      </c>
      <c r="E962" s="5" t="s">
        <v>21</v>
      </c>
      <c r="F962" s="5" t="s">
        <v>35</v>
      </c>
      <c r="G962" s="5">
        <v>19</v>
      </c>
      <c r="H962" s="5">
        <v>763</v>
      </c>
      <c r="I962" s="5">
        <v>1024</v>
      </c>
      <c r="J962" s="6">
        <f t="shared" si="42"/>
        <v>14497</v>
      </c>
      <c r="K962" s="6">
        <f t="shared" si="43"/>
        <v>19456</v>
      </c>
      <c r="L962" s="6">
        <f t="shared" si="44"/>
        <v>4959</v>
      </c>
    </row>
    <row r="963" spans="1:12" ht="15.6" thickTop="1" thickBot="1" x14ac:dyDescent="0.35">
      <c r="A963" s="4">
        <v>45682</v>
      </c>
      <c r="B963" s="5" t="s">
        <v>186</v>
      </c>
      <c r="C963" s="5" t="s">
        <v>116</v>
      </c>
      <c r="D963" s="5" t="s">
        <v>136</v>
      </c>
      <c r="E963" s="5" t="s">
        <v>21</v>
      </c>
      <c r="F963" s="5" t="s">
        <v>35</v>
      </c>
      <c r="G963" s="5">
        <v>19</v>
      </c>
      <c r="H963" s="5">
        <v>795</v>
      </c>
      <c r="I963" s="5">
        <v>1030</v>
      </c>
      <c r="J963" s="6">
        <f t="shared" ref="J963:J993" si="45">G963*H963</f>
        <v>15105</v>
      </c>
      <c r="K963" s="6">
        <f t="shared" ref="K963:K993" si="46">G963*I963</f>
        <v>19570</v>
      </c>
      <c r="L963" s="6">
        <f t="shared" ref="L963:L993" si="47">K963-J963</f>
        <v>4465</v>
      </c>
    </row>
    <row r="964" spans="1:12" ht="15.6" thickTop="1" thickBot="1" x14ac:dyDescent="0.35">
      <c r="A964" s="4">
        <v>45683</v>
      </c>
      <c r="B964" s="5" t="s">
        <v>343</v>
      </c>
      <c r="C964" s="5" t="s">
        <v>116</v>
      </c>
      <c r="D964" s="5" t="s">
        <v>136</v>
      </c>
      <c r="E964" s="5" t="s">
        <v>42</v>
      </c>
      <c r="F964" s="5" t="s">
        <v>35</v>
      </c>
      <c r="G964" s="5">
        <v>17</v>
      </c>
      <c r="H964" s="5">
        <v>922</v>
      </c>
      <c r="I964" s="5">
        <v>1250</v>
      </c>
      <c r="J964" s="6">
        <f t="shared" si="45"/>
        <v>15674</v>
      </c>
      <c r="K964" s="6">
        <f t="shared" si="46"/>
        <v>21250</v>
      </c>
      <c r="L964" s="6">
        <f t="shared" si="47"/>
        <v>5576</v>
      </c>
    </row>
    <row r="965" spans="1:12" ht="15.6" thickTop="1" thickBot="1" x14ac:dyDescent="0.35">
      <c r="A965" s="4">
        <v>45684</v>
      </c>
      <c r="B965" s="5" t="s">
        <v>344</v>
      </c>
      <c r="C965" s="5" t="s">
        <v>116</v>
      </c>
      <c r="D965" s="5" t="s">
        <v>136</v>
      </c>
      <c r="E965" s="5" t="s">
        <v>61</v>
      </c>
      <c r="F965" s="5" t="s">
        <v>16</v>
      </c>
      <c r="G965" s="5">
        <v>16</v>
      </c>
      <c r="H965" s="5">
        <v>731</v>
      </c>
      <c r="I965" s="5">
        <v>1438</v>
      </c>
      <c r="J965" s="6">
        <f t="shared" si="45"/>
        <v>11696</v>
      </c>
      <c r="K965" s="6">
        <f t="shared" si="46"/>
        <v>23008</v>
      </c>
      <c r="L965" s="6">
        <f t="shared" si="47"/>
        <v>11312</v>
      </c>
    </row>
    <row r="966" spans="1:12" ht="15.6" thickTop="1" thickBot="1" x14ac:dyDescent="0.35">
      <c r="A966" s="4">
        <v>45685</v>
      </c>
      <c r="B966" s="5" t="s">
        <v>345</v>
      </c>
      <c r="C966" s="5" t="s">
        <v>116</v>
      </c>
      <c r="D966" s="5" t="s">
        <v>136</v>
      </c>
      <c r="E966" s="5" t="s">
        <v>21</v>
      </c>
      <c r="F966" s="5" t="s">
        <v>16</v>
      </c>
      <c r="G966" s="5">
        <v>12</v>
      </c>
      <c r="H966" s="5">
        <v>927</v>
      </c>
      <c r="I966" s="5">
        <v>969</v>
      </c>
      <c r="J966" s="6">
        <f t="shared" si="45"/>
        <v>11124</v>
      </c>
      <c r="K966" s="6">
        <f t="shared" si="46"/>
        <v>11628</v>
      </c>
      <c r="L966" s="6">
        <f t="shared" si="47"/>
        <v>504</v>
      </c>
    </row>
    <row r="967" spans="1:12" ht="15.6" thickTop="1" thickBot="1" x14ac:dyDescent="0.35">
      <c r="A967" s="4">
        <v>45686</v>
      </c>
      <c r="B967" s="5" t="s">
        <v>346</v>
      </c>
      <c r="C967" s="5" t="s">
        <v>116</v>
      </c>
      <c r="D967" s="5" t="s">
        <v>136</v>
      </c>
      <c r="E967" s="5" t="s">
        <v>38</v>
      </c>
      <c r="F967" s="5" t="s">
        <v>16</v>
      </c>
      <c r="G967" s="5">
        <v>13</v>
      </c>
      <c r="H967" s="5">
        <v>528</v>
      </c>
      <c r="I967" s="5">
        <v>1156</v>
      </c>
      <c r="J967" s="6">
        <f t="shared" si="45"/>
        <v>6864</v>
      </c>
      <c r="K967" s="6">
        <f t="shared" si="46"/>
        <v>15028</v>
      </c>
      <c r="L967" s="6">
        <f t="shared" si="47"/>
        <v>8164</v>
      </c>
    </row>
    <row r="968" spans="1:12" ht="15.6" thickTop="1" thickBot="1" x14ac:dyDescent="0.35">
      <c r="A968" s="4">
        <v>45687</v>
      </c>
      <c r="B968" s="5" t="s">
        <v>347</v>
      </c>
      <c r="C968" s="5" t="s">
        <v>116</v>
      </c>
      <c r="D968" s="5" t="s">
        <v>136</v>
      </c>
      <c r="E968" s="5" t="s">
        <v>61</v>
      </c>
      <c r="F968" s="5" t="s">
        <v>16</v>
      </c>
      <c r="G968" s="5">
        <v>12</v>
      </c>
      <c r="H968" s="5">
        <v>519</v>
      </c>
      <c r="I968" s="5">
        <v>1361</v>
      </c>
      <c r="J968" s="6">
        <f t="shared" si="45"/>
        <v>6228</v>
      </c>
      <c r="K968" s="6">
        <f t="shared" si="46"/>
        <v>16332</v>
      </c>
      <c r="L968" s="6">
        <f t="shared" si="47"/>
        <v>10104</v>
      </c>
    </row>
    <row r="969" spans="1:12" ht="15.6" thickTop="1" thickBot="1" x14ac:dyDescent="0.35">
      <c r="A969" s="4">
        <v>45688</v>
      </c>
      <c r="B969" s="5" t="s">
        <v>348</v>
      </c>
      <c r="C969" s="5" t="s">
        <v>116</v>
      </c>
      <c r="D969" s="5" t="s">
        <v>136</v>
      </c>
      <c r="E969" s="5" t="s">
        <v>63</v>
      </c>
      <c r="F969" s="5" t="s">
        <v>16</v>
      </c>
      <c r="G969" s="5">
        <v>16</v>
      </c>
      <c r="H969" s="5">
        <v>998</v>
      </c>
      <c r="I969" s="5">
        <v>1338</v>
      </c>
      <c r="J969" s="6">
        <f t="shared" si="45"/>
        <v>15968</v>
      </c>
      <c r="K969" s="6">
        <f t="shared" si="46"/>
        <v>21408</v>
      </c>
      <c r="L969" s="6">
        <f t="shared" si="47"/>
        <v>5440</v>
      </c>
    </row>
    <row r="970" spans="1:12" ht="15.6" thickTop="1" thickBot="1" x14ac:dyDescent="0.35">
      <c r="A970" s="4">
        <v>45689</v>
      </c>
      <c r="B970" s="5" t="s">
        <v>349</v>
      </c>
      <c r="C970" s="5" t="s">
        <v>13</v>
      </c>
      <c r="D970" s="5" t="s">
        <v>78</v>
      </c>
      <c r="E970" s="5" t="s">
        <v>19</v>
      </c>
      <c r="F970" s="5" t="s">
        <v>35</v>
      </c>
      <c r="G970" s="5">
        <v>30</v>
      </c>
      <c r="H970" s="5">
        <v>946</v>
      </c>
      <c r="I970" s="5">
        <v>994</v>
      </c>
      <c r="J970" s="6">
        <f t="shared" si="45"/>
        <v>28380</v>
      </c>
      <c r="K970" s="6">
        <f t="shared" si="46"/>
        <v>29820</v>
      </c>
      <c r="L970" s="6">
        <f t="shared" si="47"/>
        <v>1440</v>
      </c>
    </row>
    <row r="971" spans="1:12" ht="15.6" thickTop="1" thickBot="1" x14ac:dyDescent="0.35">
      <c r="A971" s="4">
        <v>45690</v>
      </c>
      <c r="B971" s="5" t="s">
        <v>350</v>
      </c>
      <c r="C971" s="5" t="s">
        <v>13</v>
      </c>
      <c r="D971" s="5" t="s">
        <v>78</v>
      </c>
      <c r="E971" s="5" t="s">
        <v>66</v>
      </c>
      <c r="F971" s="5" t="s">
        <v>35</v>
      </c>
      <c r="G971" s="5">
        <v>24</v>
      </c>
      <c r="H971" s="5">
        <v>580</v>
      </c>
      <c r="I971" s="5">
        <v>1163</v>
      </c>
      <c r="J971" s="6">
        <f t="shared" si="45"/>
        <v>13920</v>
      </c>
      <c r="K971" s="6">
        <f t="shared" si="46"/>
        <v>27912</v>
      </c>
      <c r="L971" s="6">
        <f t="shared" si="47"/>
        <v>13992</v>
      </c>
    </row>
    <row r="972" spans="1:12" ht="15.6" thickTop="1" thickBot="1" x14ac:dyDescent="0.35">
      <c r="A972" s="4">
        <v>45691</v>
      </c>
      <c r="B972" s="5" t="s">
        <v>351</v>
      </c>
      <c r="C972" s="5" t="s">
        <v>13</v>
      </c>
      <c r="D972" s="5" t="s">
        <v>78</v>
      </c>
      <c r="E972" s="5" t="s">
        <v>68</v>
      </c>
      <c r="F972" s="5" t="s">
        <v>35</v>
      </c>
      <c r="G972" s="5">
        <v>30</v>
      </c>
      <c r="H972" s="5">
        <v>732</v>
      </c>
      <c r="I972" s="5">
        <v>1252</v>
      </c>
      <c r="J972" s="6">
        <f t="shared" si="45"/>
        <v>21960</v>
      </c>
      <c r="K972" s="6">
        <f t="shared" si="46"/>
        <v>37560</v>
      </c>
      <c r="L972" s="6">
        <f t="shared" si="47"/>
        <v>15600</v>
      </c>
    </row>
    <row r="973" spans="1:12" ht="15.6" thickTop="1" thickBot="1" x14ac:dyDescent="0.35">
      <c r="A973" s="4">
        <v>45692</v>
      </c>
      <c r="B973" s="5" t="s">
        <v>352</v>
      </c>
      <c r="C973" s="5" t="s">
        <v>13</v>
      </c>
      <c r="D973" s="5" t="s">
        <v>78</v>
      </c>
      <c r="E973" s="5" t="s">
        <v>70</v>
      </c>
      <c r="F973" s="5" t="s">
        <v>16</v>
      </c>
      <c r="G973" s="5">
        <v>20</v>
      </c>
      <c r="H973" s="5">
        <v>552</v>
      </c>
      <c r="I973" s="5">
        <v>1025</v>
      </c>
      <c r="J973" s="6">
        <f t="shared" si="45"/>
        <v>11040</v>
      </c>
      <c r="K973" s="6">
        <f t="shared" si="46"/>
        <v>20500</v>
      </c>
      <c r="L973" s="6">
        <f t="shared" si="47"/>
        <v>9460</v>
      </c>
    </row>
    <row r="974" spans="1:12" ht="15.6" thickTop="1" thickBot="1" x14ac:dyDescent="0.35">
      <c r="A974" s="4">
        <v>45693</v>
      </c>
      <c r="B974" s="5" t="s">
        <v>353</v>
      </c>
      <c r="C974" s="5" t="s">
        <v>13</v>
      </c>
      <c r="D974" s="5" t="s">
        <v>78</v>
      </c>
      <c r="E974" s="5" t="s">
        <v>72</v>
      </c>
      <c r="F974" s="5" t="s">
        <v>16</v>
      </c>
      <c r="G974" s="5">
        <v>21</v>
      </c>
      <c r="H974" s="5">
        <v>876</v>
      </c>
      <c r="I974" s="5">
        <v>887</v>
      </c>
      <c r="J974" s="6">
        <f t="shared" si="45"/>
        <v>18396</v>
      </c>
      <c r="K974" s="6">
        <f t="shared" si="46"/>
        <v>18627</v>
      </c>
      <c r="L974" s="6">
        <f t="shared" si="47"/>
        <v>231</v>
      </c>
    </row>
    <row r="975" spans="1:12" ht="15.6" thickTop="1" thickBot="1" x14ac:dyDescent="0.35">
      <c r="A975" s="4">
        <v>45694</v>
      </c>
      <c r="B975" s="5" t="s">
        <v>354</v>
      </c>
      <c r="C975" s="5" t="s">
        <v>13</v>
      </c>
      <c r="D975" s="5" t="s">
        <v>78</v>
      </c>
      <c r="E975" s="5" t="s">
        <v>74</v>
      </c>
      <c r="F975" s="5" t="s">
        <v>16</v>
      </c>
      <c r="G975" s="5">
        <v>27</v>
      </c>
      <c r="H975" s="5">
        <v>636</v>
      </c>
      <c r="I975" s="5">
        <v>1178</v>
      </c>
      <c r="J975" s="6">
        <f t="shared" si="45"/>
        <v>17172</v>
      </c>
      <c r="K975" s="6">
        <f t="shared" si="46"/>
        <v>31806</v>
      </c>
      <c r="L975" s="6">
        <f t="shared" si="47"/>
        <v>14634</v>
      </c>
    </row>
    <row r="976" spans="1:12" ht="15.6" thickTop="1" thickBot="1" x14ac:dyDescent="0.35">
      <c r="A976" s="4">
        <v>45695</v>
      </c>
      <c r="B976" s="5" t="s">
        <v>355</v>
      </c>
      <c r="C976" s="5" t="s">
        <v>13</v>
      </c>
      <c r="D976" s="5" t="s">
        <v>78</v>
      </c>
      <c r="E976" s="5" t="s">
        <v>21</v>
      </c>
      <c r="F976" s="5" t="s">
        <v>16</v>
      </c>
      <c r="G976" s="5">
        <v>21</v>
      </c>
      <c r="H976" s="5">
        <v>974</v>
      </c>
      <c r="I976" s="5">
        <v>1493</v>
      </c>
      <c r="J976" s="6">
        <f t="shared" si="45"/>
        <v>20454</v>
      </c>
      <c r="K976" s="6">
        <f t="shared" si="46"/>
        <v>31353</v>
      </c>
      <c r="L976" s="6">
        <f t="shared" si="47"/>
        <v>10899</v>
      </c>
    </row>
    <row r="977" spans="1:16" ht="15.6" thickTop="1" thickBot="1" x14ac:dyDescent="0.35">
      <c r="A977" s="4">
        <v>45696</v>
      </c>
      <c r="B977" s="5" t="s">
        <v>356</v>
      </c>
      <c r="C977" s="5" t="s">
        <v>13</v>
      </c>
      <c r="D977" s="5" t="s">
        <v>78</v>
      </c>
      <c r="E977" s="5" t="s">
        <v>21</v>
      </c>
      <c r="F977" s="5" t="s">
        <v>16</v>
      </c>
      <c r="G977" s="5">
        <v>30</v>
      </c>
      <c r="H977" s="5">
        <v>518</v>
      </c>
      <c r="I977" s="5">
        <v>926</v>
      </c>
      <c r="J977" s="6">
        <f t="shared" si="45"/>
        <v>15540</v>
      </c>
      <c r="K977" s="6">
        <f t="shared" si="46"/>
        <v>27780</v>
      </c>
      <c r="L977" s="6">
        <f t="shared" si="47"/>
        <v>12240</v>
      </c>
    </row>
    <row r="978" spans="1:16" ht="15.6" thickTop="1" thickBot="1" x14ac:dyDescent="0.35">
      <c r="A978" s="4">
        <v>45697</v>
      </c>
      <c r="B978" s="5" t="s">
        <v>357</v>
      </c>
      <c r="C978" s="5" t="s">
        <v>13</v>
      </c>
      <c r="D978" s="5" t="s">
        <v>78</v>
      </c>
      <c r="E978" s="5" t="s">
        <v>42</v>
      </c>
      <c r="F978" s="5" t="s">
        <v>35</v>
      </c>
      <c r="G978" s="5">
        <v>21</v>
      </c>
      <c r="H978" s="5">
        <v>531</v>
      </c>
      <c r="I978" s="5">
        <v>938</v>
      </c>
      <c r="J978" s="6">
        <f t="shared" si="45"/>
        <v>11151</v>
      </c>
      <c r="K978" s="6">
        <f t="shared" si="46"/>
        <v>19698</v>
      </c>
      <c r="L978" s="6">
        <f t="shared" si="47"/>
        <v>8547</v>
      </c>
    </row>
    <row r="979" spans="1:16" ht="15.6" thickTop="1" thickBot="1" x14ac:dyDescent="0.35">
      <c r="A979" s="4">
        <v>45698</v>
      </c>
      <c r="B979" s="5" t="s">
        <v>358</v>
      </c>
      <c r="C979" s="5" t="s">
        <v>13</v>
      </c>
      <c r="D979" s="5" t="s">
        <v>78</v>
      </c>
      <c r="E979" s="5" t="s">
        <v>61</v>
      </c>
      <c r="F979" s="5" t="s">
        <v>35</v>
      </c>
      <c r="G979" s="5">
        <v>22</v>
      </c>
      <c r="H979" s="5">
        <v>745</v>
      </c>
      <c r="I979" s="5">
        <v>1443</v>
      </c>
      <c r="J979" s="6">
        <f t="shared" si="45"/>
        <v>16390</v>
      </c>
      <c r="K979" s="6">
        <f t="shared" si="46"/>
        <v>31746</v>
      </c>
      <c r="L979" s="6">
        <f t="shared" si="47"/>
        <v>15356</v>
      </c>
    </row>
    <row r="980" spans="1:16" ht="15.6" thickTop="1" thickBot="1" x14ac:dyDescent="0.35">
      <c r="A980" s="4">
        <v>45699</v>
      </c>
      <c r="B980" s="5" t="s">
        <v>359</v>
      </c>
      <c r="C980" s="5" t="s">
        <v>13</v>
      </c>
      <c r="D980" s="5" t="s">
        <v>78</v>
      </c>
      <c r="E980" s="5" t="s">
        <v>31</v>
      </c>
      <c r="F980" s="5" t="s">
        <v>35</v>
      </c>
      <c r="G980" s="5">
        <v>26</v>
      </c>
      <c r="H980" s="5">
        <v>842</v>
      </c>
      <c r="I980" s="5">
        <v>1311</v>
      </c>
      <c r="J980" s="6">
        <f t="shared" si="45"/>
        <v>21892</v>
      </c>
      <c r="K980" s="6">
        <f t="shared" si="46"/>
        <v>34086</v>
      </c>
      <c r="L980" s="6">
        <f t="shared" si="47"/>
        <v>12194</v>
      </c>
    </row>
    <row r="981" spans="1:16" ht="15.6" thickTop="1" thickBot="1" x14ac:dyDescent="0.35">
      <c r="A981" s="4">
        <v>45700</v>
      </c>
      <c r="B981" s="5" t="s">
        <v>360</v>
      </c>
      <c r="C981" s="5" t="s">
        <v>25</v>
      </c>
      <c r="D981" s="5" t="s">
        <v>91</v>
      </c>
      <c r="E981" s="5" t="s">
        <v>38</v>
      </c>
      <c r="F981" s="5" t="s">
        <v>35</v>
      </c>
      <c r="G981" s="5">
        <v>78</v>
      </c>
      <c r="H981" s="5">
        <v>709</v>
      </c>
      <c r="I981" s="5">
        <v>992</v>
      </c>
      <c r="J981" s="6">
        <f t="shared" si="45"/>
        <v>55302</v>
      </c>
      <c r="K981" s="6">
        <f t="shared" si="46"/>
        <v>77376</v>
      </c>
      <c r="L981" s="6">
        <f t="shared" si="47"/>
        <v>22074</v>
      </c>
    </row>
    <row r="982" spans="1:16" ht="15.6" thickTop="1" thickBot="1" x14ac:dyDescent="0.35">
      <c r="A982" s="4">
        <v>45701</v>
      </c>
      <c r="B982" s="5" t="s">
        <v>361</v>
      </c>
      <c r="C982" s="5" t="s">
        <v>25</v>
      </c>
      <c r="D982" s="5" t="s">
        <v>91</v>
      </c>
      <c r="E982" s="5" t="s">
        <v>38</v>
      </c>
      <c r="F982" s="5" t="s">
        <v>35</v>
      </c>
      <c r="G982" s="5">
        <v>87</v>
      </c>
      <c r="H982" s="5">
        <v>714</v>
      </c>
      <c r="I982" s="5">
        <v>1225</v>
      </c>
      <c r="J982" s="6">
        <f t="shared" si="45"/>
        <v>62118</v>
      </c>
      <c r="K982" s="6">
        <f t="shared" si="46"/>
        <v>106575</v>
      </c>
      <c r="L982" s="6">
        <f t="shared" si="47"/>
        <v>44457</v>
      </c>
    </row>
    <row r="983" spans="1:16" ht="15.6" thickTop="1" thickBot="1" x14ac:dyDescent="0.35">
      <c r="A983" s="4">
        <v>45702</v>
      </c>
      <c r="B983" s="5" t="s">
        <v>362</v>
      </c>
      <c r="C983" s="5" t="s">
        <v>25</v>
      </c>
      <c r="D983" s="5" t="s">
        <v>91</v>
      </c>
      <c r="E983" s="5" t="s">
        <v>23</v>
      </c>
      <c r="F983" s="5" t="s">
        <v>35</v>
      </c>
      <c r="G983" s="5">
        <v>90</v>
      </c>
      <c r="H983" s="5">
        <v>983</v>
      </c>
      <c r="I983" s="5">
        <v>953</v>
      </c>
      <c r="J983" s="6">
        <f t="shared" si="45"/>
        <v>88470</v>
      </c>
      <c r="K983" s="6">
        <f t="shared" si="46"/>
        <v>85770</v>
      </c>
      <c r="L983" s="6">
        <f t="shared" si="47"/>
        <v>-2700</v>
      </c>
    </row>
    <row r="984" spans="1:16" ht="15.6" thickTop="1" thickBot="1" x14ac:dyDescent="0.35">
      <c r="A984" s="4">
        <v>45703</v>
      </c>
      <c r="B984" s="5" t="s">
        <v>363</v>
      </c>
      <c r="C984" s="5" t="s">
        <v>25</v>
      </c>
      <c r="D984" s="5" t="s">
        <v>91</v>
      </c>
      <c r="E984" s="5" t="s">
        <v>23</v>
      </c>
      <c r="F984" s="5" t="s">
        <v>35</v>
      </c>
      <c r="G984" s="5">
        <v>78</v>
      </c>
      <c r="H984" s="5">
        <v>789</v>
      </c>
      <c r="I984" s="5">
        <v>1155</v>
      </c>
      <c r="J984" s="6">
        <f t="shared" si="45"/>
        <v>61542</v>
      </c>
      <c r="K984" s="6">
        <f t="shared" si="46"/>
        <v>90090</v>
      </c>
      <c r="L984" s="6">
        <f t="shared" si="47"/>
        <v>28548</v>
      </c>
    </row>
    <row r="985" spans="1:16" ht="15.6" thickTop="1" thickBot="1" x14ac:dyDescent="0.35">
      <c r="A985" s="4">
        <v>45704</v>
      </c>
      <c r="B985" s="5" t="s">
        <v>364</v>
      </c>
      <c r="C985" s="5" t="s">
        <v>25</v>
      </c>
      <c r="D985" s="5" t="s">
        <v>91</v>
      </c>
      <c r="E985" s="5" t="s">
        <v>34</v>
      </c>
      <c r="F985" s="5" t="s">
        <v>16</v>
      </c>
      <c r="G985" s="5">
        <v>74</v>
      </c>
      <c r="H985" s="5">
        <v>835</v>
      </c>
      <c r="I985" s="5">
        <v>1141</v>
      </c>
      <c r="J985" s="6">
        <f t="shared" si="45"/>
        <v>61790</v>
      </c>
      <c r="K985" s="6">
        <f t="shared" si="46"/>
        <v>84434</v>
      </c>
      <c r="L985" s="6">
        <f t="shared" si="47"/>
        <v>22644</v>
      </c>
    </row>
    <row r="986" spans="1:16" ht="15.6" thickTop="1" thickBot="1" x14ac:dyDescent="0.35">
      <c r="A986" s="4">
        <v>45705</v>
      </c>
      <c r="B986" s="5" t="s">
        <v>365</v>
      </c>
      <c r="C986" s="5" t="s">
        <v>25</v>
      </c>
      <c r="D986" s="5" t="s">
        <v>91</v>
      </c>
      <c r="E986" s="5" t="s">
        <v>38</v>
      </c>
      <c r="F986" s="5" t="s">
        <v>16</v>
      </c>
      <c r="G986" s="5">
        <v>94</v>
      </c>
      <c r="H986" s="5">
        <v>952</v>
      </c>
      <c r="I986" s="5">
        <v>1058</v>
      </c>
      <c r="J986" s="6">
        <f t="shared" si="45"/>
        <v>89488</v>
      </c>
      <c r="K986" s="6">
        <f t="shared" si="46"/>
        <v>99452</v>
      </c>
      <c r="L986" s="6">
        <f t="shared" si="47"/>
        <v>9964</v>
      </c>
    </row>
    <row r="987" spans="1:16" ht="15.6" thickTop="1" thickBot="1" x14ac:dyDescent="0.35">
      <c r="A987" s="4">
        <v>45706</v>
      </c>
      <c r="B987" s="5" t="s">
        <v>366</v>
      </c>
      <c r="C987" s="5" t="s">
        <v>25</v>
      </c>
      <c r="D987" s="5" t="s">
        <v>91</v>
      </c>
      <c r="E987" s="5" t="s">
        <v>61</v>
      </c>
      <c r="F987" s="5" t="s">
        <v>16</v>
      </c>
      <c r="G987" s="5">
        <v>55</v>
      </c>
      <c r="H987" s="5">
        <v>558</v>
      </c>
      <c r="I987" s="5">
        <v>1020</v>
      </c>
      <c r="J987" s="6">
        <f t="shared" si="45"/>
        <v>30690</v>
      </c>
      <c r="K987" s="6">
        <f t="shared" si="46"/>
        <v>56100</v>
      </c>
      <c r="L987" s="6">
        <f t="shared" si="47"/>
        <v>25410</v>
      </c>
      <c r="P987" t="e">
        <f>#REF!/#REF!</f>
        <v>#REF!</v>
      </c>
    </row>
    <row r="988" spans="1:16" ht="15.6" thickTop="1" thickBot="1" x14ac:dyDescent="0.35">
      <c r="A988" s="4">
        <v>45707</v>
      </c>
      <c r="B988" s="5" t="s">
        <v>367</v>
      </c>
      <c r="C988" s="5" t="s">
        <v>25</v>
      </c>
      <c r="D988" s="5" t="s">
        <v>91</v>
      </c>
      <c r="E988" s="5" t="s">
        <v>63</v>
      </c>
      <c r="F988" s="5" t="s">
        <v>16</v>
      </c>
      <c r="G988" s="5">
        <v>56</v>
      </c>
      <c r="H988" s="5">
        <v>562</v>
      </c>
      <c r="I988" s="5">
        <v>1115</v>
      </c>
      <c r="J988" s="6">
        <f t="shared" si="45"/>
        <v>31472</v>
      </c>
      <c r="K988" s="6">
        <f t="shared" si="46"/>
        <v>62440</v>
      </c>
      <c r="L988" s="6">
        <f t="shared" si="47"/>
        <v>30968</v>
      </c>
    </row>
    <row r="989" spans="1:16" ht="15.6" thickTop="1" thickBot="1" x14ac:dyDescent="0.35">
      <c r="A989" s="4">
        <v>45708</v>
      </c>
      <c r="B989" s="5" t="s">
        <v>368</v>
      </c>
      <c r="C989" s="5" t="s">
        <v>25</v>
      </c>
      <c r="D989" s="5" t="s">
        <v>91</v>
      </c>
      <c r="E989" s="5" t="s">
        <v>19</v>
      </c>
      <c r="F989" s="5" t="s">
        <v>35</v>
      </c>
      <c r="G989" s="5">
        <v>94</v>
      </c>
      <c r="H989" s="5">
        <v>513</v>
      </c>
      <c r="I989" s="5">
        <v>947</v>
      </c>
      <c r="J989" s="6">
        <f t="shared" si="45"/>
        <v>48222</v>
      </c>
      <c r="K989" s="6">
        <f t="shared" si="46"/>
        <v>89018</v>
      </c>
      <c r="L989" s="6">
        <f t="shared" si="47"/>
        <v>40796</v>
      </c>
    </row>
    <row r="990" spans="1:16" ht="15.6" thickTop="1" thickBot="1" x14ac:dyDescent="0.35">
      <c r="A990" s="4">
        <v>45709</v>
      </c>
      <c r="B990" s="5" t="s">
        <v>369</v>
      </c>
      <c r="C990" s="5" t="s">
        <v>25</v>
      </c>
      <c r="D990" s="5" t="s">
        <v>91</v>
      </c>
      <c r="E990" s="5" t="s">
        <v>66</v>
      </c>
      <c r="F990" s="5" t="s">
        <v>16</v>
      </c>
      <c r="G990" s="5">
        <v>76</v>
      </c>
      <c r="H990" s="5">
        <v>526</v>
      </c>
      <c r="I990" s="5">
        <v>1079</v>
      </c>
      <c r="J990" s="6">
        <f t="shared" si="45"/>
        <v>39976</v>
      </c>
      <c r="K990" s="6">
        <f t="shared" si="46"/>
        <v>82004</v>
      </c>
      <c r="L990" s="6">
        <f t="shared" si="47"/>
        <v>42028</v>
      </c>
    </row>
    <row r="991" spans="1:16" ht="15.6" thickTop="1" thickBot="1" x14ac:dyDescent="0.35">
      <c r="A991" s="4">
        <v>45710</v>
      </c>
      <c r="B991" s="5" t="s">
        <v>370</v>
      </c>
      <c r="C991" s="5" t="s">
        <v>25</v>
      </c>
      <c r="D991" s="5" t="s">
        <v>91</v>
      </c>
      <c r="E991" s="5" t="s">
        <v>68</v>
      </c>
      <c r="F991" s="5" t="s">
        <v>16</v>
      </c>
      <c r="G991" s="5">
        <v>61</v>
      </c>
      <c r="H991" s="5">
        <v>545</v>
      </c>
      <c r="I991" s="5">
        <v>1031</v>
      </c>
      <c r="J991" s="6">
        <f t="shared" si="45"/>
        <v>33245</v>
      </c>
      <c r="K991" s="6">
        <f t="shared" si="46"/>
        <v>62891</v>
      </c>
      <c r="L991" s="6">
        <f t="shared" si="47"/>
        <v>29646</v>
      </c>
    </row>
    <row r="992" spans="1:16" ht="15.6" thickTop="1" thickBot="1" x14ac:dyDescent="0.35">
      <c r="A992" s="4">
        <v>45711</v>
      </c>
      <c r="B992" s="5" t="s">
        <v>371</v>
      </c>
      <c r="C992" s="5" t="s">
        <v>25</v>
      </c>
      <c r="D992" s="5" t="s">
        <v>91</v>
      </c>
      <c r="E992" s="5" t="s">
        <v>70</v>
      </c>
      <c r="F992" s="5" t="s">
        <v>16</v>
      </c>
      <c r="G992" s="5">
        <v>99</v>
      </c>
      <c r="H992" s="5">
        <v>943</v>
      </c>
      <c r="I992" s="5">
        <v>1466</v>
      </c>
      <c r="J992" s="6">
        <f t="shared" si="45"/>
        <v>93357</v>
      </c>
      <c r="K992" s="6">
        <f t="shared" si="46"/>
        <v>145134</v>
      </c>
      <c r="L992" s="6">
        <f t="shared" si="47"/>
        <v>51777</v>
      </c>
    </row>
    <row r="993" spans="1:12" ht="15.6" thickTop="1" thickBot="1" x14ac:dyDescent="0.35">
      <c r="A993" s="4">
        <v>45712</v>
      </c>
      <c r="B993" s="7" t="s">
        <v>372</v>
      </c>
      <c r="C993" s="7" t="s">
        <v>25</v>
      </c>
      <c r="D993" s="7" t="s">
        <v>104</v>
      </c>
      <c r="E993" s="7" t="s">
        <v>72</v>
      </c>
      <c r="F993" s="5" t="s">
        <v>16</v>
      </c>
      <c r="G993" s="5">
        <v>84</v>
      </c>
      <c r="H993" s="5">
        <v>738</v>
      </c>
      <c r="I993" s="5">
        <v>1177</v>
      </c>
      <c r="J993" s="6">
        <f t="shared" si="45"/>
        <v>61992</v>
      </c>
      <c r="K993" s="6">
        <f t="shared" si="46"/>
        <v>98868</v>
      </c>
      <c r="L993" s="6">
        <f t="shared" si="47"/>
        <v>36876</v>
      </c>
    </row>
    <row r="994" spans="1:12" ht="15" thickTop="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X36"/>
  <sheetViews>
    <sheetView zoomScale="130" zoomScaleNormal="130" workbookViewId="0"/>
  </sheetViews>
  <sheetFormatPr defaultRowHeight="14.4" x14ac:dyDescent="0.3"/>
  <cols>
    <col min="1" max="1" width="12.5546875" bestFit="1" customWidth="1"/>
    <col min="2" max="3" width="15.5546875" bestFit="1" customWidth="1"/>
    <col min="4" max="4" width="12.5546875" bestFit="1" customWidth="1"/>
    <col min="5" max="5" width="19.44140625" bestFit="1" customWidth="1"/>
    <col min="6" max="6" width="19.44140625" customWidth="1"/>
    <col min="8" max="8" width="12.5546875" bestFit="1" customWidth="1"/>
    <col min="9" max="10" width="12.109375" bestFit="1" customWidth="1"/>
    <col min="11" max="11" width="12.5546875" bestFit="1" customWidth="1"/>
    <col min="12" max="12" width="15.5546875" bestFit="1" customWidth="1"/>
    <col min="13" max="13" width="12.109375" bestFit="1" customWidth="1"/>
    <col min="16" max="16" width="12.5546875" customWidth="1"/>
    <col min="17" max="17" width="15.5546875" bestFit="1" customWidth="1"/>
    <col min="18" max="18" width="12.109375" bestFit="1" customWidth="1"/>
    <col min="20" max="20" width="16" customWidth="1"/>
    <col min="21" max="21" width="15.5546875" bestFit="1" customWidth="1"/>
    <col min="22" max="22" width="12.109375" bestFit="1" customWidth="1"/>
    <col min="23" max="23" width="16" bestFit="1" customWidth="1"/>
  </cols>
  <sheetData>
    <row r="8" spans="1:24" x14ac:dyDescent="0.3">
      <c r="B8">
        <f>GETPIVOTDATA("Sale Price",$A$10)</f>
        <v>39668589</v>
      </c>
      <c r="E8">
        <f>GETPIVOTDATA("Purchase Cost",$D$10)</f>
        <v>25060122</v>
      </c>
      <c r="I8">
        <f>GETPIVOTDATA("Profit",$H$10)</f>
        <v>14608467</v>
      </c>
    </row>
    <row r="10" spans="1:24" x14ac:dyDescent="0.3">
      <c r="A10" s="10" t="s">
        <v>378</v>
      </c>
      <c r="B10" t="s">
        <v>375</v>
      </c>
      <c r="D10" s="10" t="s">
        <v>378</v>
      </c>
      <c r="E10" t="s">
        <v>376</v>
      </c>
      <c r="H10" s="10" t="s">
        <v>378</v>
      </c>
      <c r="I10" t="s">
        <v>377</v>
      </c>
      <c r="K10" s="10" t="s">
        <v>378</v>
      </c>
      <c r="L10" t="s">
        <v>375</v>
      </c>
      <c r="M10" t="s">
        <v>377</v>
      </c>
      <c r="P10" s="10" t="s">
        <v>378</v>
      </c>
      <c r="Q10" t="s">
        <v>375</v>
      </c>
      <c r="R10" t="s">
        <v>377</v>
      </c>
      <c r="T10" s="10" t="s">
        <v>378</v>
      </c>
      <c r="U10" t="s">
        <v>375</v>
      </c>
      <c r="W10" s="9" t="s">
        <v>378</v>
      </c>
      <c r="X10" s="9" t="s">
        <v>375</v>
      </c>
    </row>
    <row r="11" spans="1:24" x14ac:dyDescent="0.3">
      <c r="A11" s="11" t="s">
        <v>25</v>
      </c>
      <c r="B11" s="15">
        <v>39668589</v>
      </c>
      <c r="D11" s="11" t="s">
        <v>25</v>
      </c>
      <c r="E11" s="15">
        <v>25060122</v>
      </c>
      <c r="H11" s="11" t="s">
        <v>25</v>
      </c>
      <c r="I11" s="15">
        <v>14608467</v>
      </c>
      <c r="K11" s="11" t="s">
        <v>380</v>
      </c>
      <c r="L11" s="15">
        <v>3164285</v>
      </c>
      <c r="M11" s="12">
        <v>7.5135946845072799E-2</v>
      </c>
      <c r="P11" s="11" t="s">
        <v>374</v>
      </c>
      <c r="Q11" s="15">
        <v>178188</v>
      </c>
      <c r="R11" s="12">
        <v>5.4961276908795428E-3</v>
      </c>
      <c r="T11" s="11" t="s">
        <v>49</v>
      </c>
      <c r="U11" s="15">
        <v>845370</v>
      </c>
      <c r="W11" s="11" t="s">
        <v>49</v>
      </c>
      <c r="X11">
        <f>GETPIVOTDATA("Sale Price",$T$10,"State",W11)</f>
        <v>845370</v>
      </c>
    </row>
    <row r="12" spans="1:24" x14ac:dyDescent="0.3">
      <c r="A12" s="11" t="s">
        <v>379</v>
      </c>
      <c r="B12" s="15">
        <v>39668589</v>
      </c>
      <c r="D12" s="11" t="s">
        <v>379</v>
      </c>
      <c r="E12" s="15">
        <v>25060122</v>
      </c>
      <c r="H12" s="11" t="s">
        <v>379</v>
      </c>
      <c r="I12" s="15">
        <v>14608467</v>
      </c>
      <c r="K12" s="11" t="s">
        <v>381</v>
      </c>
      <c r="L12" s="15">
        <v>3575987</v>
      </c>
      <c r="M12" s="12">
        <v>9.0654344497612241E-2</v>
      </c>
      <c r="P12" s="11" t="s">
        <v>44</v>
      </c>
      <c r="Q12" s="15">
        <v>3506515</v>
      </c>
      <c r="R12" s="12">
        <v>9.1203478092533596E-2</v>
      </c>
      <c r="T12" s="11" t="s">
        <v>70</v>
      </c>
      <c r="U12" s="15">
        <v>1322784</v>
      </c>
      <c r="W12" s="11" t="s">
        <v>70</v>
      </c>
      <c r="X12">
        <f t="shared" ref="X12:X30" si="0">GETPIVOTDATA("Sale Price",$T$10,"State",W12)</f>
        <v>1322784</v>
      </c>
    </row>
    <row r="13" spans="1:24" x14ac:dyDescent="0.3">
      <c r="K13" s="11" t="s">
        <v>382</v>
      </c>
      <c r="L13" s="15">
        <v>2711126</v>
      </c>
      <c r="M13" s="12">
        <v>6.4969993086885849E-2</v>
      </c>
      <c r="P13" s="11" t="s">
        <v>91</v>
      </c>
      <c r="Q13" s="15">
        <v>18801253</v>
      </c>
      <c r="R13" s="12">
        <v>0.48048292815392607</v>
      </c>
      <c r="T13" s="11" t="s">
        <v>51</v>
      </c>
      <c r="U13" s="15">
        <v>755977</v>
      </c>
      <c r="W13" s="11" t="s">
        <v>51</v>
      </c>
      <c r="X13">
        <f t="shared" si="0"/>
        <v>755977</v>
      </c>
    </row>
    <row r="14" spans="1:24" x14ac:dyDescent="0.3">
      <c r="K14" s="11" t="s">
        <v>383</v>
      </c>
      <c r="L14" s="15">
        <v>3491416</v>
      </c>
      <c r="M14" s="12">
        <v>8.7419234338551741E-2</v>
      </c>
      <c r="P14" s="11" t="s">
        <v>104</v>
      </c>
      <c r="Q14" s="15">
        <v>15102443</v>
      </c>
      <c r="R14" s="12">
        <v>0.37595190515199167</v>
      </c>
      <c r="T14" s="11" t="s">
        <v>46</v>
      </c>
      <c r="U14" s="15">
        <v>762348</v>
      </c>
      <c r="W14" s="11" t="s">
        <v>46</v>
      </c>
      <c r="X14">
        <f t="shared" si="0"/>
        <v>762348</v>
      </c>
    </row>
    <row r="15" spans="1:24" x14ac:dyDescent="0.3">
      <c r="K15" s="11" t="s">
        <v>384</v>
      </c>
      <c r="L15" s="15">
        <v>5633983</v>
      </c>
      <c r="M15" s="12">
        <v>0.14272291541610765</v>
      </c>
      <c r="P15" s="11" t="s">
        <v>26</v>
      </c>
      <c r="Q15" s="15">
        <v>2080190</v>
      </c>
      <c r="R15" s="12">
        <v>4.6865560910669138E-2</v>
      </c>
      <c r="T15" s="11" t="s">
        <v>74</v>
      </c>
      <c r="U15" s="15">
        <v>1331239</v>
      </c>
      <c r="W15" s="11" t="s">
        <v>74</v>
      </c>
      <c r="X15">
        <f t="shared" si="0"/>
        <v>1331239</v>
      </c>
    </row>
    <row r="16" spans="1:24" x14ac:dyDescent="0.3">
      <c r="K16" s="11" t="s">
        <v>385</v>
      </c>
      <c r="L16" s="15">
        <v>2611546</v>
      </c>
      <c r="M16" s="12">
        <v>6.5208895635661152E-2</v>
      </c>
      <c r="P16" s="11" t="s">
        <v>379</v>
      </c>
      <c r="Q16" s="15">
        <v>39668589</v>
      </c>
      <c r="R16" s="12">
        <v>1</v>
      </c>
      <c r="T16" s="11" t="s">
        <v>15</v>
      </c>
      <c r="U16" s="15">
        <v>819638</v>
      </c>
      <c r="W16" s="11" t="s">
        <v>15</v>
      </c>
      <c r="X16">
        <f t="shared" si="0"/>
        <v>819638</v>
      </c>
    </row>
    <row r="17" spans="11:24" x14ac:dyDescent="0.3">
      <c r="K17" s="11" t="s">
        <v>386</v>
      </c>
      <c r="L17" s="15">
        <v>3399266</v>
      </c>
      <c r="M17" s="12">
        <v>9.1266729082524534E-2</v>
      </c>
      <c r="T17" s="11" t="s">
        <v>31</v>
      </c>
      <c r="U17" s="15">
        <v>1981641</v>
      </c>
      <c r="W17" s="11" t="s">
        <v>31</v>
      </c>
      <c r="X17">
        <f t="shared" si="0"/>
        <v>1981641</v>
      </c>
    </row>
    <row r="18" spans="11:24" x14ac:dyDescent="0.3">
      <c r="K18" s="11" t="s">
        <v>387</v>
      </c>
      <c r="L18" s="15">
        <v>3666747</v>
      </c>
      <c r="M18" s="12">
        <v>9.0444055491928077E-2</v>
      </c>
      <c r="T18" s="11" t="s">
        <v>66</v>
      </c>
      <c r="U18" s="15">
        <v>1915243</v>
      </c>
      <c r="W18" s="11" t="s">
        <v>66</v>
      </c>
      <c r="X18">
        <f t="shared" si="0"/>
        <v>1915243</v>
      </c>
    </row>
    <row r="19" spans="11:24" x14ac:dyDescent="0.3">
      <c r="K19" s="11" t="s">
        <v>388</v>
      </c>
      <c r="L19" s="15">
        <v>3928286</v>
      </c>
      <c r="M19" s="12">
        <v>9.7893160178956495E-2</v>
      </c>
      <c r="T19" s="11" t="s">
        <v>61</v>
      </c>
      <c r="U19" s="15">
        <v>2523462</v>
      </c>
      <c r="W19" s="11" t="s">
        <v>61</v>
      </c>
      <c r="X19">
        <f t="shared" si="0"/>
        <v>2523462</v>
      </c>
    </row>
    <row r="20" spans="11:24" x14ac:dyDescent="0.3">
      <c r="K20" s="11" t="s">
        <v>389</v>
      </c>
      <c r="L20" s="15">
        <v>1800974</v>
      </c>
      <c r="M20" s="12">
        <v>4.770356807459674E-2</v>
      </c>
      <c r="T20" s="11" t="s">
        <v>27</v>
      </c>
      <c r="U20" s="15">
        <v>1782092</v>
      </c>
      <c r="W20" s="11" t="s">
        <v>27</v>
      </c>
      <c r="X20">
        <f t="shared" si="0"/>
        <v>1782092</v>
      </c>
    </row>
    <row r="21" spans="11:24" x14ac:dyDescent="0.3">
      <c r="K21" s="11" t="s">
        <v>390</v>
      </c>
      <c r="L21" s="15">
        <v>5684973</v>
      </c>
      <c r="M21" s="12">
        <v>0.14658115735210273</v>
      </c>
      <c r="T21" s="11" t="s">
        <v>63</v>
      </c>
      <c r="U21" s="15">
        <v>1701001</v>
      </c>
      <c r="W21" s="11" t="s">
        <v>63</v>
      </c>
      <c r="X21">
        <f t="shared" si="0"/>
        <v>1701001</v>
      </c>
    </row>
    <row r="22" spans="11:24" x14ac:dyDescent="0.3">
      <c r="K22" s="11" t="s">
        <v>379</v>
      </c>
      <c r="L22" s="15">
        <v>39668589</v>
      </c>
      <c r="M22" s="12">
        <v>1</v>
      </c>
      <c r="T22" s="11" t="s">
        <v>42</v>
      </c>
      <c r="U22" s="15">
        <v>2389752</v>
      </c>
      <c r="W22" s="11" t="s">
        <v>42</v>
      </c>
      <c r="X22">
        <f t="shared" si="0"/>
        <v>2389752</v>
      </c>
    </row>
    <row r="23" spans="11:24" x14ac:dyDescent="0.3">
      <c r="T23" s="11" t="s">
        <v>19</v>
      </c>
      <c r="U23" s="15">
        <v>4309961</v>
      </c>
      <c r="W23" s="11" t="s">
        <v>19</v>
      </c>
      <c r="X23">
        <f t="shared" si="0"/>
        <v>4309961</v>
      </c>
    </row>
    <row r="24" spans="11:24" x14ac:dyDescent="0.3">
      <c r="T24" s="11" t="s">
        <v>72</v>
      </c>
      <c r="U24" s="15">
        <v>1706121</v>
      </c>
      <c r="W24" s="11" t="s">
        <v>72</v>
      </c>
      <c r="X24">
        <f t="shared" si="0"/>
        <v>1706121</v>
      </c>
    </row>
    <row r="25" spans="11:24" x14ac:dyDescent="0.3">
      <c r="P25" s="9" t="s">
        <v>378</v>
      </c>
      <c r="Q25" s="9" t="s">
        <v>375</v>
      </c>
      <c r="R25" s="9" t="s">
        <v>377</v>
      </c>
      <c r="T25" s="11" t="s">
        <v>34</v>
      </c>
      <c r="U25" s="15">
        <v>1691827</v>
      </c>
      <c r="W25" s="11" t="s">
        <v>34</v>
      </c>
      <c r="X25">
        <f t="shared" si="0"/>
        <v>1691827</v>
      </c>
    </row>
    <row r="26" spans="11:24" x14ac:dyDescent="0.3">
      <c r="P26" s="11" t="s">
        <v>117</v>
      </c>
      <c r="Q26" t="str">
        <f>IFERROR(GETPIVOTDATA("Sum of Sale Price",$P$10,"Product Name",P26),"")</f>
        <v/>
      </c>
      <c r="R26" s="14" t="str">
        <f>IFERROR(GETPIVOTDATA("Sum of Profit",$P$10,"Product Name",P26),"")</f>
        <v/>
      </c>
      <c r="T26" s="11" t="s">
        <v>23</v>
      </c>
      <c r="U26" s="15">
        <v>2858414</v>
      </c>
      <c r="W26" s="11" t="s">
        <v>23</v>
      </c>
      <c r="X26">
        <f t="shared" si="0"/>
        <v>2858414</v>
      </c>
    </row>
    <row r="27" spans="11:24" x14ac:dyDescent="0.3">
      <c r="P27" s="11" t="s">
        <v>374</v>
      </c>
      <c r="Q27">
        <f t="shared" ref="Q27:Q36" si="1">IFERROR(GETPIVOTDATA("Sum of Sale Price",$P$10,"Product Name",P27),"")</f>
        <v>178188</v>
      </c>
      <c r="R27" s="14">
        <f t="shared" ref="R27:R36" si="2">IFERROR(GETPIVOTDATA("Sum of Profit",$P$10,"Product Name",P27),"")</f>
        <v>5.4961276908795428E-3</v>
      </c>
      <c r="T27" s="11" t="s">
        <v>29</v>
      </c>
      <c r="U27" s="15">
        <v>956981</v>
      </c>
      <c r="W27" s="11" t="s">
        <v>29</v>
      </c>
      <c r="X27">
        <f t="shared" si="0"/>
        <v>956981</v>
      </c>
    </row>
    <row r="28" spans="11:24" x14ac:dyDescent="0.3">
      <c r="P28" s="11" t="s">
        <v>18</v>
      </c>
      <c r="Q28" t="str">
        <f t="shared" si="1"/>
        <v/>
      </c>
      <c r="R28" s="14" t="str">
        <f t="shared" si="2"/>
        <v/>
      </c>
      <c r="T28" s="11" t="s">
        <v>38</v>
      </c>
      <c r="U28" s="15">
        <v>4260055</v>
      </c>
      <c r="W28" s="11" t="s">
        <v>38</v>
      </c>
      <c r="X28">
        <f t="shared" si="0"/>
        <v>4260055</v>
      </c>
    </row>
    <row r="29" spans="11:24" x14ac:dyDescent="0.3">
      <c r="P29" s="11" t="s">
        <v>136</v>
      </c>
      <c r="Q29" t="str">
        <f t="shared" si="1"/>
        <v/>
      </c>
      <c r="R29" s="14" t="str">
        <f t="shared" si="2"/>
        <v/>
      </c>
      <c r="T29" s="11" t="s">
        <v>68</v>
      </c>
      <c r="U29" s="15">
        <v>1625379</v>
      </c>
      <c r="W29" s="11" t="s">
        <v>68</v>
      </c>
      <c r="X29">
        <f t="shared" si="0"/>
        <v>1625379</v>
      </c>
    </row>
    <row r="30" spans="11:24" x14ac:dyDescent="0.3">
      <c r="P30" s="11" t="s">
        <v>78</v>
      </c>
      <c r="Q30" t="str">
        <f t="shared" si="1"/>
        <v/>
      </c>
      <c r="R30" s="14" t="str">
        <f t="shared" si="2"/>
        <v/>
      </c>
      <c r="T30" s="11" t="s">
        <v>21</v>
      </c>
      <c r="U30" s="15">
        <v>4129304</v>
      </c>
      <c r="W30" s="11" t="s">
        <v>21</v>
      </c>
      <c r="X30">
        <f t="shared" si="0"/>
        <v>4129304</v>
      </c>
    </row>
    <row r="31" spans="11:24" x14ac:dyDescent="0.3">
      <c r="P31" s="11" t="s">
        <v>44</v>
      </c>
      <c r="Q31">
        <f t="shared" si="1"/>
        <v>3506515</v>
      </c>
      <c r="R31" s="14">
        <f t="shared" si="2"/>
        <v>9.1203478092533596E-2</v>
      </c>
      <c r="T31" s="11" t="s">
        <v>379</v>
      </c>
      <c r="U31" s="15">
        <v>39668589</v>
      </c>
      <c r="W31" s="13"/>
    </row>
    <row r="32" spans="11:24" x14ac:dyDescent="0.3">
      <c r="P32" s="11" t="s">
        <v>91</v>
      </c>
      <c r="Q32">
        <f t="shared" si="1"/>
        <v>18801253</v>
      </c>
      <c r="R32" s="14">
        <f t="shared" si="2"/>
        <v>0.48048292815392607</v>
      </c>
    </row>
    <row r="33" spans="16:18" x14ac:dyDescent="0.3">
      <c r="P33" s="11" t="s">
        <v>14</v>
      </c>
      <c r="Q33" t="str">
        <f t="shared" si="1"/>
        <v/>
      </c>
      <c r="R33" s="14" t="str">
        <f t="shared" si="2"/>
        <v/>
      </c>
    </row>
    <row r="34" spans="16:18" x14ac:dyDescent="0.3">
      <c r="P34" s="11" t="s">
        <v>104</v>
      </c>
      <c r="Q34">
        <f t="shared" si="1"/>
        <v>15102443</v>
      </c>
      <c r="R34" s="14">
        <f t="shared" si="2"/>
        <v>0.37595190515199167</v>
      </c>
    </row>
    <row r="35" spans="16:18" x14ac:dyDescent="0.3">
      <c r="P35" s="11" t="s">
        <v>55</v>
      </c>
      <c r="Q35" t="str">
        <f t="shared" si="1"/>
        <v/>
      </c>
      <c r="R35" s="14" t="str">
        <f t="shared" si="2"/>
        <v/>
      </c>
    </row>
    <row r="36" spans="16:18" x14ac:dyDescent="0.3">
      <c r="P36" s="11" t="s">
        <v>26</v>
      </c>
      <c r="Q36">
        <f t="shared" si="1"/>
        <v>2080190</v>
      </c>
      <c r="R36" s="14">
        <f t="shared" si="2"/>
        <v>4.6865560910669138E-2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4" sqref="F14"/>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actual</vt:lpstr>
      <vt:lpstr>kpi</vt:lpstr>
      <vt:lpstr>misc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TANU SINGHAL</dc:creator>
  <cp:lastModifiedBy>Ayush Gupta</cp:lastModifiedBy>
  <dcterms:created xsi:type="dcterms:W3CDTF">2025-01-03T08:15:16Z</dcterms:created>
  <dcterms:modified xsi:type="dcterms:W3CDTF">2025-06-18T19:30:51Z</dcterms:modified>
</cp:coreProperties>
</file>