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a\Python jypter notebook\Data\"/>
    </mc:Choice>
  </mc:AlternateContent>
  <xr:revisionPtr revIDLastSave="0" documentId="13_ncr:1_{57C9DC7F-BB58-441A-BE93-F2947DCD4EE4}" xr6:coauthVersionLast="47" xr6:coauthVersionMax="47" xr10:uidLastSave="{00000000-0000-0000-0000-000000000000}"/>
  <bookViews>
    <workbookView xWindow="-108" yWindow="-108" windowWidth="23256" windowHeight="12456" xr2:uid="{1DEBEAFC-E49D-478B-AD12-619F6734ADC6}"/>
  </bookViews>
  <sheets>
    <sheet name="Unique Schools All 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F126" i="1" l="1"/>
  <c r="CE126" i="1"/>
  <c r="CC126" i="1"/>
  <c r="CB126" i="1"/>
  <c r="CA126" i="1"/>
  <c r="BZ126" i="1"/>
  <c r="BX126" i="1"/>
  <c r="BW126" i="1"/>
  <c r="BV126" i="1"/>
  <c r="BU126" i="1"/>
  <c r="BS126" i="1"/>
  <c r="BR126" i="1"/>
  <c r="BQ126" i="1"/>
  <c r="BO126" i="1"/>
  <c r="BN126" i="1"/>
  <c r="BM126" i="1"/>
  <c r="BK126" i="1"/>
  <c r="BJ126" i="1"/>
  <c r="BI126" i="1"/>
  <c r="BH126" i="1"/>
  <c r="BF126" i="1"/>
  <c r="BE126" i="1"/>
  <c r="BD126" i="1"/>
  <c r="BC126" i="1"/>
  <c r="BA126" i="1"/>
  <c r="AZ126" i="1"/>
  <c r="AY126" i="1"/>
  <c r="AX126" i="1"/>
  <c r="AV126" i="1"/>
  <c r="AU126" i="1"/>
  <c r="AT126" i="1"/>
  <c r="AS126" i="1"/>
  <c r="AQ126" i="1"/>
  <c r="AP126" i="1"/>
  <c r="AO126" i="1"/>
  <c r="AN126" i="1"/>
  <c r="AL126" i="1"/>
  <c r="AK126" i="1"/>
  <c r="AI126" i="1"/>
  <c r="AH126" i="1"/>
  <c r="AG126" i="1"/>
  <c r="AF126" i="1"/>
  <c r="AD126" i="1"/>
  <c r="AC126" i="1"/>
  <c r="AB126" i="1"/>
  <c r="AA126" i="1"/>
  <c r="Y126" i="1"/>
  <c r="X126" i="1"/>
  <c r="W126" i="1"/>
  <c r="V126" i="1"/>
  <c r="T126" i="1"/>
  <c r="S126" i="1"/>
  <c r="R126" i="1"/>
  <c r="Q126" i="1"/>
  <c r="O126" i="1"/>
  <c r="N126" i="1"/>
  <c r="M126" i="1"/>
  <c r="K126" i="1"/>
  <c r="J126" i="1"/>
  <c r="I126" i="1"/>
  <c r="H126" i="1"/>
  <c r="F126" i="1"/>
  <c r="E126" i="1"/>
  <c r="D126" i="1"/>
  <c r="CF125" i="1"/>
  <c r="CE125" i="1"/>
  <c r="CC125" i="1"/>
  <c r="CB125" i="1"/>
  <c r="CA125" i="1"/>
  <c r="BZ125" i="1"/>
  <c r="BX125" i="1"/>
  <c r="BW125" i="1"/>
  <c r="BV125" i="1"/>
  <c r="BU125" i="1"/>
  <c r="BS125" i="1"/>
  <c r="BR125" i="1"/>
  <c r="BQ125" i="1"/>
  <c r="BO125" i="1"/>
  <c r="BN125" i="1"/>
  <c r="BM125" i="1"/>
  <c r="BK125" i="1"/>
  <c r="BJ125" i="1"/>
  <c r="BI125" i="1"/>
  <c r="BH125" i="1"/>
  <c r="BF125" i="1"/>
  <c r="BE125" i="1"/>
  <c r="BD125" i="1"/>
  <c r="BC125" i="1"/>
  <c r="BA125" i="1"/>
  <c r="AZ125" i="1"/>
  <c r="AY125" i="1"/>
  <c r="AX125" i="1"/>
  <c r="AV125" i="1"/>
  <c r="AU125" i="1"/>
  <c r="AT125" i="1"/>
  <c r="AS125" i="1"/>
  <c r="AQ125" i="1"/>
  <c r="AP125" i="1"/>
  <c r="AO125" i="1"/>
  <c r="AN125" i="1"/>
  <c r="AL125" i="1"/>
  <c r="AK125" i="1"/>
  <c r="AI125" i="1"/>
  <c r="AH125" i="1"/>
  <c r="AG125" i="1"/>
  <c r="AF125" i="1"/>
  <c r="AD125" i="1"/>
  <c r="AC125" i="1"/>
  <c r="AB125" i="1"/>
  <c r="AA125" i="1"/>
  <c r="Y125" i="1"/>
  <c r="X125" i="1"/>
  <c r="W125" i="1"/>
  <c r="V125" i="1"/>
  <c r="T125" i="1"/>
  <c r="S125" i="1"/>
  <c r="R125" i="1"/>
  <c r="Q125" i="1"/>
  <c r="O125" i="1"/>
  <c r="N125" i="1"/>
  <c r="M125" i="1"/>
  <c r="K125" i="1"/>
  <c r="J125" i="1"/>
  <c r="I125" i="1"/>
  <c r="H125" i="1"/>
  <c r="F125" i="1"/>
  <c r="E125" i="1"/>
  <c r="D125" i="1"/>
  <c r="CF124" i="1"/>
  <c r="CE124" i="1"/>
  <c r="CC124" i="1"/>
  <c r="CB124" i="1"/>
  <c r="CA124" i="1"/>
  <c r="BZ124" i="1"/>
  <c r="BX124" i="1"/>
  <c r="BW124" i="1"/>
  <c r="BV124" i="1"/>
  <c r="BU124" i="1"/>
  <c r="BS124" i="1"/>
  <c r="BR124" i="1"/>
  <c r="BQ124" i="1"/>
  <c r="BO124" i="1"/>
  <c r="BN124" i="1"/>
  <c r="BM124" i="1"/>
  <c r="BK124" i="1"/>
  <c r="BJ124" i="1"/>
  <c r="BI124" i="1"/>
  <c r="BH124" i="1"/>
  <c r="BF124" i="1"/>
  <c r="BE124" i="1"/>
  <c r="BD124" i="1"/>
  <c r="BC124" i="1"/>
  <c r="BA124" i="1"/>
  <c r="AZ124" i="1"/>
  <c r="AY124" i="1"/>
  <c r="AX124" i="1"/>
  <c r="AV124" i="1"/>
  <c r="AU124" i="1"/>
  <c r="AT124" i="1"/>
  <c r="AS124" i="1"/>
  <c r="AQ124" i="1"/>
  <c r="AP124" i="1"/>
  <c r="AO124" i="1"/>
  <c r="AN124" i="1"/>
  <c r="AL124" i="1"/>
  <c r="AK124" i="1"/>
  <c r="AI124" i="1"/>
  <c r="AH124" i="1"/>
  <c r="AG124" i="1"/>
  <c r="AF124" i="1"/>
  <c r="AD124" i="1"/>
  <c r="AC124" i="1"/>
  <c r="AB124" i="1"/>
  <c r="AA124" i="1"/>
  <c r="Y124" i="1"/>
  <c r="X124" i="1"/>
  <c r="W124" i="1"/>
  <c r="V124" i="1"/>
  <c r="T124" i="1"/>
  <c r="S124" i="1"/>
  <c r="R124" i="1"/>
  <c r="Q124" i="1"/>
  <c r="O124" i="1"/>
  <c r="N124" i="1"/>
  <c r="M124" i="1"/>
  <c r="K124" i="1"/>
  <c r="J124" i="1"/>
  <c r="I124" i="1"/>
  <c r="H124" i="1"/>
  <c r="F124" i="1"/>
  <c r="E124" i="1"/>
  <c r="D124" i="1"/>
  <c r="CF123" i="1"/>
  <c r="CE123" i="1"/>
  <c r="CC123" i="1"/>
  <c r="CB123" i="1"/>
  <c r="CA123" i="1"/>
  <c r="BZ123" i="1"/>
  <c r="BX123" i="1"/>
  <c r="BW123" i="1"/>
  <c r="BV123" i="1"/>
  <c r="BU123" i="1"/>
  <c r="BS123" i="1"/>
  <c r="BR123" i="1"/>
  <c r="BQ123" i="1"/>
  <c r="BO123" i="1"/>
  <c r="BN123" i="1"/>
  <c r="BM123" i="1"/>
  <c r="BK123" i="1"/>
  <c r="BJ123" i="1"/>
  <c r="BI123" i="1"/>
  <c r="BH123" i="1"/>
  <c r="BF123" i="1"/>
  <c r="BE123" i="1"/>
  <c r="BD123" i="1"/>
  <c r="BC123" i="1"/>
  <c r="BA123" i="1"/>
  <c r="AZ123" i="1"/>
  <c r="AY123" i="1"/>
  <c r="AX123" i="1"/>
  <c r="AV123" i="1"/>
  <c r="AU123" i="1"/>
  <c r="AT123" i="1"/>
  <c r="AS123" i="1"/>
  <c r="AQ123" i="1"/>
  <c r="AP123" i="1"/>
  <c r="AO123" i="1"/>
  <c r="AN123" i="1"/>
  <c r="AL123" i="1"/>
  <c r="AK123" i="1"/>
  <c r="AI123" i="1"/>
  <c r="AH123" i="1"/>
  <c r="AG123" i="1"/>
  <c r="AF123" i="1"/>
  <c r="AD123" i="1"/>
  <c r="AC123" i="1"/>
  <c r="AB123" i="1"/>
  <c r="AA123" i="1"/>
  <c r="Y123" i="1"/>
  <c r="X123" i="1"/>
  <c r="W123" i="1"/>
  <c r="V123" i="1"/>
  <c r="T123" i="1"/>
  <c r="S123" i="1"/>
  <c r="R123" i="1"/>
  <c r="Q123" i="1"/>
  <c r="O123" i="1"/>
  <c r="N123" i="1"/>
  <c r="M123" i="1"/>
  <c r="K123" i="1"/>
  <c r="J123" i="1"/>
  <c r="I123" i="1"/>
  <c r="H123" i="1"/>
  <c r="F123" i="1"/>
  <c r="E123" i="1"/>
  <c r="D123" i="1"/>
  <c r="CF122" i="1"/>
  <c r="CE122" i="1"/>
  <c r="CC122" i="1"/>
  <c r="CB122" i="1"/>
  <c r="CA122" i="1"/>
  <c r="BZ122" i="1"/>
  <c r="BX122" i="1"/>
  <c r="BW122" i="1"/>
  <c r="BV122" i="1"/>
  <c r="BU122" i="1"/>
  <c r="BS122" i="1"/>
  <c r="BR122" i="1"/>
  <c r="BQ122" i="1"/>
  <c r="BO122" i="1"/>
  <c r="BN122" i="1"/>
  <c r="BM122" i="1"/>
  <c r="BK122" i="1"/>
  <c r="BJ122" i="1"/>
  <c r="BI122" i="1"/>
  <c r="BH122" i="1"/>
  <c r="BF122" i="1"/>
  <c r="BE122" i="1"/>
  <c r="BD122" i="1"/>
  <c r="BC122" i="1"/>
  <c r="BA122" i="1"/>
  <c r="AZ122" i="1"/>
  <c r="AY122" i="1"/>
  <c r="AX122" i="1"/>
  <c r="AV122" i="1"/>
  <c r="AU122" i="1"/>
  <c r="AT122" i="1"/>
  <c r="AS122" i="1"/>
  <c r="AQ122" i="1"/>
  <c r="AP122" i="1"/>
  <c r="AO122" i="1"/>
  <c r="AN122" i="1"/>
  <c r="AL122" i="1"/>
  <c r="AK122" i="1"/>
  <c r="AI122" i="1"/>
  <c r="AH122" i="1"/>
  <c r="AG122" i="1"/>
  <c r="AF122" i="1"/>
  <c r="AD122" i="1"/>
  <c r="AC122" i="1"/>
  <c r="AB122" i="1"/>
  <c r="AA122" i="1"/>
  <c r="Y122" i="1"/>
  <c r="X122" i="1"/>
  <c r="W122" i="1"/>
  <c r="V122" i="1"/>
  <c r="T122" i="1"/>
  <c r="S122" i="1"/>
  <c r="R122" i="1"/>
  <c r="Q122" i="1"/>
  <c r="O122" i="1"/>
  <c r="N122" i="1"/>
  <c r="M122" i="1"/>
  <c r="K122" i="1"/>
  <c r="J122" i="1"/>
  <c r="I122" i="1"/>
  <c r="H122" i="1"/>
  <c r="F122" i="1"/>
  <c r="E122" i="1"/>
  <c r="D122" i="1"/>
  <c r="CF121" i="1"/>
  <c r="CE121" i="1"/>
  <c r="CC121" i="1"/>
  <c r="CB121" i="1"/>
  <c r="CA121" i="1"/>
  <c r="BZ121" i="1"/>
  <c r="BX121" i="1"/>
  <c r="BW121" i="1"/>
  <c r="BV121" i="1"/>
  <c r="BU121" i="1"/>
  <c r="BS121" i="1"/>
  <c r="BR121" i="1"/>
  <c r="BQ121" i="1"/>
  <c r="BO121" i="1"/>
  <c r="BN121" i="1"/>
  <c r="BM121" i="1"/>
  <c r="BK121" i="1"/>
  <c r="BJ121" i="1"/>
  <c r="BI121" i="1"/>
  <c r="BH121" i="1"/>
  <c r="BF121" i="1"/>
  <c r="BE121" i="1"/>
  <c r="BD121" i="1"/>
  <c r="BC121" i="1"/>
  <c r="BA121" i="1"/>
  <c r="AZ121" i="1"/>
  <c r="AY121" i="1"/>
  <c r="AX121" i="1"/>
  <c r="AV121" i="1"/>
  <c r="AU121" i="1"/>
  <c r="AT121" i="1"/>
  <c r="AS121" i="1"/>
  <c r="AQ121" i="1"/>
  <c r="AP121" i="1"/>
  <c r="AO121" i="1"/>
  <c r="AN121" i="1"/>
  <c r="AL121" i="1"/>
  <c r="AK121" i="1"/>
  <c r="AI121" i="1"/>
  <c r="AH121" i="1"/>
  <c r="AG121" i="1"/>
  <c r="AF121" i="1"/>
  <c r="AD121" i="1"/>
  <c r="AC121" i="1"/>
  <c r="AB121" i="1"/>
  <c r="AA121" i="1"/>
  <c r="Y121" i="1"/>
  <c r="X121" i="1"/>
  <c r="W121" i="1"/>
  <c r="V121" i="1"/>
  <c r="T121" i="1"/>
  <c r="S121" i="1"/>
  <c r="R121" i="1"/>
  <c r="Q121" i="1"/>
  <c r="O121" i="1"/>
  <c r="N121" i="1"/>
  <c r="M121" i="1"/>
  <c r="K121" i="1"/>
  <c r="J121" i="1"/>
  <c r="I121" i="1"/>
  <c r="H121" i="1"/>
  <c r="F121" i="1"/>
  <c r="E121" i="1"/>
  <c r="D121" i="1"/>
  <c r="CF120" i="1"/>
  <c r="CE120" i="1"/>
  <c r="CC120" i="1"/>
  <c r="CB120" i="1"/>
  <c r="CA120" i="1"/>
  <c r="BZ120" i="1"/>
  <c r="BX120" i="1"/>
  <c r="BW120" i="1"/>
  <c r="BV120" i="1"/>
  <c r="BU120" i="1"/>
  <c r="BS120" i="1"/>
  <c r="BR120" i="1"/>
  <c r="BQ120" i="1"/>
  <c r="BO120" i="1"/>
  <c r="BN120" i="1"/>
  <c r="BM120" i="1"/>
  <c r="BK120" i="1"/>
  <c r="BJ120" i="1"/>
  <c r="BI120" i="1"/>
  <c r="BH120" i="1"/>
  <c r="BF120" i="1"/>
  <c r="BE120" i="1"/>
  <c r="BD120" i="1"/>
  <c r="BC120" i="1"/>
  <c r="BA120" i="1"/>
  <c r="AZ120" i="1"/>
  <c r="AY120" i="1"/>
  <c r="AX120" i="1"/>
  <c r="AV120" i="1"/>
  <c r="AU120" i="1"/>
  <c r="AT120" i="1"/>
  <c r="AS120" i="1"/>
  <c r="AQ120" i="1"/>
  <c r="AP120" i="1"/>
  <c r="AO120" i="1"/>
  <c r="AN120" i="1"/>
  <c r="AL120" i="1"/>
  <c r="AK120" i="1"/>
  <c r="AI120" i="1"/>
  <c r="AH120" i="1"/>
  <c r="AG120" i="1"/>
  <c r="AF120" i="1"/>
  <c r="AD120" i="1"/>
  <c r="AC120" i="1"/>
  <c r="AB120" i="1"/>
  <c r="AA120" i="1"/>
  <c r="Y120" i="1"/>
  <c r="X120" i="1"/>
  <c r="W120" i="1"/>
  <c r="V120" i="1"/>
  <c r="T120" i="1"/>
  <c r="S120" i="1"/>
  <c r="R120" i="1"/>
  <c r="Q120" i="1"/>
  <c r="O120" i="1"/>
  <c r="N120" i="1"/>
  <c r="M120" i="1"/>
  <c r="K120" i="1"/>
  <c r="J120" i="1"/>
  <c r="I120" i="1"/>
  <c r="H120" i="1"/>
  <c r="F120" i="1"/>
  <c r="E120" i="1"/>
  <c r="D120" i="1"/>
  <c r="CF119" i="1"/>
  <c r="CE119" i="1"/>
  <c r="CC119" i="1"/>
  <c r="CB119" i="1"/>
  <c r="CA119" i="1"/>
  <c r="BZ119" i="1"/>
  <c r="BX119" i="1"/>
  <c r="BW119" i="1"/>
  <c r="BV119" i="1"/>
  <c r="BU119" i="1"/>
  <c r="BS119" i="1"/>
  <c r="BR119" i="1"/>
  <c r="BQ119" i="1"/>
  <c r="BO119" i="1"/>
  <c r="BN119" i="1"/>
  <c r="BM119" i="1"/>
  <c r="BK119" i="1"/>
  <c r="BJ119" i="1"/>
  <c r="BI119" i="1"/>
  <c r="BH119" i="1"/>
  <c r="BF119" i="1"/>
  <c r="BE119" i="1"/>
  <c r="BD119" i="1"/>
  <c r="BC119" i="1"/>
  <c r="BA119" i="1"/>
  <c r="AZ119" i="1"/>
  <c r="AY119" i="1"/>
  <c r="AX119" i="1"/>
  <c r="AV119" i="1"/>
  <c r="AU119" i="1"/>
  <c r="AT119" i="1"/>
  <c r="AS119" i="1"/>
  <c r="AQ119" i="1"/>
  <c r="AP119" i="1"/>
  <c r="AO119" i="1"/>
  <c r="AN119" i="1"/>
  <c r="AL119" i="1"/>
  <c r="AK119" i="1"/>
  <c r="AI119" i="1"/>
  <c r="AH119" i="1"/>
  <c r="AG119" i="1"/>
  <c r="AF119" i="1"/>
  <c r="AD119" i="1"/>
  <c r="AC119" i="1"/>
  <c r="AB119" i="1"/>
  <c r="AA119" i="1"/>
  <c r="Y119" i="1"/>
  <c r="X119" i="1"/>
  <c r="W119" i="1"/>
  <c r="V119" i="1"/>
  <c r="T119" i="1"/>
  <c r="S119" i="1"/>
  <c r="R119" i="1"/>
  <c r="Q119" i="1"/>
  <c r="O119" i="1"/>
  <c r="N119" i="1"/>
  <c r="M119" i="1"/>
  <c r="K119" i="1"/>
  <c r="J119" i="1"/>
  <c r="I119" i="1"/>
  <c r="H119" i="1"/>
  <c r="F119" i="1"/>
  <c r="E119" i="1"/>
  <c r="D119" i="1"/>
  <c r="CF118" i="1"/>
  <c r="CE118" i="1"/>
  <c r="CC118" i="1"/>
  <c r="CB118" i="1"/>
  <c r="CA118" i="1"/>
  <c r="BZ118" i="1"/>
  <c r="BX118" i="1"/>
  <c r="BW118" i="1"/>
  <c r="BV118" i="1"/>
  <c r="BU118" i="1"/>
  <c r="BS118" i="1"/>
  <c r="BR118" i="1"/>
  <c r="BQ118" i="1"/>
  <c r="BO118" i="1"/>
  <c r="BN118" i="1"/>
  <c r="BM118" i="1"/>
  <c r="BK118" i="1"/>
  <c r="BJ118" i="1"/>
  <c r="BI118" i="1"/>
  <c r="BH118" i="1"/>
  <c r="BF118" i="1"/>
  <c r="BE118" i="1"/>
  <c r="BD118" i="1"/>
  <c r="BC118" i="1"/>
  <c r="BA118" i="1"/>
  <c r="AZ118" i="1"/>
  <c r="AY118" i="1"/>
  <c r="AX118" i="1"/>
  <c r="AV118" i="1"/>
  <c r="AU118" i="1"/>
  <c r="AT118" i="1"/>
  <c r="AS118" i="1"/>
  <c r="AQ118" i="1"/>
  <c r="AP118" i="1"/>
  <c r="AO118" i="1"/>
  <c r="AN118" i="1"/>
  <c r="AL118" i="1"/>
  <c r="AK118" i="1"/>
  <c r="AI118" i="1"/>
  <c r="AH118" i="1"/>
  <c r="AG118" i="1"/>
  <c r="AF118" i="1"/>
  <c r="AD118" i="1"/>
  <c r="AC118" i="1"/>
  <c r="AB118" i="1"/>
  <c r="AA118" i="1"/>
  <c r="Y118" i="1"/>
  <c r="X118" i="1"/>
  <c r="W118" i="1"/>
  <c r="V118" i="1"/>
  <c r="T118" i="1"/>
  <c r="S118" i="1"/>
  <c r="R118" i="1"/>
  <c r="Q118" i="1"/>
  <c r="O118" i="1"/>
  <c r="N118" i="1"/>
  <c r="M118" i="1"/>
  <c r="K118" i="1"/>
  <c r="J118" i="1"/>
  <c r="I118" i="1"/>
  <c r="H118" i="1"/>
  <c r="F118" i="1"/>
  <c r="E118" i="1"/>
  <c r="D118" i="1"/>
  <c r="CF117" i="1"/>
  <c r="CE117" i="1"/>
  <c r="CC117" i="1"/>
  <c r="CB117" i="1"/>
  <c r="CA117" i="1"/>
  <c r="BZ117" i="1"/>
  <c r="BX117" i="1"/>
  <c r="BW117" i="1"/>
  <c r="BV117" i="1"/>
  <c r="BU117" i="1"/>
  <c r="BS117" i="1"/>
  <c r="BR117" i="1"/>
  <c r="BQ117" i="1"/>
  <c r="BO117" i="1"/>
  <c r="BN117" i="1"/>
  <c r="BM117" i="1"/>
  <c r="BK117" i="1"/>
  <c r="BJ117" i="1"/>
  <c r="BI117" i="1"/>
  <c r="BH117" i="1"/>
  <c r="BF117" i="1"/>
  <c r="BE117" i="1"/>
  <c r="BD117" i="1"/>
  <c r="BC117" i="1"/>
  <c r="BA117" i="1"/>
  <c r="AZ117" i="1"/>
  <c r="AY117" i="1"/>
  <c r="AX117" i="1"/>
  <c r="AV117" i="1"/>
  <c r="AU117" i="1"/>
  <c r="AT117" i="1"/>
  <c r="AS117" i="1"/>
  <c r="AQ117" i="1"/>
  <c r="AP117" i="1"/>
  <c r="AO117" i="1"/>
  <c r="AN117" i="1"/>
  <c r="AL117" i="1"/>
  <c r="AK117" i="1"/>
  <c r="AI117" i="1"/>
  <c r="AH117" i="1"/>
  <c r="AG117" i="1"/>
  <c r="AF117" i="1"/>
  <c r="AD117" i="1"/>
  <c r="AC117" i="1"/>
  <c r="AB117" i="1"/>
  <c r="AA117" i="1"/>
  <c r="Y117" i="1"/>
  <c r="X117" i="1"/>
  <c r="W117" i="1"/>
  <c r="V117" i="1"/>
  <c r="T117" i="1"/>
  <c r="S117" i="1"/>
  <c r="R117" i="1"/>
  <c r="Q117" i="1"/>
  <c r="O117" i="1"/>
  <c r="N117" i="1"/>
  <c r="M117" i="1"/>
  <c r="K117" i="1"/>
  <c r="J117" i="1"/>
  <c r="I117" i="1"/>
  <c r="H117" i="1"/>
  <c r="F117" i="1"/>
  <c r="E117" i="1"/>
  <c r="D117" i="1"/>
  <c r="CF116" i="1"/>
  <c r="CE116" i="1"/>
  <c r="CC116" i="1"/>
  <c r="CB116" i="1"/>
  <c r="CA116" i="1"/>
  <c r="BZ116" i="1"/>
  <c r="BX116" i="1"/>
  <c r="BW116" i="1"/>
  <c r="BV116" i="1"/>
  <c r="BU116" i="1"/>
  <c r="BS116" i="1"/>
  <c r="BR116" i="1"/>
  <c r="BQ116" i="1"/>
  <c r="BO116" i="1"/>
  <c r="BN116" i="1"/>
  <c r="BM116" i="1"/>
  <c r="BK116" i="1"/>
  <c r="BJ116" i="1"/>
  <c r="BI116" i="1"/>
  <c r="BH116" i="1"/>
  <c r="BF116" i="1"/>
  <c r="BE116" i="1"/>
  <c r="BD116" i="1"/>
  <c r="BC116" i="1"/>
  <c r="BA116" i="1"/>
  <c r="AZ116" i="1"/>
  <c r="AY116" i="1"/>
  <c r="AX116" i="1"/>
  <c r="AV116" i="1"/>
  <c r="AU116" i="1"/>
  <c r="AT116" i="1"/>
  <c r="AS116" i="1"/>
  <c r="AQ116" i="1"/>
  <c r="AP116" i="1"/>
  <c r="AO116" i="1"/>
  <c r="AN116" i="1"/>
  <c r="AL116" i="1"/>
  <c r="AK116" i="1"/>
  <c r="AI116" i="1"/>
  <c r="AH116" i="1"/>
  <c r="AG116" i="1"/>
  <c r="AF116" i="1"/>
  <c r="AD116" i="1"/>
  <c r="AC116" i="1"/>
  <c r="AB116" i="1"/>
  <c r="AA116" i="1"/>
  <c r="Y116" i="1"/>
  <c r="X116" i="1"/>
  <c r="W116" i="1"/>
  <c r="V116" i="1"/>
  <c r="T116" i="1"/>
  <c r="S116" i="1"/>
  <c r="R116" i="1"/>
  <c r="Q116" i="1"/>
  <c r="O116" i="1"/>
  <c r="N116" i="1"/>
  <c r="M116" i="1"/>
  <c r="K116" i="1"/>
  <c r="J116" i="1"/>
  <c r="I116" i="1"/>
  <c r="H116" i="1"/>
  <c r="F116" i="1"/>
  <c r="E116" i="1"/>
  <c r="D116" i="1"/>
  <c r="CF115" i="1"/>
  <c r="CE115" i="1"/>
  <c r="CC115" i="1"/>
  <c r="CB115" i="1"/>
  <c r="CA115" i="1"/>
  <c r="BZ115" i="1"/>
  <c r="BX115" i="1"/>
  <c r="BW115" i="1"/>
  <c r="BV115" i="1"/>
  <c r="BU115" i="1"/>
  <c r="BS115" i="1"/>
  <c r="BR115" i="1"/>
  <c r="BQ115" i="1"/>
  <c r="BO115" i="1"/>
  <c r="BN115" i="1"/>
  <c r="BM115" i="1"/>
  <c r="BK115" i="1"/>
  <c r="BJ115" i="1"/>
  <c r="BI115" i="1"/>
  <c r="BH115" i="1"/>
  <c r="BF115" i="1"/>
  <c r="BE115" i="1"/>
  <c r="BD115" i="1"/>
  <c r="BC115" i="1"/>
  <c r="BA115" i="1"/>
  <c r="AZ115" i="1"/>
  <c r="AY115" i="1"/>
  <c r="AX115" i="1"/>
  <c r="AV115" i="1"/>
  <c r="AU115" i="1"/>
  <c r="AT115" i="1"/>
  <c r="AS115" i="1"/>
  <c r="AQ115" i="1"/>
  <c r="AP115" i="1"/>
  <c r="AO115" i="1"/>
  <c r="AN115" i="1"/>
  <c r="AL115" i="1"/>
  <c r="AK115" i="1"/>
  <c r="AI115" i="1"/>
  <c r="AH115" i="1"/>
  <c r="AG115" i="1"/>
  <c r="AF115" i="1"/>
  <c r="AD115" i="1"/>
  <c r="AC115" i="1"/>
  <c r="AB115" i="1"/>
  <c r="AA115" i="1"/>
  <c r="Y115" i="1"/>
  <c r="X115" i="1"/>
  <c r="W115" i="1"/>
  <c r="V115" i="1"/>
  <c r="T115" i="1"/>
  <c r="S115" i="1"/>
  <c r="R115" i="1"/>
  <c r="Q115" i="1"/>
  <c r="O115" i="1"/>
  <c r="N115" i="1"/>
  <c r="M115" i="1"/>
  <c r="K115" i="1"/>
  <c r="J115" i="1"/>
  <c r="I115" i="1"/>
  <c r="H115" i="1"/>
  <c r="F115" i="1"/>
  <c r="E115" i="1"/>
  <c r="D115" i="1"/>
  <c r="CF114" i="1"/>
  <c r="CE114" i="1"/>
  <c r="CC114" i="1"/>
  <c r="CB114" i="1"/>
  <c r="CA114" i="1"/>
  <c r="BZ114" i="1"/>
  <c r="BX114" i="1"/>
  <c r="BW114" i="1"/>
  <c r="BV114" i="1"/>
  <c r="BU114" i="1"/>
  <c r="BS114" i="1"/>
  <c r="BR114" i="1"/>
  <c r="BQ114" i="1"/>
  <c r="BO114" i="1"/>
  <c r="BN114" i="1"/>
  <c r="BM114" i="1"/>
  <c r="BK114" i="1"/>
  <c r="BJ114" i="1"/>
  <c r="BI114" i="1"/>
  <c r="BH114" i="1"/>
  <c r="BF114" i="1"/>
  <c r="BE114" i="1"/>
  <c r="BD114" i="1"/>
  <c r="BC114" i="1"/>
  <c r="BA114" i="1"/>
  <c r="AZ114" i="1"/>
  <c r="AY114" i="1"/>
  <c r="AX114" i="1"/>
  <c r="AV114" i="1"/>
  <c r="AU114" i="1"/>
  <c r="AT114" i="1"/>
  <c r="AS114" i="1"/>
  <c r="AQ114" i="1"/>
  <c r="AP114" i="1"/>
  <c r="AO114" i="1"/>
  <c r="AN114" i="1"/>
  <c r="AL114" i="1"/>
  <c r="AK114" i="1"/>
  <c r="AI114" i="1"/>
  <c r="AH114" i="1"/>
  <c r="AG114" i="1"/>
  <c r="AF114" i="1"/>
  <c r="AD114" i="1"/>
  <c r="AC114" i="1"/>
  <c r="AB114" i="1"/>
  <c r="AA114" i="1"/>
  <c r="Y114" i="1"/>
  <c r="X114" i="1"/>
  <c r="W114" i="1"/>
  <c r="V114" i="1"/>
  <c r="T114" i="1"/>
  <c r="S114" i="1"/>
  <c r="R114" i="1"/>
  <c r="Q114" i="1"/>
  <c r="O114" i="1"/>
  <c r="N114" i="1"/>
  <c r="M114" i="1"/>
  <c r="K114" i="1"/>
  <c r="J114" i="1"/>
  <c r="I114" i="1"/>
  <c r="H114" i="1"/>
  <c r="F114" i="1"/>
  <c r="E114" i="1"/>
  <c r="D114" i="1"/>
  <c r="CF113" i="1"/>
  <c r="CE113" i="1"/>
  <c r="CC113" i="1"/>
  <c r="CB113" i="1"/>
  <c r="CA113" i="1"/>
  <c r="BZ113" i="1"/>
  <c r="BX113" i="1"/>
  <c r="BW113" i="1"/>
  <c r="BV113" i="1"/>
  <c r="BU113" i="1"/>
  <c r="BS113" i="1"/>
  <c r="BR113" i="1"/>
  <c r="BQ113" i="1"/>
  <c r="BO113" i="1"/>
  <c r="BN113" i="1"/>
  <c r="BM113" i="1"/>
  <c r="BK113" i="1"/>
  <c r="BJ113" i="1"/>
  <c r="BI113" i="1"/>
  <c r="BH113" i="1"/>
  <c r="BF113" i="1"/>
  <c r="BE113" i="1"/>
  <c r="BD113" i="1"/>
  <c r="BC113" i="1"/>
  <c r="BA113" i="1"/>
  <c r="AZ113" i="1"/>
  <c r="AY113" i="1"/>
  <c r="AX113" i="1"/>
  <c r="AV113" i="1"/>
  <c r="AU113" i="1"/>
  <c r="AT113" i="1"/>
  <c r="AS113" i="1"/>
  <c r="AQ113" i="1"/>
  <c r="AP113" i="1"/>
  <c r="AO113" i="1"/>
  <c r="AN113" i="1"/>
  <c r="AL113" i="1"/>
  <c r="AK113" i="1"/>
  <c r="AI113" i="1"/>
  <c r="AH113" i="1"/>
  <c r="AG113" i="1"/>
  <c r="AF113" i="1"/>
  <c r="AD113" i="1"/>
  <c r="AC113" i="1"/>
  <c r="AB113" i="1"/>
  <c r="AA113" i="1"/>
  <c r="Y113" i="1"/>
  <c r="X113" i="1"/>
  <c r="W113" i="1"/>
  <c r="V113" i="1"/>
  <c r="T113" i="1"/>
  <c r="S113" i="1"/>
  <c r="R113" i="1"/>
  <c r="Q113" i="1"/>
  <c r="O113" i="1"/>
  <c r="N113" i="1"/>
  <c r="M113" i="1"/>
  <c r="K113" i="1"/>
  <c r="J113" i="1"/>
  <c r="I113" i="1"/>
  <c r="H113" i="1"/>
  <c r="F113" i="1"/>
  <c r="E113" i="1"/>
  <c r="D113" i="1"/>
  <c r="CF112" i="1"/>
  <c r="CE112" i="1"/>
  <c r="CC112" i="1"/>
  <c r="CB112" i="1"/>
  <c r="CA112" i="1"/>
  <c r="BZ112" i="1"/>
  <c r="BX112" i="1"/>
  <c r="BW112" i="1"/>
  <c r="BV112" i="1"/>
  <c r="BU112" i="1"/>
  <c r="BS112" i="1"/>
  <c r="BR112" i="1"/>
  <c r="BQ112" i="1"/>
  <c r="BO112" i="1"/>
  <c r="BN112" i="1"/>
  <c r="BM112" i="1"/>
  <c r="BK112" i="1"/>
  <c r="BJ112" i="1"/>
  <c r="BI112" i="1"/>
  <c r="BH112" i="1"/>
  <c r="BF112" i="1"/>
  <c r="BE112" i="1"/>
  <c r="BD112" i="1"/>
  <c r="BC112" i="1"/>
  <c r="BA112" i="1"/>
  <c r="AZ112" i="1"/>
  <c r="AY112" i="1"/>
  <c r="AX112" i="1"/>
  <c r="AV112" i="1"/>
  <c r="AU112" i="1"/>
  <c r="AT112" i="1"/>
  <c r="AS112" i="1"/>
  <c r="AQ112" i="1"/>
  <c r="AP112" i="1"/>
  <c r="AO112" i="1"/>
  <c r="AN112" i="1"/>
  <c r="AL112" i="1"/>
  <c r="AK112" i="1"/>
  <c r="AI112" i="1"/>
  <c r="AH112" i="1"/>
  <c r="AG112" i="1"/>
  <c r="AF112" i="1"/>
  <c r="AD112" i="1"/>
  <c r="AC112" i="1"/>
  <c r="AB112" i="1"/>
  <c r="AA112" i="1"/>
  <c r="Y112" i="1"/>
  <c r="X112" i="1"/>
  <c r="W112" i="1"/>
  <c r="V112" i="1"/>
  <c r="T112" i="1"/>
  <c r="S112" i="1"/>
  <c r="R112" i="1"/>
  <c r="Q112" i="1"/>
  <c r="O112" i="1"/>
  <c r="N112" i="1"/>
  <c r="M112" i="1"/>
  <c r="K112" i="1"/>
  <c r="J112" i="1"/>
  <c r="I112" i="1"/>
  <c r="H112" i="1"/>
  <c r="F112" i="1"/>
  <c r="E112" i="1"/>
  <c r="D112" i="1"/>
  <c r="CF111" i="1"/>
  <c r="CE111" i="1"/>
  <c r="CC111" i="1"/>
  <c r="CB111" i="1"/>
  <c r="CA111" i="1"/>
  <c r="BZ111" i="1"/>
  <c r="BX111" i="1"/>
  <c r="BW111" i="1"/>
  <c r="BV111" i="1"/>
  <c r="BU111" i="1"/>
  <c r="BS111" i="1"/>
  <c r="BR111" i="1"/>
  <c r="BQ111" i="1"/>
  <c r="BO111" i="1"/>
  <c r="BN111" i="1"/>
  <c r="BM111" i="1"/>
  <c r="BK111" i="1"/>
  <c r="BJ111" i="1"/>
  <c r="BI111" i="1"/>
  <c r="BH111" i="1"/>
  <c r="BF111" i="1"/>
  <c r="BE111" i="1"/>
  <c r="BD111" i="1"/>
  <c r="BC111" i="1"/>
  <c r="BA111" i="1"/>
  <c r="AZ111" i="1"/>
  <c r="AY111" i="1"/>
  <c r="AX111" i="1"/>
  <c r="AV111" i="1"/>
  <c r="AU111" i="1"/>
  <c r="AT111" i="1"/>
  <c r="AS111" i="1"/>
  <c r="AQ111" i="1"/>
  <c r="AP111" i="1"/>
  <c r="AO111" i="1"/>
  <c r="AN111" i="1"/>
  <c r="AL111" i="1"/>
  <c r="AK111" i="1"/>
  <c r="AI111" i="1"/>
  <c r="AH111" i="1"/>
  <c r="AG111" i="1"/>
  <c r="AF111" i="1"/>
  <c r="AD111" i="1"/>
  <c r="AC111" i="1"/>
  <c r="AB111" i="1"/>
  <c r="AA111" i="1"/>
  <c r="Y111" i="1"/>
  <c r="X111" i="1"/>
  <c r="W111" i="1"/>
  <c r="V111" i="1"/>
  <c r="T111" i="1"/>
  <c r="S111" i="1"/>
  <c r="R111" i="1"/>
  <c r="Q111" i="1"/>
  <c r="O111" i="1"/>
  <c r="N111" i="1"/>
  <c r="M111" i="1"/>
  <c r="K111" i="1"/>
  <c r="J111" i="1"/>
  <c r="I111" i="1"/>
  <c r="H111" i="1"/>
  <c r="F111" i="1"/>
  <c r="E111" i="1"/>
  <c r="D111" i="1"/>
  <c r="CF110" i="1"/>
  <c r="CE110" i="1"/>
  <c r="CC110" i="1"/>
  <c r="CB110" i="1"/>
  <c r="CA110" i="1"/>
  <c r="BZ110" i="1"/>
  <c r="BX110" i="1"/>
  <c r="BW110" i="1"/>
  <c r="BV110" i="1"/>
  <c r="BU110" i="1"/>
  <c r="BS110" i="1"/>
  <c r="BR110" i="1"/>
  <c r="BQ110" i="1"/>
  <c r="BO110" i="1"/>
  <c r="BN110" i="1"/>
  <c r="BM110" i="1"/>
  <c r="BK110" i="1"/>
  <c r="BJ110" i="1"/>
  <c r="BI110" i="1"/>
  <c r="BH110" i="1"/>
  <c r="BF110" i="1"/>
  <c r="BE110" i="1"/>
  <c r="BD110" i="1"/>
  <c r="BC110" i="1"/>
  <c r="BA110" i="1"/>
  <c r="AZ110" i="1"/>
  <c r="AY110" i="1"/>
  <c r="AX110" i="1"/>
  <c r="AV110" i="1"/>
  <c r="AU110" i="1"/>
  <c r="AT110" i="1"/>
  <c r="AS110" i="1"/>
  <c r="AQ110" i="1"/>
  <c r="AP110" i="1"/>
  <c r="AO110" i="1"/>
  <c r="AN110" i="1"/>
  <c r="AL110" i="1"/>
  <c r="AK110" i="1"/>
  <c r="AI110" i="1"/>
  <c r="AH110" i="1"/>
  <c r="AG110" i="1"/>
  <c r="AF110" i="1"/>
  <c r="AD110" i="1"/>
  <c r="AC110" i="1"/>
  <c r="AB110" i="1"/>
  <c r="AA110" i="1"/>
  <c r="Y110" i="1"/>
  <c r="X110" i="1"/>
  <c r="W110" i="1"/>
  <c r="V110" i="1"/>
  <c r="T110" i="1"/>
  <c r="S110" i="1"/>
  <c r="R110" i="1"/>
  <c r="Q110" i="1"/>
  <c r="O110" i="1"/>
  <c r="N110" i="1"/>
  <c r="M110" i="1"/>
  <c r="K110" i="1"/>
  <c r="J110" i="1"/>
  <c r="I110" i="1"/>
  <c r="H110" i="1"/>
  <c r="F110" i="1"/>
  <c r="E110" i="1"/>
  <c r="D110" i="1"/>
  <c r="CF109" i="1"/>
  <c r="CE109" i="1"/>
  <c r="CC109" i="1"/>
  <c r="CB109" i="1"/>
  <c r="CA109" i="1"/>
  <c r="BZ109" i="1"/>
  <c r="BX109" i="1"/>
  <c r="BW109" i="1"/>
  <c r="BV109" i="1"/>
  <c r="BU109" i="1"/>
  <c r="BS109" i="1"/>
  <c r="BR109" i="1"/>
  <c r="BQ109" i="1"/>
  <c r="BO109" i="1"/>
  <c r="BN109" i="1"/>
  <c r="BM109" i="1"/>
  <c r="BK109" i="1"/>
  <c r="BJ109" i="1"/>
  <c r="BI109" i="1"/>
  <c r="BH109" i="1"/>
  <c r="BF109" i="1"/>
  <c r="BE109" i="1"/>
  <c r="BD109" i="1"/>
  <c r="BC109" i="1"/>
  <c r="BA109" i="1"/>
  <c r="AZ109" i="1"/>
  <c r="AY109" i="1"/>
  <c r="AX109" i="1"/>
  <c r="AV109" i="1"/>
  <c r="AU109" i="1"/>
  <c r="AT109" i="1"/>
  <c r="AS109" i="1"/>
  <c r="AQ109" i="1"/>
  <c r="AP109" i="1"/>
  <c r="AO109" i="1"/>
  <c r="AN109" i="1"/>
  <c r="AL109" i="1"/>
  <c r="AK109" i="1"/>
  <c r="AI109" i="1"/>
  <c r="AH109" i="1"/>
  <c r="AG109" i="1"/>
  <c r="AF109" i="1"/>
  <c r="AD109" i="1"/>
  <c r="AC109" i="1"/>
  <c r="AB109" i="1"/>
  <c r="AA109" i="1"/>
  <c r="Y109" i="1"/>
  <c r="X109" i="1"/>
  <c r="W109" i="1"/>
  <c r="V109" i="1"/>
  <c r="T109" i="1"/>
  <c r="S109" i="1"/>
  <c r="R109" i="1"/>
  <c r="Q109" i="1"/>
  <c r="O109" i="1"/>
  <c r="N109" i="1"/>
  <c r="M109" i="1"/>
  <c r="K109" i="1"/>
  <c r="J109" i="1"/>
  <c r="I109" i="1"/>
  <c r="H109" i="1"/>
  <c r="F109" i="1"/>
  <c r="E109" i="1"/>
  <c r="D109" i="1"/>
  <c r="CF108" i="1"/>
  <c r="CE108" i="1"/>
  <c r="CC108" i="1"/>
  <c r="CB108" i="1"/>
  <c r="CA108" i="1"/>
  <c r="BZ108" i="1"/>
  <c r="BX108" i="1"/>
  <c r="BW108" i="1"/>
  <c r="BV108" i="1"/>
  <c r="BU108" i="1"/>
  <c r="BS108" i="1"/>
  <c r="BR108" i="1"/>
  <c r="BQ108" i="1"/>
  <c r="BO108" i="1"/>
  <c r="BN108" i="1"/>
  <c r="BM108" i="1"/>
  <c r="BK108" i="1"/>
  <c r="BJ108" i="1"/>
  <c r="BI108" i="1"/>
  <c r="BH108" i="1"/>
  <c r="BF108" i="1"/>
  <c r="BE108" i="1"/>
  <c r="BD108" i="1"/>
  <c r="BC108" i="1"/>
  <c r="BA108" i="1"/>
  <c r="AZ108" i="1"/>
  <c r="AY108" i="1"/>
  <c r="AX108" i="1"/>
  <c r="AV108" i="1"/>
  <c r="AU108" i="1"/>
  <c r="AT108" i="1"/>
  <c r="AS108" i="1"/>
  <c r="AQ108" i="1"/>
  <c r="AP108" i="1"/>
  <c r="AO108" i="1"/>
  <c r="AN108" i="1"/>
  <c r="AL108" i="1"/>
  <c r="AK108" i="1"/>
  <c r="AI108" i="1"/>
  <c r="AH108" i="1"/>
  <c r="AG108" i="1"/>
  <c r="AF108" i="1"/>
  <c r="AD108" i="1"/>
  <c r="AC108" i="1"/>
  <c r="AB108" i="1"/>
  <c r="AA108" i="1"/>
  <c r="Y108" i="1"/>
  <c r="X108" i="1"/>
  <c r="W108" i="1"/>
  <c r="V108" i="1"/>
  <c r="T108" i="1"/>
  <c r="S108" i="1"/>
  <c r="R108" i="1"/>
  <c r="Q108" i="1"/>
  <c r="O108" i="1"/>
  <c r="N108" i="1"/>
  <c r="M108" i="1"/>
  <c r="K108" i="1"/>
  <c r="J108" i="1"/>
  <c r="I108" i="1"/>
  <c r="H108" i="1"/>
  <c r="F108" i="1"/>
  <c r="E108" i="1"/>
  <c r="D108" i="1"/>
  <c r="CF107" i="1"/>
  <c r="CE107" i="1"/>
  <c r="CC107" i="1"/>
  <c r="CB107" i="1"/>
  <c r="CA107" i="1"/>
  <c r="BZ107" i="1"/>
  <c r="BX107" i="1"/>
  <c r="BW107" i="1"/>
  <c r="BV107" i="1"/>
  <c r="BU107" i="1"/>
  <c r="BS107" i="1"/>
  <c r="BR107" i="1"/>
  <c r="BQ107" i="1"/>
  <c r="BO107" i="1"/>
  <c r="BN107" i="1"/>
  <c r="BM107" i="1"/>
  <c r="BK107" i="1"/>
  <c r="BJ107" i="1"/>
  <c r="BI107" i="1"/>
  <c r="BH107" i="1"/>
  <c r="BF107" i="1"/>
  <c r="BE107" i="1"/>
  <c r="BD107" i="1"/>
  <c r="BC107" i="1"/>
  <c r="BA107" i="1"/>
  <c r="AZ107" i="1"/>
  <c r="AY107" i="1"/>
  <c r="AX107" i="1"/>
  <c r="AV107" i="1"/>
  <c r="AU107" i="1"/>
  <c r="AT107" i="1"/>
  <c r="AS107" i="1"/>
  <c r="AQ107" i="1"/>
  <c r="AP107" i="1"/>
  <c r="AO107" i="1"/>
  <c r="AN107" i="1"/>
  <c r="AL107" i="1"/>
  <c r="AK107" i="1"/>
  <c r="AI107" i="1"/>
  <c r="AH107" i="1"/>
  <c r="AG107" i="1"/>
  <c r="AF107" i="1"/>
  <c r="AD107" i="1"/>
  <c r="AC107" i="1"/>
  <c r="AB107" i="1"/>
  <c r="AA107" i="1"/>
  <c r="Y107" i="1"/>
  <c r="X107" i="1"/>
  <c r="W107" i="1"/>
  <c r="V107" i="1"/>
  <c r="T107" i="1"/>
  <c r="S107" i="1"/>
  <c r="R107" i="1"/>
  <c r="Q107" i="1"/>
  <c r="O107" i="1"/>
  <c r="N107" i="1"/>
  <c r="M107" i="1"/>
  <c r="K107" i="1"/>
  <c r="J107" i="1"/>
  <c r="I107" i="1"/>
  <c r="H107" i="1"/>
  <c r="F107" i="1"/>
  <c r="E107" i="1"/>
  <c r="D107" i="1"/>
  <c r="CF106" i="1"/>
  <c r="CE106" i="1"/>
  <c r="CC106" i="1"/>
  <c r="CB106" i="1"/>
  <c r="CA106" i="1"/>
  <c r="BZ106" i="1"/>
  <c r="BX106" i="1"/>
  <c r="BW106" i="1"/>
  <c r="BV106" i="1"/>
  <c r="BU106" i="1"/>
  <c r="BS106" i="1"/>
  <c r="BR106" i="1"/>
  <c r="BQ106" i="1"/>
  <c r="BO106" i="1"/>
  <c r="BN106" i="1"/>
  <c r="BM106" i="1"/>
  <c r="BK106" i="1"/>
  <c r="BJ106" i="1"/>
  <c r="BI106" i="1"/>
  <c r="BH106" i="1"/>
  <c r="BF106" i="1"/>
  <c r="BE106" i="1"/>
  <c r="BD106" i="1"/>
  <c r="BC106" i="1"/>
  <c r="BA106" i="1"/>
  <c r="AZ106" i="1"/>
  <c r="AY106" i="1"/>
  <c r="AX106" i="1"/>
  <c r="AV106" i="1"/>
  <c r="AU106" i="1"/>
  <c r="AT106" i="1"/>
  <c r="AS106" i="1"/>
  <c r="AQ106" i="1"/>
  <c r="AP106" i="1"/>
  <c r="AO106" i="1"/>
  <c r="AN106" i="1"/>
  <c r="AL106" i="1"/>
  <c r="AK106" i="1"/>
  <c r="AI106" i="1"/>
  <c r="AH106" i="1"/>
  <c r="AG106" i="1"/>
  <c r="AF106" i="1"/>
  <c r="AD106" i="1"/>
  <c r="AC106" i="1"/>
  <c r="AB106" i="1"/>
  <c r="AA106" i="1"/>
  <c r="Y106" i="1"/>
  <c r="X106" i="1"/>
  <c r="W106" i="1"/>
  <c r="V106" i="1"/>
  <c r="T106" i="1"/>
  <c r="S106" i="1"/>
  <c r="R106" i="1"/>
  <c r="Q106" i="1"/>
  <c r="O106" i="1"/>
  <c r="N106" i="1"/>
  <c r="M106" i="1"/>
  <c r="K106" i="1"/>
  <c r="J106" i="1"/>
  <c r="I106" i="1"/>
  <c r="H106" i="1"/>
  <c r="F106" i="1"/>
  <c r="E106" i="1"/>
  <c r="D106" i="1"/>
  <c r="CF105" i="1"/>
  <c r="CE105" i="1"/>
  <c r="CC105" i="1"/>
  <c r="CB105" i="1"/>
  <c r="CA105" i="1"/>
  <c r="BZ105" i="1"/>
  <c r="BX105" i="1"/>
  <c r="BW105" i="1"/>
  <c r="BV105" i="1"/>
  <c r="BU105" i="1"/>
  <c r="BS105" i="1"/>
  <c r="BR105" i="1"/>
  <c r="BQ105" i="1"/>
  <c r="BO105" i="1"/>
  <c r="BN105" i="1"/>
  <c r="BM105" i="1"/>
  <c r="BK105" i="1"/>
  <c r="BJ105" i="1"/>
  <c r="BI105" i="1"/>
  <c r="BH105" i="1"/>
  <c r="BF105" i="1"/>
  <c r="BE105" i="1"/>
  <c r="BD105" i="1"/>
  <c r="BC105" i="1"/>
  <c r="BA105" i="1"/>
  <c r="AZ105" i="1"/>
  <c r="AY105" i="1"/>
  <c r="AX105" i="1"/>
  <c r="AV105" i="1"/>
  <c r="AU105" i="1"/>
  <c r="AT105" i="1"/>
  <c r="AS105" i="1"/>
  <c r="AQ105" i="1"/>
  <c r="AP105" i="1"/>
  <c r="AO105" i="1"/>
  <c r="AN105" i="1"/>
  <c r="AL105" i="1"/>
  <c r="AK105" i="1"/>
  <c r="AI105" i="1"/>
  <c r="AH105" i="1"/>
  <c r="AG105" i="1"/>
  <c r="AF105" i="1"/>
  <c r="AD105" i="1"/>
  <c r="AC105" i="1"/>
  <c r="AB105" i="1"/>
  <c r="AA105" i="1"/>
  <c r="Y105" i="1"/>
  <c r="X105" i="1"/>
  <c r="W105" i="1"/>
  <c r="V105" i="1"/>
  <c r="T105" i="1"/>
  <c r="S105" i="1"/>
  <c r="R105" i="1"/>
  <c r="Q105" i="1"/>
  <c r="O105" i="1"/>
  <c r="N105" i="1"/>
  <c r="M105" i="1"/>
  <c r="K105" i="1"/>
  <c r="J105" i="1"/>
  <c r="I105" i="1"/>
  <c r="H105" i="1"/>
  <c r="F105" i="1"/>
  <c r="E105" i="1"/>
  <c r="D105" i="1"/>
  <c r="CF104" i="1"/>
  <c r="CE104" i="1"/>
  <c r="CC104" i="1"/>
  <c r="CB104" i="1"/>
  <c r="CA104" i="1"/>
  <c r="BZ104" i="1"/>
  <c r="BX104" i="1"/>
  <c r="BW104" i="1"/>
  <c r="BV104" i="1"/>
  <c r="BU104" i="1"/>
  <c r="BS104" i="1"/>
  <c r="BR104" i="1"/>
  <c r="BQ104" i="1"/>
  <c r="BO104" i="1"/>
  <c r="BN104" i="1"/>
  <c r="BM104" i="1"/>
  <c r="BK104" i="1"/>
  <c r="BJ104" i="1"/>
  <c r="BI104" i="1"/>
  <c r="BH104" i="1"/>
  <c r="BF104" i="1"/>
  <c r="BE104" i="1"/>
  <c r="BD104" i="1"/>
  <c r="BC104" i="1"/>
  <c r="BA104" i="1"/>
  <c r="AZ104" i="1"/>
  <c r="AY104" i="1"/>
  <c r="AX104" i="1"/>
  <c r="AV104" i="1"/>
  <c r="AU104" i="1"/>
  <c r="AT104" i="1"/>
  <c r="AS104" i="1"/>
  <c r="AQ104" i="1"/>
  <c r="AP104" i="1"/>
  <c r="AO104" i="1"/>
  <c r="AN104" i="1"/>
  <c r="AL104" i="1"/>
  <c r="AK104" i="1"/>
  <c r="AI104" i="1"/>
  <c r="AH104" i="1"/>
  <c r="AG104" i="1"/>
  <c r="AF104" i="1"/>
  <c r="AD104" i="1"/>
  <c r="AC104" i="1"/>
  <c r="AB104" i="1"/>
  <c r="AA104" i="1"/>
  <c r="Y104" i="1"/>
  <c r="X104" i="1"/>
  <c r="W104" i="1"/>
  <c r="V104" i="1"/>
  <c r="T104" i="1"/>
  <c r="S104" i="1"/>
  <c r="R104" i="1"/>
  <c r="Q104" i="1"/>
  <c r="O104" i="1"/>
  <c r="N104" i="1"/>
  <c r="M104" i="1"/>
  <c r="K104" i="1"/>
  <c r="J104" i="1"/>
  <c r="I104" i="1"/>
  <c r="H104" i="1"/>
  <c r="F104" i="1"/>
  <c r="E104" i="1"/>
  <c r="D104" i="1"/>
  <c r="CF103" i="1"/>
  <c r="CE103" i="1"/>
  <c r="CC103" i="1"/>
  <c r="CB103" i="1"/>
  <c r="CA103" i="1"/>
  <c r="BZ103" i="1"/>
  <c r="BX103" i="1"/>
  <c r="BW103" i="1"/>
  <c r="BV103" i="1"/>
  <c r="BU103" i="1"/>
  <c r="BS103" i="1"/>
  <c r="BR103" i="1"/>
  <c r="BQ103" i="1"/>
  <c r="BO103" i="1"/>
  <c r="BN103" i="1"/>
  <c r="BM103" i="1"/>
  <c r="BK103" i="1"/>
  <c r="BJ103" i="1"/>
  <c r="BI103" i="1"/>
  <c r="BH103" i="1"/>
  <c r="BF103" i="1"/>
  <c r="BE103" i="1"/>
  <c r="BD103" i="1"/>
  <c r="BC103" i="1"/>
  <c r="BA103" i="1"/>
  <c r="AZ103" i="1"/>
  <c r="AY103" i="1"/>
  <c r="AX103" i="1"/>
  <c r="AV103" i="1"/>
  <c r="AU103" i="1"/>
  <c r="AT103" i="1"/>
  <c r="AS103" i="1"/>
  <c r="AQ103" i="1"/>
  <c r="AP103" i="1"/>
  <c r="AO103" i="1"/>
  <c r="AN103" i="1"/>
  <c r="AL103" i="1"/>
  <c r="AK103" i="1"/>
  <c r="AI103" i="1"/>
  <c r="AH103" i="1"/>
  <c r="AG103" i="1"/>
  <c r="AF103" i="1"/>
  <c r="AD103" i="1"/>
  <c r="AC103" i="1"/>
  <c r="AB103" i="1"/>
  <c r="AA103" i="1"/>
  <c r="Y103" i="1"/>
  <c r="X103" i="1"/>
  <c r="W103" i="1"/>
  <c r="V103" i="1"/>
  <c r="T103" i="1"/>
  <c r="S103" i="1"/>
  <c r="R103" i="1"/>
  <c r="Q103" i="1"/>
  <c r="O103" i="1"/>
  <c r="N103" i="1"/>
  <c r="M103" i="1"/>
  <c r="K103" i="1"/>
  <c r="J103" i="1"/>
  <c r="I103" i="1"/>
  <c r="H103" i="1"/>
  <c r="F103" i="1"/>
  <c r="E103" i="1"/>
  <c r="D103" i="1"/>
  <c r="CF102" i="1"/>
  <c r="CE102" i="1"/>
  <c r="CC102" i="1"/>
  <c r="CB102" i="1"/>
  <c r="CA102" i="1"/>
  <c r="BZ102" i="1"/>
  <c r="BX102" i="1"/>
  <c r="BW102" i="1"/>
  <c r="BV102" i="1"/>
  <c r="BU102" i="1"/>
  <c r="BS102" i="1"/>
  <c r="BR102" i="1"/>
  <c r="BQ102" i="1"/>
  <c r="BO102" i="1"/>
  <c r="BN102" i="1"/>
  <c r="BM102" i="1"/>
  <c r="BK102" i="1"/>
  <c r="BJ102" i="1"/>
  <c r="BI102" i="1"/>
  <c r="BH102" i="1"/>
  <c r="BF102" i="1"/>
  <c r="BE102" i="1"/>
  <c r="BD102" i="1"/>
  <c r="BC102" i="1"/>
  <c r="BA102" i="1"/>
  <c r="AZ102" i="1"/>
  <c r="AY102" i="1"/>
  <c r="AX102" i="1"/>
  <c r="AV102" i="1"/>
  <c r="AU102" i="1"/>
  <c r="AT102" i="1"/>
  <c r="AS102" i="1"/>
  <c r="AQ102" i="1"/>
  <c r="AP102" i="1"/>
  <c r="AO102" i="1"/>
  <c r="AN102" i="1"/>
  <c r="AL102" i="1"/>
  <c r="AK102" i="1"/>
  <c r="AI102" i="1"/>
  <c r="AH102" i="1"/>
  <c r="AG102" i="1"/>
  <c r="AF102" i="1"/>
  <c r="AD102" i="1"/>
  <c r="AC102" i="1"/>
  <c r="AB102" i="1"/>
  <c r="AA102" i="1"/>
  <c r="Y102" i="1"/>
  <c r="X102" i="1"/>
  <c r="W102" i="1"/>
  <c r="V102" i="1"/>
  <c r="T102" i="1"/>
  <c r="S102" i="1"/>
  <c r="R102" i="1"/>
  <c r="Q102" i="1"/>
  <c r="O102" i="1"/>
  <c r="N102" i="1"/>
  <c r="M102" i="1"/>
  <c r="K102" i="1"/>
  <c r="J102" i="1"/>
  <c r="I102" i="1"/>
  <c r="H102" i="1"/>
  <c r="F102" i="1"/>
  <c r="E102" i="1"/>
  <c r="D102" i="1"/>
  <c r="CF101" i="1"/>
  <c r="CE101" i="1"/>
  <c r="CC101" i="1"/>
  <c r="CB101" i="1"/>
  <c r="CA101" i="1"/>
  <c r="BZ101" i="1"/>
  <c r="BX101" i="1"/>
  <c r="BW101" i="1"/>
  <c r="BV101" i="1"/>
  <c r="BU101" i="1"/>
  <c r="BS101" i="1"/>
  <c r="BR101" i="1"/>
  <c r="BQ101" i="1"/>
  <c r="BO101" i="1"/>
  <c r="BN101" i="1"/>
  <c r="BM101" i="1"/>
  <c r="BK101" i="1"/>
  <c r="BJ101" i="1"/>
  <c r="BI101" i="1"/>
  <c r="BH101" i="1"/>
  <c r="BF101" i="1"/>
  <c r="BE101" i="1"/>
  <c r="BD101" i="1"/>
  <c r="BC101" i="1"/>
  <c r="BA101" i="1"/>
  <c r="AZ101" i="1"/>
  <c r="AY101" i="1"/>
  <c r="AX101" i="1"/>
  <c r="AV101" i="1"/>
  <c r="AU101" i="1"/>
  <c r="AT101" i="1"/>
  <c r="AS101" i="1"/>
  <c r="AQ101" i="1"/>
  <c r="AP101" i="1"/>
  <c r="AO101" i="1"/>
  <c r="AN101" i="1"/>
  <c r="AL101" i="1"/>
  <c r="AK101" i="1"/>
  <c r="AI101" i="1"/>
  <c r="AH101" i="1"/>
  <c r="AG101" i="1"/>
  <c r="AF101" i="1"/>
  <c r="AD101" i="1"/>
  <c r="AC101" i="1"/>
  <c r="AB101" i="1"/>
  <c r="AA101" i="1"/>
  <c r="Y101" i="1"/>
  <c r="X101" i="1"/>
  <c r="W101" i="1"/>
  <c r="V101" i="1"/>
  <c r="T101" i="1"/>
  <c r="S101" i="1"/>
  <c r="R101" i="1"/>
  <c r="Q101" i="1"/>
  <c r="O101" i="1"/>
  <c r="N101" i="1"/>
  <c r="M101" i="1"/>
  <c r="K101" i="1"/>
  <c r="J101" i="1"/>
  <c r="I101" i="1"/>
  <c r="H101" i="1"/>
  <c r="F101" i="1"/>
  <c r="E101" i="1"/>
  <c r="D101" i="1"/>
  <c r="CF100" i="1"/>
  <c r="CE100" i="1"/>
  <c r="CC100" i="1"/>
  <c r="CB100" i="1"/>
  <c r="CA100" i="1"/>
  <c r="BZ100" i="1"/>
  <c r="BX100" i="1"/>
  <c r="BW100" i="1"/>
  <c r="BV100" i="1"/>
  <c r="BU100" i="1"/>
  <c r="BS100" i="1"/>
  <c r="BR100" i="1"/>
  <c r="BQ100" i="1"/>
  <c r="BO100" i="1"/>
  <c r="BN100" i="1"/>
  <c r="BM100" i="1"/>
  <c r="BK100" i="1"/>
  <c r="BJ100" i="1"/>
  <c r="BI100" i="1"/>
  <c r="BH100" i="1"/>
  <c r="BF100" i="1"/>
  <c r="BE100" i="1"/>
  <c r="BD100" i="1"/>
  <c r="BC100" i="1"/>
  <c r="BA100" i="1"/>
  <c r="AZ100" i="1"/>
  <c r="AY100" i="1"/>
  <c r="AX100" i="1"/>
  <c r="AV100" i="1"/>
  <c r="AU100" i="1"/>
  <c r="AT100" i="1"/>
  <c r="AS100" i="1"/>
  <c r="AQ100" i="1"/>
  <c r="AP100" i="1"/>
  <c r="AO100" i="1"/>
  <c r="AN100" i="1"/>
  <c r="AL100" i="1"/>
  <c r="AK100" i="1"/>
  <c r="AI100" i="1"/>
  <c r="AH100" i="1"/>
  <c r="AG100" i="1"/>
  <c r="AF100" i="1"/>
  <c r="AD100" i="1"/>
  <c r="AC100" i="1"/>
  <c r="AB100" i="1"/>
  <c r="AA100" i="1"/>
  <c r="Y100" i="1"/>
  <c r="X100" i="1"/>
  <c r="W100" i="1"/>
  <c r="V100" i="1"/>
  <c r="T100" i="1"/>
  <c r="S100" i="1"/>
  <c r="R100" i="1"/>
  <c r="Q100" i="1"/>
  <c r="O100" i="1"/>
  <c r="N100" i="1"/>
  <c r="M100" i="1"/>
  <c r="K100" i="1"/>
  <c r="J100" i="1"/>
  <c r="I100" i="1"/>
  <c r="H100" i="1"/>
  <c r="F100" i="1"/>
  <c r="E100" i="1"/>
  <c r="D100" i="1"/>
  <c r="CF99" i="1"/>
  <c r="CE99" i="1"/>
  <c r="CC99" i="1"/>
  <c r="CB99" i="1"/>
  <c r="CA99" i="1"/>
  <c r="BZ99" i="1"/>
  <c r="BX99" i="1"/>
  <c r="BW99" i="1"/>
  <c r="BV99" i="1"/>
  <c r="BU99" i="1"/>
  <c r="BS99" i="1"/>
  <c r="BR99" i="1"/>
  <c r="BQ99" i="1"/>
  <c r="BO99" i="1"/>
  <c r="BN99" i="1"/>
  <c r="BM99" i="1"/>
  <c r="BK99" i="1"/>
  <c r="BJ99" i="1"/>
  <c r="BI99" i="1"/>
  <c r="BH99" i="1"/>
  <c r="BF99" i="1"/>
  <c r="BE99" i="1"/>
  <c r="BD99" i="1"/>
  <c r="BC99" i="1"/>
  <c r="BA99" i="1"/>
  <c r="AZ99" i="1"/>
  <c r="AY99" i="1"/>
  <c r="AX99" i="1"/>
  <c r="AV99" i="1"/>
  <c r="AU99" i="1"/>
  <c r="AT99" i="1"/>
  <c r="AS99" i="1"/>
  <c r="AQ99" i="1"/>
  <c r="AP99" i="1"/>
  <c r="AO99" i="1"/>
  <c r="AN99" i="1"/>
  <c r="AL99" i="1"/>
  <c r="AK99" i="1"/>
  <c r="AI99" i="1"/>
  <c r="AH99" i="1"/>
  <c r="AG99" i="1"/>
  <c r="AF99" i="1"/>
  <c r="AD99" i="1"/>
  <c r="AC99" i="1"/>
  <c r="AB99" i="1"/>
  <c r="AA99" i="1"/>
  <c r="Y99" i="1"/>
  <c r="X99" i="1"/>
  <c r="W99" i="1"/>
  <c r="V99" i="1"/>
  <c r="T99" i="1"/>
  <c r="S99" i="1"/>
  <c r="R99" i="1"/>
  <c r="Q99" i="1"/>
  <c r="O99" i="1"/>
  <c r="N99" i="1"/>
  <c r="M99" i="1"/>
  <c r="K99" i="1"/>
  <c r="J99" i="1"/>
  <c r="I99" i="1"/>
  <c r="H99" i="1"/>
  <c r="F99" i="1"/>
  <c r="E99" i="1"/>
  <c r="D99" i="1"/>
  <c r="CF98" i="1"/>
  <c r="CE98" i="1"/>
  <c r="CC98" i="1"/>
  <c r="CB98" i="1"/>
  <c r="CA98" i="1"/>
  <c r="BZ98" i="1"/>
  <c r="BX98" i="1"/>
  <c r="BW98" i="1"/>
  <c r="BV98" i="1"/>
  <c r="BU98" i="1"/>
  <c r="BS98" i="1"/>
  <c r="BR98" i="1"/>
  <c r="BQ98" i="1"/>
  <c r="BO98" i="1"/>
  <c r="BN98" i="1"/>
  <c r="BM98" i="1"/>
  <c r="BK98" i="1"/>
  <c r="BJ98" i="1"/>
  <c r="BI98" i="1"/>
  <c r="BH98" i="1"/>
  <c r="BF98" i="1"/>
  <c r="BE98" i="1"/>
  <c r="BD98" i="1"/>
  <c r="BC98" i="1"/>
  <c r="BA98" i="1"/>
  <c r="AZ98" i="1"/>
  <c r="AY98" i="1"/>
  <c r="AX98" i="1"/>
  <c r="AV98" i="1"/>
  <c r="AU98" i="1"/>
  <c r="AT98" i="1"/>
  <c r="AS98" i="1"/>
  <c r="AQ98" i="1"/>
  <c r="AP98" i="1"/>
  <c r="AO98" i="1"/>
  <c r="AN98" i="1"/>
  <c r="AL98" i="1"/>
  <c r="AK98" i="1"/>
  <c r="AI98" i="1"/>
  <c r="AH98" i="1"/>
  <c r="AG98" i="1"/>
  <c r="AF98" i="1"/>
  <c r="AD98" i="1"/>
  <c r="AC98" i="1"/>
  <c r="AB98" i="1"/>
  <c r="AA98" i="1"/>
  <c r="Y98" i="1"/>
  <c r="X98" i="1"/>
  <c r="W98" i="1"/>
  <c r="V98" i="1"/>
  <c r="T98" i="1"/>
  <c r="S98" i="1"/>
  <c r="R98" i="1"/>
  <c r="Q98" i="1"/>
  <c r="O98" i="1"/>
  <c r="N98" i="1"/>
  <c r="M98" i="1"/>
  <c r="K98" i="1"/>
  <c r="J98" i="1"/>
  <c r="I98" i="1"/>
  <c r="H98" i="1"/>
  <c r="F98" i="1"/>
  <c r="E98" i="1"/>
  <c r="D98" i="1"/>
  <c r="CF97" i="1"/>
  <c r="CE97" i="1"/>
  <c r="CC97" i="1"/>
  <c r="CB97" i="1"/>
  <c r="CA97" i="1"/>
  <c r="BZ97" i="1"/>
  <c r="BX97" i="1"/>
  <c r="BW97" i="1"/>
  <c r="BV97" i="1"/>
  <c r="BU97" i="1"/>
  <c r="BS97" i="1"/>
  <c r="BR97" i="1"/>
  <c r="BQ97" i="1"/>
  <c r="BO97" i="1"/>
  <c r="BN97" i="1"/>
  <c r="BM97" i="1"/>
  <c r="BK97" i="1"/>
  <c r="BJ97" i="1"/>
  <c r="BI97" i="1"/>
  <c r="BH97" i="1"/>
  <c r="BF97" i="1"/>
  <c r="BE97" i="1"/>
  <c r="BD97" i="1"/>
  <c r="BC97" i="1"/>
  <c r="BA97" i="1"/>
  <c r="AZ97" i="1"/>
  <c r="AY97" i="1"/>
  <c r="AX97" i="1"/>
  <c r="AV97" i="1"/>
  <c r="AU97" i="1"/>
  <c r="AT97" i="1"/>
  <c r="AS97" i="1"/>
  <c r="AQ97" i="1"/>
  <c r="AP97" i="1"/>
  <c r="AO97" i="1"/>
  <c r="AN97" i="1"/>
  <c r="AL97" i="1"/>
  <c r="AK97" i="1"/>
  <c r="AI97" i="1"/>
  <c r="AH97" i="1"/>
  <c r="AG97" i="1"/>
  <c r="AF97" i="1"/>
  <c r="AD97" i="1"/>
  <c r="AC97" i="1"/>
  <c r="AB97" i="1"/>
  <c r="AA97" i="1"/>
  <c r="Y97" i="1"/>
  <c r="X97" i="1"/>
  <c r="W97" i="1"/>
  <c r="V97" i="1"/>
  <c r="T97" i="1"/>
  <c r="S97" i="1"/>
  <c r="R97" i="1"/>
  <c r="Q97" i="1"/>
  <c r="O97" i="1"/>
  <c r="N97" i="1"/>
  <c r="M97" i="1"/>
  <c r="K97" i="1"/>
  <c r="J97" i="1"/>
  <c r="I97" i="1"/>
  <c r="H97" i="1"/>
  <c r="F97" i="1"/>
  <c r="E97" i="1"/>
  <c r="D97" i="1"/>
  <c r="CF96" i="1"/>
  <c r="CE96" i="1"/>
  <c r="CC96" i="1"/>
  <c r="CB96" i="1"/>
  <c r="CA96" i="1"/>
  <c r="BZ96" i="1"/>
  <c r="BX96" i="1"/>
  <c r="BW96" i="1"/>
  <c r="BV96" i="1"/>
  <c r="BU96" i="1"/>
  <c r="BS96" i="1"/>
  <c r="BR96" i="1"/>
  <c r="BQ96" i="1"/>
  <c r="BO96" i="1"/>
  <c r="BN96" i="1"/>
  <c r="BM96" i="1"/>
  <c r="BK96" i="1"/>
  <c r="BJ96" i="1"/>
  <c r="BI96" i="1"/>
  <c r="BH96" i="1"/>
  <c r="BF96" i="1"/>
  <c r="BE96" i="1"/>
  <c r="BD96" i="1"/>
  <c r="BC96" i="1"/>
  <c r="BA96" i="1"/>
  <c r="AZ96" i="1"/>
  <c r="AY96" i="1"/>
  <c r="AX96" i="1"/>
  <c r="AV96" i="1"/>
  <c r="AU96" i="1"/>
  <c r="AT96" i="1"/>
  <c r="AS96" i="1"/>
  <c r="AQ96" i="1"/>
  <c r="AP96" i="1"/>
  <c r="AO96" i="1"/>
  <c r="AN96" i="1"/>
  <c r="AL96" i="1"/>
  <c r="AK96" i="1"/>
  <c r="AI96" i="1"/>
  <c r="AH96" i="1"/>
  <c r="AG96" i="1"/>
  <c r="AF96" i="1"/>
  <c r="AD96" i="1"/>
  <c r="AC96" i="1"/>
  <c r="AB96" i="1"/>
  <c r="AA96" i="1"/>
  <c r="Y96" i="1"/>
  <c r="X96" i="1"/>
  <c r="W96" i="1"/>
  <c r="V96" i="1"/>
  <c r="T96" i="1"/>
  <c r="S96" i="1"/>
  <c r="R96" i="1"/>
  <c r="Q96" i="1"/>
  <c r="O96" i="1"/>
  <c r="N96" i="1"/>
  <c r="M96" i="1"/>
  <c r="K96" i="1"/>
  <c r="J96" i="1"/>
  <c r="I96" i="1"/>
  <c r="H96" i="1"/>
  <c r="F96" i="1"/>
  <c r="E96" i="1"/>
  <c r="D96" i="1"/>
  <c r="CF95" i="1"/>
  <c r="CE95" i="1"/>
  <c r="CC95" i="1"/>
  <c r="CB95" i="1"/>
  <c r="CA95" i="1"/>
  <c r="BZ95" i="1"/>
  <c r="BX95" i="1"/>
  <c r="BW95" i="1"/>
  <c r="BV95" i="1"/>
  <c r="BU95" i="1"/>
  <c r="BS95" i="1"/>
  <c r="BR95" i="1"/>
  <c r="BQ95" i="1"/>
  <c r="BO95" i="1"/>
  <c r="BN95" i="1"/>
  <c r="BM95" i="1"/>
  <c r="BK95" i="1"/>
  <c r="BJ95" i="1"/>
  <c r="BI95" i="1"/>
  <c r="BH95" i="1"/>
  <c r="BF95" i="1"/>
  <c r="BE95" i="1"/>
  <c r="BD95" i="1"/>
  <c r="BC95" i="1"/>
  <c r="BA95" i="1"/>
  <c r="AZ95" i="1"/>
  <c r="AY95" i="1"/>
  <c r="AX95" i="1"/>
  <c r="AV95" i="1"/>
  <c r="AU95" i="1"/>
  <c r="AT95" i="1"/>
  <c r="AS95" i="1"/>
  <c r="AQ95" i="1"/>
  <c r="AP95" i="1"/>
  <c r="AO95" i="1"/>
  <c r="AN95" i="1"/>
  <c r="AL95" i="1"/>
  <c r="AK95" i="1"/>
  <c r="AI95" i="1"/>
  <c r="AH95" i="1"/>
  <c r="AG95" i="1"/>
  <c r="AF95" i="1"/>
  <c r="AD95" i="1"/>
  <c r="AC95" i="1"/>
  <c r="AB95" i="1"/>
  <c r="AA95" i="1"/>
  <c r="Y95" i="1"/>
  <c r="X95" i="1"/>
  <c r="W95" i="1"/>
  <c r="V95" i="1"/>
  <c r="T95" i="1"/>
  <c r="S95" i="1"/>
  <c r="R95" i="1"/>
  <c r="Q95" i="1"/>
  <c r="O95" i="1"/>
  <c r="N95" i="1"/>
  <c r="M95" i="1"/>
  <c r="K95" i="1"/>
  <c r="J95" i="1"/>
  <c r="I95" i="1"/>
  <c r="H95" i="1"/>
  <c r="F95" i="1"/>
  <c r="E95" i="1"/>
  <c r="D95" i="1"/>
  <c r="CF94" i="1"/>
  <c r="CE94" i="1"/>
  <c r="CC94" i="1"/>
  <c r="CB94" i="1"/>
  <c r="CA94" i="1"/>
  <c r="BZ94" i="1"/>
  <c r="BX94" i="1"/>
  <c r="BW94" i="1"/>
  <c r="BV94" i="1"/>
  <c r="BU94" i="1"/>
  <c r="BS94" i="1"/>
  <c r="BR94" i="1"/>
  <c r="BQ94" i="1"/>
  <c r="BO94" i="1"/>
  <c r="BN94" i="1"/>
  <c r="BM94" i="1"/>
  <c r="BK94" i="1"/>
  <c r="BJ94" i="1"/>
  <c r="BI94" i="1"/>
  <c r="BH94" i="1"/>
  <c r="BF94" i="1"/>
  <c r="BE94" i="1"/>
  <c r="BD94" i="1"/>
  <c r="BC94" i="1"/>
  <c r="BA94" i="1"/>
  <c r="AZ94" i="1"/>
  <c r="AY94" i="1"/>
  <c r="AX94" i="1"/>
  <c r="AV94" i="1"/>
  <c r="AU94" i="1"/>
  <c r="AT94" i="1"/>
  <c r="AS94" i="1"/>
  <c r="AQ94" i="1"/>
  <c r="AP94" i="1"/>
  <c r="AO94" i="1"/>
  <c r="AN94" i="1"/>
  <c r="AL94" i="1"/>
  <c r="AK94" i="1"/>
  <c r="AI94" i="1"/>
  <c r="AH94" i="1"/>
  <c r="AG94" i="1"/>
  <c r="AF94" i="1"/>
  <c r="AD94" i="1"/>
  <c r="AC94" i="1"/>
  <c r="AB94" i="1"/>
  <c r="AA94" i="1"/>
  <c r="Y94" i="1"/>
  <c r="X94" i="1"/>
  <c r="W94" i="1"/>
  <c r="V94" i="1"/>
  <c r="T94" i="1"/>
  <c r="S94" i="1"/>
  <c r="R94" i="1"/>
  <c r="Q94" i="1"/>
  <c r="O94" i="1"/>
  <c r="N94" i="1"/>
  <c r="M94" i="1"/>
  <c r="K94" i="1"/>
  <c r="J94" i="1"/>
  <c r="I94" i="1"/>
  <c r="H94" i="1"/>
  <c r="F94" i="1"/>
  <c r="E94" i="1"/>
  <c r="D94" i="1"/>
  <c r="CF93" i="1"/>
  <c r="CE93" i="1"/>
  <c r="CC93" i="1"/>
  <c r="CB93" i="1"/>
  <c r="CA93" i="1"/>
  <c r="BZ93" i="1"/>
  <c r="BX93" i="1"/>
  <c r="BW93" i="1"/>
  <c r="BV93" i="1"/>
  <c r="BU93" i="1"/>
  <c r="BS93" i="1"/>
  <c r="BR93" i="1"/>
  <c r="BQ93" i="1"/>
  <c r="BO93" i="1"/>
  <c r="BN93" i="1"/>
  <c r="BM93" i="1"/>
  <c r="BK93" i="1"/>
  <c r="BJ93" i="1"/>
  <c r="BI93" i="1"/>
  <c r="BH93" i="1"/>
  <c r="BF93" i="1"/>
  <c r="BE93" i="1"/>
  <c r="BD93" i="1"/>
  <c r="BC93" i="1"/>
  <c r="BA93" i="1"/>
  <c r="AZ93" i="1"/>
  <c r="AY93" i="1"/>
  <c r="AX93" i="1"/>
  <c r="AV93" i="1"/>
  <c r="AU93" i="1"/>
  <c r="AT93" i="1"/>
  <c r="AS93" i="1"/>
  <c r="AQ93" i="1"/>
  <c r="AP93" i="1"/>
  <c r="AO93" i="1"/>
  <c r="AN93" i="1"/>
  <c r="AL93" i="1"/>
  <c r="AK93" i="1"/>
  <c r="AI93" i="1"/>
  <c r="AH93" i="1"/>
  <c r="AG93" i="1"/>
  <c r="AF93" i="1"/>
  <c r="AD93" i="1"/>
  <c r="AC93" i="1"/>
  <c r="AB93" i="1"/>
  <c r="AA93" i="1"/>
  <c r="Y93" i="1"/>
  <c r="X93" i="1"/>
  <c r="W93" i="1"/>
  <c r="V93" i="1"/>
  <c r="T93" i="1"/>
  <c r="S93" i="1"/>
  <c r="R93" i="1"/>
  <c r="Q93" i="1"/>
  <c r="O93" i="1"/>
  <c r="N93" i="1"/>
  <c r="M93" i="1"/>
  <c r="K93" i="1"/>
  <c r="J93" i="1"/>
  <c r="I93" i="1"/>
  <c r="H93" i="1"/>
  <c r="F93" i="1"/>
  <c r="E93" i="1"/>
  <c r="D93" i="1"/>
  <c r="CF92" i="1"/>
  <c r="CE92" i="1"/>
  <c r="CC92" i="1"/>
  <c r="CB92" i="1"/>
  <c r="CA92" i="1"/>
  <c r="BZ92" i="1"/>
  <c r="BX92" i="1"/>
  <c r="BW92" i="1"/>
  <c r="BV92" i="1"/>
  <c r="BU92" i="1"/>
  <c r="BS92" i="1"/>
  <c r="BR92" i="1"/>
  <c r="BQ92" i="1"/>
  <c r="BO92" i="1"/>
  <c r="BN92" i="1"/>
  <c r="BM92" i="1"/>
  <c r="BK92" i="1"/>
  <c r="BJ92" i="1"/>
  <c r="BI92" i="1"/>
  <c r="BH92" i="1"/>
  <c r="BF92" i="1"/>
  <c r="BE92" i="1"/>
  <c r="BD92" i="1"/>
  <c r="BC92" i="1"/>
  <c r="BA92" i="1"/>
  <c r="AZ92" i="1"/>
  <c r="AY92" i="1"/>
  <c r="AX92" i="1"/>
  <c r="AV92" i="1"/>
  <c r="AU92" i="1"/>
  <c r="AT92" i="1"/>
  <c r="AS92" i="1"/>
  <c r="AQ92" i="1"/>
  <c r="AP92" i="1"/>
  <c r="AO92" i="1"/>
  <c r="AN92" i="1"/>
  <c r="AL92" i="1"/>
  <c r="AK92" i="1"/>
  <c r="AI92" i="1"/>
  <c r="AH92" i="1"/>
  <c r="AG92" i="1"/>
  <c r="AF92" i="1"/>
  <c r="AD92" i="1"/>
  <c r="AC92" i="1"/>
  <c r="AB92" i="1"/>
  <c r="AA92" i="1"/>
  <c r="Y92" i="1"/>
  <c r="X92" i="1"/>
  <c r="W92" i="1"/>
  <c r="V92" i="1"/>
  <c r="T92" i="1"/>
  <c r="S92" i="1"/>
  <c r="R92" i="1"/>
  <c r="Q92" i="1"/>
  <c r="O92" i="1"/>
  <c r="N92" i="1"/>
  <c r="M92" i="1"/>
  <c r="K92" i="1"/>
  <c r="J92" i="1"/>
  <c r="I92" i="1"/>
  <c r="H92" i="1"/>
  <c r="F92" i="1"/>
  <c r="E92" i="1"/>
  <c r="D92" i="1"/>
  <c r="CF91" i="1"/>
  <c r="CE91" i="1"/>
  <c r="CC91" i="1"/>
  <c r="CB91" i="1"/>
  <c r="CA91" i="1"/>
  <c r="BZ91" i="1"/>
  <c r="BX91" i="1"/>
  <c r="BW91" i="1"/>
  <c r="BV91" i="1"/>
  <c r="BU91" i="1"/>
  <c r="BS91" i="1"/>
  <c r="BR91" i="1"/>
  <c r="BQ91" i="1"/>
  <c r="BO91" i="1"/>
  <c r="BN91" i="1"/>
  <c r="BM91" i="1"/>
  <c r="BK91" i="1"/>
  <c r="BJ91" i="1"/>
  <c r="BI91" i="1"/>
  <c r="BH91" i="1"/>
  <c r="BF91" i="1"/>
  <c r="BE91" i="1"/>
  <c r="BD91" i="1"/>
  <c r="BC91" i="1"/>
  <c r="BA91" i="1"/>
  <c r="AZ91" i="1"/>
  <c r="AY91" i="1"/>
  <c r="AX91" i="1"/>
  <c r="AV91" i="1"/>
  <c r="AU91" i="1"/>
  <c r="AT91" i="1"/>
  <c r="AS91" i="1"/>
  <c r="AQ91" i="1"/>
  <c r="AP91" i="1"/>
  <c r="AO91" i="1"/>
  <c r="AN91" i="1"/>
  <c r="AL91" i="1"/>
  <c r="AK91" i="1"/>
  <c r="AI91" i="1"/>
  <c r="AH91" i="1"/>
  <c r="AG91" i="1"/>
  <c r="AF91" i="1"/>
  <c r="AD91" i="1"/>
  <c r="AC91" i="1"/>
  <c r="AB91" i="1"/>
  <c r="AA91" i="1"/>
  <c r="Y91" i="1"/>
  <c r="X91" i="1"/>
  <c r="W91" i="1"/>
  <c r="V91" i="1"/>
  <c r="T91" i="1"/>
  <c r="S91" i="1"/>
  <c r="R91" i="1"/>
  <c r="Q91" i="1"/>
  <c r="O91" i="1"/>
  <c r="N91" i="1"/>
  <c r="M91" i="1"/>
  <c r="K91" i="1"/>
  <c r="J91" i="1"/>
  <c r="I91" i="1"/>
  <c r="H91" i="1"/>
  <c r="F91" i="1"/>
  <c r="E91" i="1"/>
  <c r="D91" i="1"/>
  <c r="CF90" i="1"/>
  <c r="CE90" i="1"/>
  <c r="CC90" i="1"/>
  <c r="CB90" i="1"/>
  <c r="CA90" i="1"/>
  <c r="BZ90" i="1"/>
  <c r="BX90" i="1"/>
  <c r="BW90" i="1"/>
  <c r="BV90" i="1"/>
  <c r="BU90" i="1"/>
  <c r="BS90" i="1"/>
  <c r="BR90" i="1"/>
  <c r="BQ90" i="1"/>
  <c r="BO90" i="1"/>
  <c r="BN90" i="1"/>
  <c r="BM90" i="1"/>
  <c r="BK90" i="1"/>
  <c r="BJ90" i="1"/>
  <c r="BI90" i="1"/>
  <c r="BH90" i="1"/>
  <c r="BF90" i="1"/>
  <c r="BE90" i="1"/>
  <c r="BD90" i="1"/>
  <c r="BC90" i="1"/>
  <c r="BA90" i="1"/>
  <c r="AZ90" i="1"/>
  <c r="AY90" i="1"/>
  <c r="AX90" i="1"/>
  <c r="AV90" i="1"/>
  <c r="AU90" i="1"/>
  <c r="AT90" i="1"/>
  <c r="AS90" i="1"/>
  <c r="AQ90" i="1"/>
  <c r="AP90" i="1"/>
  <c r="AO90" i="1"/>
  <c r="AN90" i="1"/>
  <c r="AL90" i="1"/>
  <c r="AK90" i="1"/>
  <c r="AI90" i="1"/>
  <c r="AH90" i="1"/>
  <c r="AG90" i="1"/>
  <c r="AF90" i="1"/>
  <c r="AD90" i="1"/>
  <c r="AC90" i="1"/>
  <c r="AB90" i="1"/>
  <c r="AA90" i="1"/>
  <c r="Y90" i="1"/>
  <c r="X90" i="1"/>
  <c r="W90" i="1"/>
  <c r="V90" i="1"/>
  <c r="T90" i="1"/>
  <c r="S90" i="1"/>
  <c r="R90" i="1"/>
  <c r="Q90" i="1"/>
  <c r="O90" i="1"/>
  <c r="N90" i="1"/>
  <c r="M90" i="1"/>
  <c r="K90" i="1"/>
  <c r="J90" i="1"/>
  <c r="I90" i="1"/>
  <c r="H90" i="1"/>
  <c r="F90" i="1"/>
  <c r="E90" i="1"/>
  <c r="D90" i="1"/>
  <c r="CF89" i="1"/>
  <c r="CE89" i="1"/>
  <c r="CC89" i="1"/>
  <c r="CB89" i="1"/>
  <c r="CA89" i="1"/>
  <c r="BZ89" i="1"/>
  <c r="BX89" i="1"/>
  <c r="BW89" i="1"/>
  <c r="BV89" i="1"/>
  <c r="BU89" i="1"/>
  <c r="BS89" i="1"/>
  <c r="BR89" i="1"/>
  <c r="BQ89" i="1"/>
  <c r="BO89" i="1"/>
  <c r="BN89" i="1"/>
  <c r="BM89" i="1"/>
  <c r="BK89" i="1"/>
  <c r="BJ89" i="1"/>
  <c r="BI89" i="1"/>
  <c r="BH89" i="1"/>
  <c r="BF89" i="1"/>
  <c r="BE89" i="1"/>
  <c r="BD89" i="1"/>
  <c r="BC89" i="1"/>
  <c r="BA89" i="1"/>
  <c r="AZ89" i="1"/>
  <c r="AY89" i="1"/>
  <c r="AX89" i="1"/>
  <c r="AV89" i="1"/>
  <c r="AU89" i="1"/>
  <c r="AT89" i="1"/>
  <c r="AS89" i="1"/>
  <c r="AQ89" i="1"/>
  <c r="AP89" i="1"/>
  <c r="AO89" i="1"/>
  <c r="AN89" i="1"/>
  <c r="AL89" i="1"/>
  <c r="AK89" i="1"/>
  <c r="AI89" i="1"/>
  <c r="AH89" i="1"/>
  <c r="AG89" i="1"/>
  <c r="AF89" i="1"/>
  <c r="AD89" i="1"/>
  <c r="AC89" i="1"/>
  <c r="AB89" i="1"/>
  <c r="AA89" i="1"/>
  <c r="Y89" i="1"/>
  <c r="X89" i="1"/>
  <c r="W89" i="1"/>
  <c r="V89" i="1"/>
  <c r="T89" i="1"/>
  <c r="S89" i="1"/>
  <c r="R89" i="1"/>
  <c r="Q89" i="1"/>
  <c r="O89" i="1"/>
  <c r="N89" i="1"/>
  <c r="M89" i="1"/>
  <c r="K89" i="1"/>
  <c r="J89" i="1"/>
  <c r="I89" i="1"/>
  <c r="H89" i="1"/>
  <c r="F89" i="1"/>
  <c r="E89" i="1"/>
  <c r="D89" i="1"/>
  <c r="CF88" i="1"/>
  <c r="CE88" i="1"/>
  <c r="CC88" i="1"/>
  <c r="CB88" i="1"/>
  <c r="CA88" i="1"/>
  <c r="BZ88" i="1"/>
  <c r="BX88" i="1"/>
  <c r="BW88" i="1"/>
  <c r="BV88" i="1"/>
  <c r="BU88" i="1"/>
  <c r="BS88" i="1"/>
  <c r="BR88" i="1"/>
  <c r="BQ88" i="1"/>
  <c r="BO88" i="1"/>
  <c r="BN88" i="1"/>
  <c r="BM88" i="1"/>
  <c r="BK88" i="1"/>
  <c r="BJ88" i="1"/>
  <c r="BI88" i="1"/>
  <c r="BH88" i="1"/>
  <c r="BF88" i="1"/>
  <c r="BE88" i="1"/>
  <c r="BD88" i="1"/>
  <c r="BC88" i="1"/>
  <c r="BA88" i="1"/>
  <c r="AZ88" i="1"/>
  <c r="AY88" i="1"/>
  <c r="AX88" i="1"/>
  <c r="AV88" i="1"/>
  <c r="AU88" i="1"/>
  <c r="AT88" i="1"/>
  <c r="AS88" i="1"/>
  <c r="AQ88" i="1"/>
  <c r="AP88" i="1"/>
  <c r="AO88" i="1"/>
  <c r="AN88" i="1"/>
  <c r="AL88" i="1"/>
  <c r="AK88" i="1"/>
  <c r="AI88" i="1"/>
  <c r="AH88" i="1"/>
  <c r="AG88" i="1"/>
  <c r="AF88" i="1"/>
  <c r="AD88" i="1"/>
  <c r="AC88" i="1"/>
  <c r="AB88" i="1"/>
  <c r="AA88" i="1"/>
  <c r="Y88" i="1"/>
  <c r="X88" i="1"/>
  <c r="W88" i="1"/>
  <c r="V88" i="1"/>
  <c r="T88" i="1"/>
  <c r="S88" i="1"/>
  <c r="R88" i="1"/>
  <c r="Q88" i="1"/>
  <c r="O88" i="1"/>
  <c r="N88" i="1"/>
  <c r="M88" i="1"/>
  <c r="K88" i="1"/>
  <c r="J88" i="1"/>
  <c r="I88" i="1"/>
  <c r="H88" i="1"/>
  <c r="F88" i="1"/>
  <c r="E88" i="1"/>
  <c r="D88" i="1"/>
  <c r="CF87" i="1"/>
  <c r="CE87" i="1"/>
  <c r="CC87" i="1"/>
  <c r="CB87" i="1"/>
  <c r="CA87" i="1"/>
  <c r="BZ87" i="1"/>
  <c r="BX87" i="1"/>
  <c r="BW87" i="1"/>
  <c r="BV87" i="1"/>
  <c r="BU87" i="1"/>
  <c r="BS87" i="1"/>
  <c r="BR87" i="1"/>
  <c r="BQ87" i="1"/>
  <c r="BO87" i="1"/>
  <c r="BN87" i="1"/>
  <c r="BM87" i="1"/>
  <c r="BK87" i="1"/>
  <c r="BJ87" i="1"/>
  <c r="BI87" i="1"/>
  <c r="BH87" i="1"/>
  <c r="BF87" i="1"/>
  <c r="BE87" i="1"/>
  <c r="BD87" i="1"/>
  <c r="BC87" i="1"/>
  <c r="BA87" i="1"/>
  <c r="AZ87" i="1"/>
  <c r="AY87" i="1"/>
  <c r="AX87" i="1"/>
  <c r="AV87" i="1"/>
  <c r="AU87" i="1"/>
  <c r="AT87" i="1"/>
  <c r="AS87" i="1"/>
  <c r="AQ87" i="1"/>
  <c r="AP87" i="1"/>
  <c r="AO87" i="1"/>
  <c r="AN87" i="1"/>
  <c r="AL87" i="1"/>
  <c r="AK87" i="1"/>
  <c r="AI87" i="1"/>
  <c r="AH87" i="1"/>
  <c r="AG87" i="1"/>
  <c r="AF87" i="1"/>
  <c r="AD87" i="1"/>
  <c r="AC87" i="1"/>
  <c r="AB87" i="1"/>
  <c r="AA87" i="1"/>
  <c r="Y87" i="1"/>
  <c r="X87" i="1"/>
  <c r="W87" i="1"/>
  <c r="V87" i="1"/>
  <c r="T87" i="1"/>
  <c r="S87" i="1"/>
  <c r="R87" i="1"/>
  <c r="Q87" i="1"/>
  <c r="O87" i="1"/>
  <c r="N87" i="1"/>
  <c r="M87" i="1"/>
  <c r="K87" i="1"/>
  <c r="J87" i="1"/>
  <c r="I87" i="1"/>
  <c r="H87" i="1"/>
  <c r="F87" i="1"/>
  <c r="E87" i="1"/>
  <c r="D87" i="1"/>
  <c r="CF86" i="1"/>
  <c r="CE86" i="1"/>
  <c r="CC86" i="1"/>
  <c r="CB86" i="1"/>
  <c r="CA86" i="1"/>
  <c r="BZ86" i="1"/>
  <c r="BX86" i="1"/>
  <c r="BW86" i="1"/>
  <c r="BV86" i="1"/>
  <c r="BU86" i="1"/>
  <c r="BS86" i="1"/>
  <c r="BR86" i="1"/>
  <c r="BQ86" i="1"/>
  <c r="BO86" i="1"/>
  <c r="BN86" i="1"/>
  <c r="BM86" i="1"/>
  <c r="BK86" i="1"/>
  <c r="BJ86" i="1"/>
  <c r="BI86" i="1"/>
  <c r="BH86" i="1"/>
  <c r="BF86" i="1"/>
  <c r="BE86" i="1"/>
  <c r="BD86" i="1"/>
  <c r="BC86" i="1"/>
  <c r="BA86" i="1"/>
  <c r="AZ86" i="1"/>
  <c r="AY86" i="1"/>
  <c r="AX86" i="1"/>
  <c r="AV86" i="1"/>
  <c r="AU86" i="1"/>
  <c r="AT86" i="1"/>
  <c r="AS86" i="1"/>
  <c r="AQ86" i="1"/>
  <c r="AP86" i="1"/>
  <c r="AO86" i="1"/>
  <c r="AN86" i="1"/>
  <c r="AL86" i="1"/>
  <c r="AK86" i="1"/>
  <c r="AI86" i="1"/>
  <c r="AH86" i="1"/>
  <c r="AG86" i="1"/>
  <c r="AF86" i="1"/>
  <c r="AD86" i="1"/>
  <c r="AC86" i="1"/>
  <c r="AB86" i="1"/>
  <c r="AA86" i="1"/>
  <c r="Y86" i="1"/>
  <c r="X86" i="1"/>
  <c r="W86" i="1"/>
  <c r="V86" i="1"/>
  <c r="T86" i="1"/>
  <c r="S86" i="1"/>
  <c r="R86" i="1"/>
  <c r="Q86" i="1"/>
  <c r="O86" i="1"/>
  <c r="N86" i="1"/>
  <c r="M86" i="1"/>
  <c r="K86" i="1"/>
  <c r="J86" i="1"/>
  <c r="I86" i="1"/>
  <c r="H86" i="1"/>
  <c r="F86" i="1"/>
  <c r="E86" i="1"/>
  <c r="D86" i="1"/>
  <c r="CF85" i="1"/>
  <c r="CE85" i="1"/>
  <c r="CC85" i="1"/>
  <c r="CB85" i="1"/>
  <c r="CA85" i="1"/>
  <c r="BZ85" i="1"/>
  <c r="BX85" i="1"/>
  <c r="BW85" i="1"/>
  <c r="BV85" i="1"/>
  <c r="BU85" i="1"/>
  <c r="BS85" i="1"/>
  <c r="BR85" i="1"/>
  <c r="BQ85" i="1"/>
  <c r="BO85" i="1"/>
  <c r="BN85" i="1"/>
  <c r="BM85" i="1"/>
  <c r="BK85" i="1"/>
  <c r="BJ85" i="1"/>
  <c r="BI85" i="1"/>
  <c r="BH85" i="1"/>
  <c r="BF85" i="1"/>
  <c r="BE85" i="1"/>
  <c r="BD85" i="1"/>
  <c r="BC85" i="1"/>
  <c r="BA85" i="1"/>
  <c r="AZ85" i="1"/>
  <c r="AY85" i="1"/>
  <c r="AX85" i="1"/>
  <c r="AV85" i="1"/>
  <c r="AU85" i="1"/>
  <c r="AT85" i="1"/>
  <c r="AS85" i="1"/>
  <c r="AQ85" i="1"/>
  <c r="AP85" i="1"/>
  <c r="AO85" i="1"/>
  <c r="AN85" i="1"/>
  <c r="AL85" i="1"/>
  <c r="AK85" i="1"/>
  <c r="AI85" i="1"/>
  <c r="AH85" i="1"/>
  <c r="AG85" i="1"/>
  <c r="AF85" i="1"/>
  <c r="AD85" i="1"/>
  <c r="AC85" i="1"/>
  <c r="AB85" i="1"/>
  <c r="AA85" i="1"/>
  <c r="Y85" i="1"/>
  <c r="X85" i="1"/>
  <c r="W85" i="1"/>
  <c r="V85" i="1"/>
  <c r="T85" i="1"/>
  <c r="S85" i="1"/>
  <c r="R85" i="1"/>
  <c r="Q85" i="1"/>
  <c r="O85" i="1"/>
  <c r="N85" i="1"/>
  <c r="M85" i="1"/>
  <c r="K85" i="1"/>
  <c r="J85" i="1"/>
  <c r="I85" i="1"/>
  <c r="H85" i="1"/>
  <c r="F85" i="1"/>
  <c r="E85" i="1"/>
  <c r="D85" i="1"/>
  <c r="CF84" i="1"/>
  <c r="CE84" i="1"/>
  <c r="CC84" i="1"/>
  <c r="CB84" i="1"/>
  <c r="CA84" i="1"/>
  <c r="BZ84" i="1"/>
  <c r="BX84" i="1"/>
  <c r="BW84" i="1"/>
  <c r="BV84" i="1"/>
  <c r="BU84" i="1"/>
  <c r="BS84" i="1"/>
  <c r="BR84" i="1"/>
  <c r="BQ84" i="1"/>
  <c r="BO84" i="1"/>
  <c r="BN84" i="1"/>
  <c r="BM84" i="1"/>
  <c r="BK84" i="1"/>
  <c r="BJ84" i="1"/>
  <c r="BI84" i="1"/>
  <c r="BH84" i="1"/>
  <c r="BF84" i="1"/>
  <c r="BE84" i="1"/>
  <c r="BD84" i="1"/>
  <c r="BC84" i="1"/>
  <c r="BA84" i="1"/>
  <c r="AZ84" i="1"/>
  <c r="AY84" i="1"/>
  <c r="AX84" i="1"/>
  <c r="AV84" i="1"/>
  <c r="AU84" i="1"/>
  <c r="AT84" i="1"/>
  <c r="AS84" i="1"/>
  <c r="AQ84" i="1"/>
  <c r="AP84" i="1"/>
  <c r="AO84" i="1"/>
  <c r="AN84" i="1"/>
  <c r="AL84" i="1"/>
  <c r="AK84" i="1"/>
  <c r="AI84" i="1"/>
  <c r="AH84" i="1"/>
  <c r="AG84" i="1"/>
  <c r="AF84" i="1"/>
  <c r="AD84" i="1"/>
  <c r="AC84" i="1"/>
  <c r="AB84" i="1"/>
  <c r="AA84" i="1"/>
  <c r="Y84" i="1"/>
  <c r="X84" i="1"/>
  <c r="W84" i="1"/>
  <c r="V84" i="1"/>
  <c r="T84" i="1"/>
  <c r="S84" i="1"/>
  <c r="R84" i="1"/>
  <c r="Q84" i="1"/>
  <c r="O84" i="1"/>
  <c r="N84" i="1"/>
  <c r="M84" i="1"/>
  <c r="K84" i="1"/>
  <c r="J84" i="1"/>
  <c r="I84" i="1"/>
  <c r="H84" i="1"/>
  <c r="F84" i="1"/>
  <c r="E84" i="1"/>
  <c r="D84" i="1"/>
  <c r="CF83" i="1"/>
  <c r="CE83" i="1"/>
  <c r="CC83" i="1"/>
  <c r="CB83" i="1"/>
  <c r="CA83" i="1"/>
  <c r="BZ83" i="1"/>
  <c r="BX83" i="1"/>
  <c r="BW83" i="1"/>
  <c r="BV83" i="1"/>
  <c r="BU83" i="1"/>
  <c r="BS83" i="1"/>
  <c r="BR83" i="1"/>
  <c r="BQ83" i="1"/>
  <c r="BO83" i="1"/>
  <c r="BN83" i="1"/>
  <c r="BM83" i="1"/>
  <c r="BK83" i="1"/>
  <c r="BJ83" i="1"/>
  <c r="BI83" i="1"/>
  <c r="BH83" i="1"/>
  <c r="BF83" i="1"/>
  <c r="BE83" i="1"/>
  <c r="BD83" i="1"/>
  <c r="BC83" i="1"/>
  <c r="BA83" i="1"/>
  <c r="AZ83" i="1"/>
  <c r="AY83" i="1"/>
  <c r="AX83" i="1"/>
  <c r="AV83" i="1"/>
  <c r="AU83" i="1"/>
  <c r="AT83" i="1"/>
  <c r="AS83" i="1"/>
  <c r="AQ83" i="1"/>
  <c r="AP83" i="1"/>
  <c r="AO83" i="1"/>
  <c r="AN83" i="1"/>
  <c r="AL83" i="1"/>
  <c r="AK83" i="1"/>
  <c r="AI83" i="1"/>
  <c r="AH83" i="1"/>
  <c r="AG83" i="1"/>
  <c r="AF83" i="1"/>
  <c r="AD83" i="1"/>
  <c r="AC83" i="1"/>
  <c r="AB83" i="1"/>
  <c r="AA83" i="1"/>
  <c r="Y83" i="1"/>
  <c r="X83" i="1"/>
  <c r="W83" i="1"/>
  <c r="V83" i="1"/>
  <c r="T83" i="1"/>
  <c r="S83" i="1"/>
  <c r="R83" i="1"/>
  <c r="Q83" i="1"/>
  <c r="O83" i="1"/>
  <c r="N83" i="1"/>
  <c r="M83" i="1"/>
  <c r="K83" i="1"/>
  <c r="J83" i="1"/>
  <c r="I83" i="1"/>
  <c r="H83" i="1"/>
  <c r="F83" i="1"/>
  <c r="E83" i="1"/>
  <c r="D83" i="1"/>
  <c r="CF82" i="1"/>
  <c r="CE82" i="1"/>
  <c r="CC82" i="1"/>
  <c r="CB82" i="1"/>
  <c r="CA82" i="1"/>
  <c r="BZ82" i="1"/>
  <c r="BX82" i="1"/>
  <c r="BW82" i="1"/>
  <c r="BV82" i="1"/>
  <c r="BU82" i="1"/>
  <c r="BS82" i="1"/>
  <c r="BR82" i="1"/>
  <c r="BQ82" i="1"/>
  <c r="BO82" i="1"/>
  <c r="BN82" i="1"/>
  <c r="BM82" i="1"/>
  <c r="BK82" i="1"/>
  <c r="BJ82" i="1"/>
  <c r="BI82" i="1"/>
  <c r="BH82" i="1"/>
  <c r="BF82" i="1"/>
  <c r="BE82" i="1"/>
  <c r="BD82" i="1"/>
  <c r="BC82" i="1"/>
  <c r="BA82" i="1"/>
  <c r="AZ82" i="1"/>
  <c r="AY82" i="1"/>
  <c r="AX82" i="1"/>
  <c r="AV82" i="1"/>
  <c r="AU82" i="1"/>
  <c r="AT82" i="1"/>
  <c r="AS82" i="1"/>
  <c r="AQ82" i="1"/>
  <c r="AP82" i="1"/>
  <c r="AO82" i="1"/>
  <c r="AN82" i="1"/>
  <c r="AL82" i="1"/>
  <c r="AK82" i="1"/>
  <c r="AI82" i="1"/>
  <c r="AH82" i="1"/>
  <c r="AG82" i="1"/>
  <c r="AF82" i="1"/>
  <c r="AD82" i="1"/>
  <c r="AC82" i="1"/>
  <c r="AB82" i="1"/>
  <c r="AA82" i="1"/>
  <c r="Y82" i="1"/>
  <c r="X82" i="1"/>
  <c r="W82" i="1"/>
  <c r="V82" i="1"/>
  <c r="T82" i="1"/>
  <c r="S82" i="1"/>
  <c r="R82" i="1"/>
  <c r="Q82" i="1"/>
  <c r="O82" i="1"/>
  <c r="N82" i="1"/>
  <c r="M82" i="1"/>
  <c r="K82" i="1"/>
  <c r="J82" i="1"/>
  <c r="I82" i="1"/>
  <c r="H82" i="1"/>
  <c r="F82" i="1"/>
  <c r="E82" i="1"/>
  <c r="D82" i="1"/>
  <c r="CF81" i="1"/>
  <c r="CE81" i="1"/>
  <c r="CC81" i="1"/>
  <c r="CB81" i="1"/>
  <c r="CA81" i="1"/>
  <c r="BZ81" i="1"/>
  <c r="BX81" i="1"/>
  <c r="BW81" i="1"/>
  <c r="BV81" i="1"/>
  <c r="BU81" i="1"/>
  <c r="BS81" i="1"/>
  <c r="BR81" i="1"/>
  <c r="BQ81" i="1"/>
  <c r="BO81" i="1"/>
  <c r="BN81" i="1"/>
  <c r="BM81" i="1"/>
  <c r="BK81" i="1"/>
  <c r="BJ81" i="1"/>
  <c r="BI81" i="1"/>
  <c r="BH81" i="1"/>
  <c r="BF81" i="1"/>
  <c r="BE81" i="1"/>
  <c r="BD81" i="1"/>
  <c r="BC81" i="1"/>
  <c r="BA81" i="1"/>
  <c r="AZ81" i="1"/>
  <c r="AY81" i="1"/>
  <c r="AX81" i="1"/>
  <c r="AV81" i="1"/>
  <c r="AU81" i="1"/>
  <c r="AT81" i="1"/>
  <c r="AS81" i="1"/>
  <c r="AQ81" i="1"/>
  <c r="AP81" i="1"/>
  <c r="AO81" i="1"/>
  <c r="AN81" i="1"/>
  <c r="AL81" i="1"/>
  <c r="AK81" i="1"/>
  <c r="AI81" i="1"/>
  <c r="AH81" i="1"/>
  <c r="AG81" i="1"/>
  <c r="AF81" i="1"/>
  <c r="AD81" i="1"/>
  <c r="AC81" i="1"/>
  <c r="AB81" i="1"/>
  <c r="AA81" i="1"/>
  <c r="Y81" i="1"/>
  <c r="X81" i="1"/>
  <c r="W81" i="1"/>
  <c r="V81" i="1"/>
  <c r="T81" i="1"/>
  <c r="S81" i="1"/>
  <c r="R81" i="1"/>
  <c r="Q81" i="1"/>
  <c r="O81" i="1"/>
  <c r="N81" i="1"/>
  <c r="M81" i="1"/>
  <c r="K81" i="1"/>
  <c r="J81" i="1"/>
  <c r="I81" i="1"/>
  <c r="H81" i="1"/>
  <c r="F81" i="1"/>
  <c r="E81" i="1"/>
  <c r="D81" i="1"/>
  <c r="CF80" i="1"/>
  <c r="CE80" i="1"/>
  <c r="CC80" i="1"/>
  <c r="CB80" i="1"/>
  <c r="CA80" i="1"/>
  <c r="BZ80" i="1"/>
  <c r="BX80" i="1"/>
  <c r="BW80" i="1"/>
  <c r="BV80" i="1"/>
  <c r="BU80" i="1"/>
  <c r="BS80" i="1"/>
  <c r="BR80" i="1"/>
  <c r="BQ80" i="1"/>
  <c r="BO80" i="1"/>
  <c r="BN80" i="1"/>
  <c r="BM80" i="1"/>
  <c r="BK80" i="1"/>
  <c r="BJ80" i="1"/>
  <c r="BI80" i="1"/>
  <c r="BH80" i="1"/>
  <c r="BF80" i="1"/>
  <c r="BE80" i="1"/>
  <c r="BD80" i="1"/>
  <c r="BC80" i="1"/>
  <c r="BA80" i="1"/>
  <c r="AZ80" i="1"/>
  <c r="AY80" i="1"/>
  <c r="AX80" i="1"/>
  <c r="AV80" i="1"/>
  <c r="AU80" i="1"/>
  <c r="AT80" i="1"/>
  <c r="AS80" i="1"/>
  <c r="AQ80" i="1"/>
  <c r="AP80" i="1"/>
  <c r="AO80" i="1"/>
  <c r="AN80" i="1"/>
  <c r="AL80" i="1"/>
  <c r="AK80" i="1"/>
  <c r="AI80" i="1"/>
  <c r="AH80" i="1"/>
  <c r="AG80" i="1"/>
  <c r="AF80" i="1"/>
  <c r="AD80" i="1"/>
  <c r="AC80" i="1"/>
  <c r="AB80" i="1"/>
  <c r="AA80" i="1"/>
  <c r="Y80" i="1"/>
  <c r="X80" i="1"/>
  <c r="W80" i="1"/>
  <c r="V80" i="1"/>
  <c r="T80" i="1"/>
  <c r="S80" i="1"/>
  <c r="R80" i="1"/>
  <c r="Q80" i="1"/>
  <c r="O80" i="1"/>
  <c r="N80" i="1"/>
  <c r="M80" i="1"/>
  <c r="K80" i="1"/>
  <c r="J80" i="1"/>
  <c r="I80" i="1"/>
  <c r="H80" i="1"/>
  <c r="F80" i="1"/>
  <c r="E80" i="1"/>
  <c r="D80" i="1"/>
  <c r="CF79" i="1"/>
  <c r="CE79" i="1"/>
  <c r="CC79" i="1"/>
  <c r="CB79" i="1"/>
  <c r="CA79" i="1"/>
  <c r="BZ79" i="1"/>
  <c r="BX79" i="1"/>
  <c r="BW79" i="1"/>
  <c r="BV79" i="1"/>
  <c r="BU79" i="1"/>
  <c r="BS79" i="1"/>
  <c r="BR79" i="1"/>
  <c r="BQ79" i="1"/>
  <c r="BO79" i="1"/>
  <c r="BN79" i="1"/>
  <c r="BM79" i="1"/>
  <c r="BK79" i="1"/>
  <c r="BJ79" i="1"/>
  <c r="BI79" i="1"/>
  <c r="BH79" i="1"/>
  <c r="BF79" i="1"/>
  <c r="BE79" i="1"/>
  <c r="BD79" i="1"/>
  <c r="BC79" i="1"/>
  <c r="BA79" i="1"/>
  <c r="AZ79" i="1"/>
  <c r="AY79" i="1"/>
  <c r="AX79" i="1"/>
  <c r="AV79" i="1"/>
  <c r="AU79" i="1"/>
  <c r="AT79" i="1"/>
  <c r="AS79" i="1"/>
  <c r="AQ79" i="1"/>
  <c r="AP79" i="1"/>
  <c r="AO79" i="1"/>
  <c r="AN79" i="1"/>
  <c r="AL79" i="1"/>
  <c r="AK79" i="1"/>
  <c r="AI79" i="1"/>
  <c r="AH79" i="1"/>
  <c r="AG79" i="1"/>
  <c r="AF79" i="1"/>
  <c r="AD79" i="1"/>
  <c r="AC79" i="1"/>
  <c r="AB79" i="1"/>
  <c r="AA79" i="1"/>
  <c r="Y79" i="1"/>
  <c r="X79" i="1"/>
  <c r="W79" i="1"/>
  <c r="V79" i="1"/>
  <c r="T79" i="1"/>
  <c r="S79" i="1"/>
  <c r="R79" i="1"/>
  <c r="Q79" i="1"/>
  <c r="O79" i="1"/>
  <c r="N79" i="1"/>
  <c r="M79" i="1"/>
  <c r="K79" i="1"/>
  <c r="J79" i="1"/>
  <c r="I79" i="1"/>
  <c r="H79" i="1"/>
  <c r="F79" i="1"/>
  <c r="E79" i="1"/>
  <c r="D79" i="1"/>
  <c r="CF78" i="1"/>
  <c r="CE78" i="1"/>
  <c r="CC78" i="1"/>
  <c r="CB78" i="1"/>
  <c r="CA78" i="1"/>
  <c r="BZ78" i="1"/>
  <c r="BX78" i="1"/>
  <c r="BW78" i="1"/>
  <c r="BV78" i="1"/>
  <c r="BU78" i="1"/>
  <c r="BS78" i="1"/>
  <c r="BR78" i="1"/>
  <c r="BQ78" i="1"/>
  <c r="BO78" i="1"/>
  <c r="BN78" i="1"/>
  <c r="BM78" i="1"/>
  <c r="BK78" i="1"/>
  <c r="BJ78" i="1"/>
  <c r="BI78" i="1"/>
  <c r="BH78" i="1"/>
  <c r="BF78" i="1"/>
  <c r="BE78" i="1"/>
  <c r="BD78" i="1"/>
  <c r="BC78" i="1"/>
  <c r="BA78" i="1"/>
  <c r="AZ78" i="1"/>
  <c r="AY78" i="1"/>
  <c r="AX78" i="1"/>
  <c r="AV78" i="1"/>
  <c r="AU78" i="1"/>
  <c r="AT78" i="1"/>
  <c r="AS78" i="1"/>
  <c r="AQ78" i="1"/>
  <c r="AP78" i="1"/>
  <c r="AO78" i="1"/>
  <c r="AN78" i="1"/>
  <c r="AL78" i="1"/>
  <c r="AK78" i="1"/>
  <c r="AI78" i="1"/>
  <c r="AH78" i="1"/>
  <c r="AG78" i="1"/>
  <c r="AF78" i="1"/>
  <c r="AD78" i="1"/>
  <c r="AC78" i="1"/>
  <c r="AB78" i="1"/>
  <c r="AA78" i="1"/>
  <c r="Y78" i="1"/>
  <c r="X78" i="1"/>
  <c r="W78" i="1"/>
  <c r="V78" i="1"/>
  <c r="T78" i="1"/>
  <c r="S78" i="1"/>
  <c r="R78" i="1"/>
  <c r="Q78" i="1"/>
  <c r="O78" i="1"/>
  <c r="N78" i="1"/>
  <c r="M78" i="1"/>
  <c r="K78" i="1"/>
  <c r="J78" i="1"/>
  <c r="I78" i="1"/>
  <c r="H78" i="1"/>
  <c r="F78" i="1"/>
  <c r="E78" i="1"/>
  <c r="D78" i="1"/>
  <c r="CF77" i="1"/>
  <c r="CE77" i="1"/>
  <c r="CC77" i="1"/>
  <c r="CB77" i="1"/>
  <c r="CA77" i="1"/>
  <c r="BZ77" i="1"/>
  <c r="BX77" i="1"/>
  <c r="BW77" i="1"/>
  <c r="BV77" i="1"/>
  <c r="BU77" i="1"/>
  <c r="BS77" i="1"/>
  <c r="BR77" i="1"/>
  <c r="BQ77" i="1"/>
  <c r="BO77" i="1"/>
  <c r="BN77" i="1"/>
  <c r="BM77" i="1"/>
  <c r="BK77" i="1"/>
  <c r="BJ77" i="1"/>
  <c r="BI77" i="1"/>
  <c r="BH77" i="1"/>
  <c r="BF77" i="1"/>
  <c r="BE77" i="1"/>
  <c r="BD77" i="1"/>
  <c r="BC77" i="1"/>
  <c r="BA77" i="1"/>
  <c r="AZ77" i="1"/>
  <c r="AY77" i="1"/>
  <c r="AX77" i="1"/>
  <c r="AV77" i="1"/>
  <c r="AU77" i="1"/>
  <c r="AT77" i="1"/>
  <c r="AS77" i="1"/>
  <c r="AQ77" i="1"/>
  <c r="AP77" i="1"/>
  <c r="AO77" i="1"/>
  <c r="AN77" i="1"/>
  <c r="AL77" i="1"/>
  <c r="AK77" i="1"/>
  <c r="AI77" i="1"/>
  <c r="AH77" i="1"/>
  <c r="AG77" i="1"/>
  <c r="AF77" i="1"/>
  <c r="AD77" i="1"/>
  <c r="AC77" i="1"/>
  <c r="AB77" i="1"/>
  <c r="AA77" i="1"/>
  <c r="Y77" i="1"/>
  <c r="X77" i="1"/>
  <c r="W77" i="1"/>
  <c r="V77" i="1"/>
  <c r="T77" i="1"/>
  <c r="S77" i="1"/>
  <c r="R77" i="1"/>
  <c r="Q77" i="1"/>
  <c r="O77" i="1"/>
  <c r="N77" i="1"/>
  <c r="M77" i="1"/>
  <c r="K77" i="1"/>
  <c r="J77" i="1"/>
  <c r="I77" i="1"/>
  <c r="H77" i="1"/>
  <c r="F77" i="1"/>
  <c r="E77" i="1"/>
  <c r="D77" i="1"/>
  <c r="CF76" i="1"/>
  <c r="CE76" i="1"/>
  <c r="CC76" i="1"/>
  <c r="CB76" i="1"/>
  <c r="CA76" i="1"/>
  <c r="BZ76" i="1"/>
  <c r="BX76" i="1"/>
  <c r="BW76" i="1"/>
  <c r="BV76" i="1"/>
  <c r="BU76" i="1"/>
  <c r="BS76" i="1"/>
  <c r="BR76" i="1"/>
  <c r="BQ76" i="1"/>
  <c r="BO76" i="1"/>
  <c r="BN76" i="1"/>
  <c r="BM76" i="1"/>
  <c r="BK76" i="1"/>
  <c r="BJ76" i="1"/>
  <c r="BI76" i="1"/>
  <c r="BH76" i="1"/>
  <c r="BF76" i="1"/>
  <c r="BE76" i="1"/>
  <c r="BD76" i="1"/>
  <c r="BC76" i="1"/>
  <c r="BA76" i="1"/>
  <c r="AZ76" i="1"/>
  <c r="AY76" i="1"/>
  <c r="AX76" i="1"/>
  <c r="AV76" i="1"/>
  <c r="AU76" i="1"/>
  <c r="AT76" i="1"/>
  <c r="AS76" i="1"/>
  <c r="AQ76" i="1"/>
  <c r="AP76" i="1"/>
  <c r="AO76" i="1"/>
  <c r="AN76" i="1"/>
  <c r="AL76" i="1"/>
  <c r="AK76" i="1"/>
  <c r="AI76" i="1"/>
  <c r="AH76" i="1"/>
  <c r="AG76" i="1"/>
  <c r="AF76" i="1"/>
  <c r="AD76" i="1"/>
  <c r="AC76" i="1"/>
  <c r="AB76" i="1"/>
  <c r="AA76" i="1"/>
  <c r="Y76" i="1"/>
  <c r="X76" i="1"/>
  <c r="W76" i="1"/>
  <c r="V76" i="1"/>
  <c r="T76" i="1"/>
  <c r="S76" i="1"/>
  <c r="R76" i="1"/>
  <c r="Q76" i="1"/>
  <c r="O76" i="1"/>
  <c r="N76" i="1"/>
  <c r="M76" i="1"/>
  <c r="K76" i="1"/>
  <c r="J76" i="1"/>
  <c r="I76" i="1"/>
  <c r="H76" i="1"/>
  <c r="F76" i="1"/>
  <c r="E76" i="1"/>
  <c r="D76" i="1"/>
  <c r="CF75" i="1"/>
  <c r="CE75" i="1"/>
  <c r="CC75" i="1"/>
  <c r="CB75" i="1"/>
  <c r="CA75" i="1"/>
  <c r="BZ75" i="1"/>
  <c r="BX75" i="1"/>
  <c r="BW75" i="1"/>
  <c r="BV75" i="1"/>
  <c r="BU75" i="1"/>
  <c r="BS75" i="1"/>
  <c r="BR75" i="1"/>
  <c r="BQ75" i="1"/>
  <c r="BO75" i="1"/>
  <c r="BN75" i="1"/>
  <c r="BM75" i="1"/>
  <c r="BK75" i="1"/>
  <c r="BJ75" i="1"/>
  <c r="BI75" i="1"/>
  <c r="BH75" i="1"/>
  <c r="BF75" i="1"/>
  <c r="BE75" i="1"/>
  <c r="BD75" i="1"/>
  <c r="BC75" i="1"/>
  <c r="BA75" i="1"/>
  <c r="AZ75" i="1"/>
  <c r="AY75" i="1"/>
  <c r="AX75" i="1"/>
  <c r="AV75" i="1"/>
  <c r="AU75" i="1"/>
  <c r="AT75" i="1"/>
  <c r="AS75" i="1"/>
  <c r="AQ75" i="1"/>
  <c r="AP75" i="1"/>
  <c r="AO75" i="1"/>
  <c r="AN75" i="1"/>
  <c r="AL75" i="1"/>
  <c r="AK75" i="1"/>
  <c r="AI75" i="1"/>
  <c r="AH75" i="1"/>
  <c r="AG75" i="1"/>
  <c r="AF75" i="1"/>
  <c r="AD75" i="1"/>
  <c r="AC75" i="1"/>
  <c r="AB75" i="1"/>
  <c r="AA75" i="1"/>
  <c r="Y75" i="1"/>
  <c r="X75" i="1"/>
  <c r="W75" i="1"/>
  <c r="V75" i="1"/>
  <c r="T75" i="1"/>
  <c r="S75" i="1"/>
  <c r="R75" i="1"/>
  <c r="Q75" i="1"/>
  <c r="O75" i="1"/>
  <c r="N75" i="1"/>
  <c r="M75" i="1"/>
  <c r="K75" i="1"/>
  <c r="J75" i="1"/>
  <c r="I75" i="1"/>
  <c r="H75" i="1"/>
  <c r="F75" i="1"/>
  <c r="E75" i="1"/>
  <c r="D75" i="1"/>
  <c r="CF74" i="1"/>
  <c r="CE74" i="1"/>
  <c r="CC74" i="1"/>
  <c r="CB74" i="1"/>
  <c r="CA74" i="1"/>
  <c r="BZ74" i="1"/>
  <c r="BX74" i="1"/>
  <c r="BW74" i="1"/>
  <c r="BV74" i="1"/>
  <c r="BU74" i="1"/>
  <c r="BS74" i="1"/>
  <c r="BR74" i="1"/>
  <c r="BQ74" i="1"/>
  <c r="BO74" i="1"/>
  <c r="BN74" i="1"/>
  <c r="BM74" i="1"/>
  <c r="BK74" i="1"/>
  <c r="BJ74" i="1"/>
  <c r="BI74" i="1"/>
  <c r="BH74" i="1"/>
  <c r="BF74" i="1"/>
  <c r="BE74" i="1"/>
  <c r="BD74" i="1"/>
  <c r="BC74" i="1"/>
  <c r="BA74" i="1"/>
  <c r="AZ74" i="1"/>
  <c r="AY74" i="1"/>
  <c r="AX74" i="1"/>
  <c r="AV74" i="1"/>
  <c r="AU74" i="1"/>
  <c r="AT74" i="1"/>
  <c r="AS74" i="1"/>
  <c r="AQ74" i="1"/>
  <c r="AP74" i="1"/>
  <c r="AO74" i="1"/>
  <c r="AN74" i="1"/>
  <c r="AL74" i="1"/>
  <c r="AK74" i="1"/>
  <c r="AI74" i="1"/>
  <c r="AH74" i="1"/>
  <c r="AG74" i="1"/>
  <c r="AF74" i="1"/>
  <c r="AD74" i="1"/>
  <c r="AC74" i="1"/>
  <c r="AB74" i="1"/>
  <c r="AA74" i="1"/>
  <c r="Y74" i="1"/>
  <c r="X74" i="1"/>
  <c r="W74" i="1"/>
  <c r="V74" i="1"/>
  <c r="T74" i="1"/>
  <c r="S74" i="1"/>
  <c r="R74" i="1"/>
  <c r="Q74" i="1"/>
  <c r="O74" i="1"/>
  <c r="N74" i="1"/>
  <c r="M74" i="1"/>
  <c r="K74" i="1"/>
  <c r="J74" i="1"/>
  <c r="I74" i="1"/>
  <c r="H74" i="1"/>
  <c r="F74" i="1"/>
  <c r="E74" i="1"/>
  <c r="D74" i="1"/>
  <c r="CF73" i="1"/>
  <c r="CE73" i="1"/>
  <c r="CC73" i="1"/>
  <c r="CB73" i="1"/>
  <c r="CA73" i="1"/>
  <c r="BZ73" i="1"/>
  <c r="BX73" i="1"/>
  <c r="BW73" i="1"/>
  <c r="BV73" i="1"/>
  <c r="BU73" i="1"/>
  <c r="BS73" i="1"/>
  <c r="BR73" i="1"/>
  <c r="BQ73" i="1"/>
  <c r="BO73" i="1"/>
  <c r="BN73" i="1"/>
  <c r="BM73" i="1"/>
  <c r="BK73" i="1"/>
  <c r="BJ73" i="1"/>
  <c r="BI73" i="1"/>
  <c r="BH73" i="1"/>
  <c r="BF73" i="1"/>
  <c r="BE73" i="1"/>
  <c r="BD73" i="1"/>
  <c r="BC73" i="1"/>
  <c r="BA73" i="1"/>
  <c r="AZ73" i="1"/>
  <c r="AY73" i="1"/>
  <c r="AX73" i="1"/>
  <c r="AV73" i="1"/>
  <c r="AU73" i="1"/>
  <c r="AT73" i="1"/>
  <c r="AS73" i="1"/>
  <c r="AQ73" i="1"/>
  <c r="AP73" i="1"/>
  <c r="AO73" i="1"/>
  <c r="AN73" i="1"/>
  <c r="AL73" i="1"/>
  <c r="AK73" i="1"/>
  <c r="AI73" i="1"/>
  <c r="AH73" i="1"/>
  <c r="AG73" i="1"/>
  <c r="AF73" i="1"/>
  <c r="AD73" i="1"/>
  <c r="AC73" i="1"/>
  <c r="AB73" i="1"/>
  <c r="AA73" i="1"/>
  <c r="Y73" i="1"/>
  <c r="X73" i="1"/>
  <c r="W73" i="1"/>
  <c r="V73" i="1"/>
  <c r="T73" i="1"/>
  <c r="S73" i="1"/>
  <c r="R73" i="1"/>
  <c r="Q73" i="1"/>
  <c r="O73" i="1"/>
  <c r="N73" i="1"/>
  <c r="M73" i="1"/>
  <c r="K73" i="1"/>
  <c r="J73" i="1"/>
  <c r="I73" i="1"/>
  <c r="H73" i="1"/>
  <c r="F73" i="1"/>
  <c r="E73" i="1"/>
  <c r="D73" i="1"/>
  <c r="CF72" i="1"/>
  <c r="CE72" i="1"/>
  <c r="CC72" i="1"/>
  <c r="CB72" i="1"/>
  <c r="CA72" i="1"/>
  <c r="BZ72" i="1"/>
  <c r="BX72" i="1"/>
  <c r="BW72" i="1"/>
  <c r="BV72" i="1"/>
  <c r="BU72" i="1"/>
  <c r="BS72" i="1"/>
  <c r="BR72" i="1"/>
  <c r="BQ72" i="1"/>
  <c r="BO72" i="1"/>
  <c r="BN72" i="1"/>
  <c r="BM72" i="1"/>
  <c r="BK72" i="1"/>
  <c r="BJ72" i="1"/>
  <c r="BI72" i="1"/>
  <c r="BH72" i="1"/>
  <c r="BF72" i="1"/>
  <c r="BE72" i="1"/>
  <c r="BD72" i="1"/>
  <c r="BC72" i="1"/>
  <c r="BA72" i="1"/>
  <c r="AZ72" i="1"/>
  <c r="AY72" i="1"/>
  <c r="AX72" i="1"/>
  <c r="AV72" i="1"/>
  <c r="AU72" i="1"/>
  <c r="AT72" i="1"/>
  <c r="AS72" i="1"/>
  <c r="AQ72" i="1"/>
  <c r="AP72" i="1"/>
  <c r="AO72" i="1"/>
  <c r="AN72" i="1"/>
  <c r="AL72" i="1"/>
  <c r="AK72" i="1"/>
  <c r="AI72" i="1"/>
  <c r="AH72" i="1"/>
  <c r="AG72" i="1"/>
  <c r="AF72" i="1"/>
  <c r="AD72" i="1"/>
  <c r="AC72" i="1"/>
  <c r="AB72" i="1"/>
  <c r="AA72" i="1"/>
  <c r="Y72" i="1"/>
  <c r="X72" i="1"/>
  <c r="W72" i="1"/>
  <c r="V72" i="1"/>
  <c r="T72" i="1"/>
  <c r="S72" i="1"/>
  <c r="R72" i="1"/>
  <c r="Q72" i="1"/>
  <c r="O72" i="1"/>
  <c r="N72" i="1"/>
  <c r="M72" i="1"/>
  <c r="K72" i="1"/>
  <c r="J72" i="1"/>
  <c r="I72" i="1"/>
  <c r="H72" i="1"/>
  <c r="F72" i="1"/>
  <c r="E72" i="1"/>
  <c r="D72" i="1"/>
  <c r="CF71" i="1"/>
  <c r="CE71" i="1"/>
  <c r="CC71" i="1"/>
  <c r="CB71" i="1"/>
  <c r="CA71" i="1"/>
  <c r="BZ71" i="1"/>
  <c r="BX71" i="1"/>
  <c r="BW71" i="1"/>
  <c r="BV71" i="1"/>
  <c r="BU71" i="1"/>
  <c r="BS71" i="1"/>
  <c r="BR71" i="1"/>
  <c r="BQ71" i="1"/>
  <c r="BO71" i="1"/>
  <c r="BN71" i="1"/>
  <c r="BM71" i="1"/>
  <c r="BK71" i="1"/>
  <c r="BJ71" i="1"/>
  <c r="BI71" i="1"/>
  <c r="BH71" i="1"/>
  <c r="BF71" i="1"/>
  <c r="BE71" i="1"/>
  <c r="BD71" i="1"/>
  <c r="BC71" i="1"/>
  <c r="BA71" i="1"/>
  <c r="AZ71" i="1"/>
  <c r="AY71" i="1"/>
  <c r="AX71" i="1"/>
  <c r="AV71" i="1"/>
  <c r="AU71" i="1"/>
  <c r="AT71" i="1"/>
  <c r="AS71" i="1"/>
  <c r="AQ71" i="1"/>
  <c r="AP71" i="1"/>
  <c r="AO71" i="1"/>
  <c r="AN71" i="1"/>
  <c r="AL71" i="1"/>
  <c r="AK71" i="1"/>
  <c r="AI71" i="1"/>
  <c r="AH71" i="1"/>
  <c r="AG71" i="1"/>
  <c r="AF71" i="1"/>
  <c r="AD71" i="1"/>
  <c r="AC71" i="1"/>
  <c r="AB71" i="1"/>
  <c r="AA71" i="1"/>
  <c r="Y71" i="1"/>
  <c r="X71" i="1"/>
  <c r="W71" i="1"/>
  <c r="V71" i="1"/>
  <c r="T71" i="1"/>
  <c r="S71" i="1"/>
  <c r="R71" i="1"/>
  <c r="Q71" i="1"/>
  <c r="O71" i="1"/>
  <c r="N71" i="1"/>
  <c r="M71" i="1"/>
  <c r="K71" i="1"/>
  <c r="J71" i="1"/>
  <c r="I71" i="1"/>
  <c r="H71" i="1"/>
  <c r="F71" i="1"/>
  <c r="E71" i="1"/>
  <c r="D71" i="1"/>
  <c r="CF70" i="1"/>
  <c r="CE70" i="1"/>
  <c r="CC70" i="1"/>
  <c r="CB70" i="1"/>
  <c r="CA70" i="1"/>
  <c r="BZ70" i="1"/>
  <c r="BX70" i="1"/>
  <c r="BW70" i="1"/>
  <c r="BV70" i="1"/>
  <c r="BU70" i="1"/>
  <c r="BS70" i="1"/>
  <c r="BR70" i="1"/>
  <c r="BQ70" i="1"/>
  <c r="BO70" i="1"/>
  <c r="BN70" i="1"/>
  <c r="BM70" i="1"/>
  <c r="BK70" i="1"/>
  <c r="BJ70" i="1"/>
  <c r="BI70" i="1"/>
  <c r="BH70" i="1"/>
  <c r="BF70" i="1"/>
  <c r="BE70" i="1"/>
  <c r="BD70" i="1"/>
  <c r="BC70" i="1"/>
  <c r="BA70" i="1"/>
  <c r="AZ70" i="1"/>
  <c r="AY70" i="1"/>
  <c r="AX70" i="1"/>
  <c r="AV70" i="1"/>
  <c r="AU70" i="1"/>
  <c r="AT70" i="1"/>
  <c r="AS70" i="1"/>
  <c r="AQ70" i="1"/>
  <c r="AP70" i="1"/>
  <c r="AO70" i="1"/>
  <c r="AN70" i="1"/>
  <c r="AL70" i="1"/>
  <c r="AK70" i="1"/>
  <c r="AI70" i="1"/>
  <c r="AH70" i="1"/>
  <c r="AG70" i="1"/>
  <c r="AF70" i="1"/>
  <c r="AD70" i="1"/>
  <c r="AC70" i="1"/>
  <c r="AB70" i="1"/>
  <c r="AA70" i="1"/>
  <c r="Y70" i="1"/>
  <c r="X70" i="1"/>
  <c r="W70" i="1"/>
  <c r="V70" i="1"/>
  <c r="T70" i="1"/>
  <c r="S70" i="1"/>
  <c r="R70" i="1"/>
  <c r="Q70" i="1"/>
  <c r="O70" i="1"/>
  <c r="N70" i="1"/>
  <c r="M70" i="1"/>
  <c r="K70" i="1"/>
  <c r="J70" i="1"/>
  <c r="I70" i="1"/>
  <c r="H70" i="1"/>
  <c r="F70" i="1"/>
  <c r="E70" i="1"/>
  <c r="D70" i="1"/>
  <c r="CF69" i="1"/>
  <c r="CE69" i="1"/>
  <c r="CC69" i="1"/>
  <c r="CB69" i="1"/>
  <c r="CA69" i="1"/>
  <c r="BZ69" i="1"/>
  <c r="BX69" i="1"/>
  <c r="BW69" i="1"/>
  <c r="BV69" i="1"/>
  <c r="BU69" i="1"/>
  <c r="BS69" i="1"/>
  <c r="BR69" i="1"/>
  <c r="BQ69" i="1"/>
  <c r="BO69" i="1"/>
  <c r="BN69" i="1"/>
  <c r="BM69" i="1"/>
  <c r="BK69" i="1"/>
  <c r="BJ69" i="1"/>
  <c r="BI69" i="1"/>
  <c r="BH69" i="1"/>
  <c r="BF69" i="1"/>
  <c r="BE69" i="1"/>
  <c r="BD69" i="1"/>
  <c r="BC69" i="1"/>
  <c r="BA69" i="1"/>
  <c r="AZ69" i="1"/>
  <c r="AY69" i="1"/>
  <c r="AX69" i="1"/>
  <c r="AV69" i="1"/>
  <c r="AU69" i="1"/>
  <c r="AT69" i="1"/>
  <c r="AS69" i="1"/>
  <c r="AQ69" i="1"/>
  <c r="AP69" i="1"/>
  <c r="AO69" i="1"/>
  <c r="AN69" i="1"/>
  <c r="AL69" i="1"/>
  <c r="AK69" i="1"/>
  <c r="AI69" i="1"/>
  <c r="AH69" i="1"/>
  <c r="AG69" i="1"/>
  <c r="AF69" i="1"/>
  <c r="AD69" i="1"/>
  <c r="AC69" i="1"/>
  <c r="AB69" i="1"/>
  <c r="AA69" i="1"/>
  <c r="Y69" i="1"/>
  <c r="X69" i="1"/>
  <c r="W69" i="1"/>
  <c r="V69" i="1"/>
  <c r="T69" i="1"/>
  <c r="S69" i="1"/>
  <c r="R69" i="1"/>
  <c r="Q69" i="1"/>
  <c r="O69" i="1"/>
  <c r="N69" i="1"/>
  <c r="M69" i="1"/>
  <c r="K69" i="1"/>
  <c r="J69" i="1"/>
  <c r="I69" i="1"/>
  <c r="H69" i="1"/>
  <c r="F69" i="1"/>
  <c r="E69" i="1"/>
  <c r="D69" i="1"/>
  <c r="CF68" i="1"/>
  <c r="CE68" i="1"/>
  <c r="CC68" i="1"/>
  <c r="CB68" i="1"/>
  <c r="CA68" i="1"/>
  <c r="BZ68" i="1"/>
  <c r="BX68" i="1"/>
  <c r="BW68" i="1"/>
  <c r="BV68" i="1"/>
  <c r="BU68" i="1"/>
  <c r="BS68" i="1"/>
  <c r="BR68" i="1"/>
  <c r="BQ68" i="1"/>
  <c r="BO68" i="1"/>
  <c r="BN68" i="1"/>
  <c r="BM68" i="1"/>
  <c r="BK68" i="1"/>
  <c r="BJ68" i="1"/>
  <c r="BI68" i="1"/>
  <c r="BH68" i="1"/>
  <c r="BF68" i="1"/>
  <c r="BE68" i="1"/>
  <c r="BD68" i="1"/>
  <c r="BC68" i="1"/>
  <c r="BA68" i="1"/>
  <c r="AZ68" i="1"/>
  <c r="AY68" i="1"/>
  <c r="AX68" i="1"/>
  <c r="AV68" i="1"/>
  <c r="AU68" i="1"/>
  <c r="AT68" i="1"/>
  <c r="AS68" i="1"/>
  <c r="AQ68" i="1"/>
  <c r="AP68" i="1"/>
  <c r="AO68" i="1"/>
  <c r="AN68" i="1"/>
  <c r="AL68" i="1"/>
  <c r="AK68" i="1"/>
  <c r="AI68" i="1"/>
  <c r="AH68" i="1"/>
  <c r="AG68" i="1"/>
  <c r="AF68" i="1"/>
  <c r="AD68" i="1"/>
  <c r="AC68" i="1"/>
  <c r="AB68" i="1"/>
  <c r="AA68" i="1"/>
  <c r="Y68" i="1"/>
  <c r="X68" i="1"/>
  <c r="W68" i="1"/>
  <c r="V68" i="1"/>
  <c r="T68" i="1"/>
  <c r="S68" i="1"/>
  <c r="R68" i="1"/>
  <c r="Q68" i="1"/>
  <c r="O68" i="1"/>
  <c r="N68" i="1"/>
  <c r="M68" i="1"/>
  <c r="K68" i="1"/>
  <c r="J68" i="1"/>
  <c r="I68" i="1"/>
  <c r="H68" i="1"/>
  <c r="F68" i="1"/>
  <c r="E68" i="1"/>
  <c r="D68" i="1"/>
  <c r="CF67" i="1"/>
  <c r="CE67" i="1"/>
  <c r="CC67" i="1"/>
  <c r="CB67" i="1"/>
  <c r="CA67" i="1"/>
  <c r="BZ67" i="1"/>
  <c r="BX67" i="1"/>
  <c r="BW67" i="1"/>
  <c r="BV67" i="1"/>
  <c r="BU67" i="1"/>
  <c r="BS67" i="1"/>
  <c r="BR67" i="1"/>
  <c r="BQ67" i="1"/>
  <c r="BO67" i="1"/>
  <c r="BN67" i="1"/>
  <c r="BM67" i="1"/>
  <c r="BK67" i="1"/>
  <c r="BJ67" i="1"/>
  <c r="BI67" i="1"/>
  <c r="BH67" i="1"/>
  <c r="BF67" i="1"/>
  <c r="BE67" i="1"/>
  <c r="BD67" i="1"/>
  <c r="BC67" i="1"/>
  <c r="BA67" i="1"/>
  <c r="AZ67" i="1"/>
  <c r="AY67" i="1"/>
  <c r="AX67" i="1"/>
  <c r="AV67" i="1"/>
  <c r="AU67" i="1"/>
  <c r="AT67" i="1"/>
  <c r="AS67" i="1"/>
  <c r="AQ67" i="1"/>
  <c r="AP67" i="1"/>
  <c r="AO67" i="1"/>
  <c r="AN67" i="1"/>
  <c r="AL67" i="1"/>
  <c r="AK67" i="1"/>
  <c r="AI67" i="1"/>
  <c r="AH67" i="1"/>
  <c r="AG67" i="1"/>
  <c r="AF67" i="1"/>
  <c r="AD67" i="1"/>
  <c r="AC67" i="1"/>
  <c r="AB67" i="1"/>
  <c r="AA67" i="1"/>
  <c r="Y67" i="1"/>
  <c r="X67" i="1"/>
  <c r="W67" i="1"/>
  <c r="V67" i="1"/>
  <c r="T67" i="1"/>
  <c r="S67" i="1"/>
  <c r="R67" i="1"/>
  <c r="Q67" i="1"/>
  <c r="O67" i="1"/>
  <c r="N67" i="1"/>
  <c r="M67" i="1"/>
  <c r="K67" i="1"/>
  <c r="J67" i="1"/>
  <c r="I67" i="1"/>
  <c r="H67" i="1"/>
  <c r="F67" i="1"/>
  <c r="E67" i="1"/>
  <c r="D67" i="1"/>
  <c r="CF66" i="1"/>
  <c r="CE66" i="1"/>
  <c r="CC66" i="1"/>
  <c r="CB66" i="1"/>
  <c r="CA66" i="1"/>
  <c r="BZ66" i="1"/>
  <c r="BX66" i="1"/>
  <c r="BW66" i="1"/>
  <c r="BV66" i="1"/>
  <c r="BU66" i="1"/>
  <c r="BS66" i="1"/>
  <c r="BR66" i="1"/>
  <c r="BQ66" i="1"/>
  <c r="BO66" i="1"/>
  <c r="BN66" i="1"/>
  <c r="BM66" i="1"/>
  <c r="BK66" i="1"/>
  <c r="BJ66" i="1"/>
  <c r="BI66" i="1"/>
  <c r="BH66" i="1"/>
  <c r="BF66" i="1"/>
  <c r="BE66" i="1"/>
  <c r="BD66" i="1"/>
  <c r="BC66" i="1"/>
  <c r="BA66" i="1"/>
  <c r="AZ66" i="1"/>
  <c r="AY66" i="1"/>
  <c r="AX66" i="1"/>
  <c r="AV66" i="1"/>
  <c r="AU66" i="1"/>
  <c r="AT66" i="1"/>
  <c r="AS66" i="1"/>
  <c r="AQ66" i="1"/>
  <c r="AP66" i="1"/>
  <c r="AO66" i="1"/>
  <c r="AN66" i="1"/>
  <c r="AL66" i="1"/>
  <c r="AK66" i="1"/>
  <c r="AI66" i="1"/>
  <c r="AH66" i="1"/>
  <c r="AG66" i="1"/>
  <c r="AF66" i="1"/>
  <c r="AD66" i="1"/>
  <c r="AC66" i="1"/>
  <c r="AB66" i="1"/>
  <c r="AA66" i="1"/>
  <c r="Y66" i="1"/>
  <c r="X66" i="1"/>
  <c r="W66" i="1"/>
  <c r="V66" i="1"/>
  <c r="T66" i="1"/>
  <c r="S66" i="1"/>
  <c r="R66" i="1"/>
  <c r="Q66" i="1"/>
  <c r="O66" i="1"/>
  <c r="N66" i="1"/>
  <c r="M66" i="1"/>
  <c r="K66" i="1"/>
  <c r="J66" i="1"/>
  <c r="I66" i="1"/>
  <c r="H66" i="1"/>
  <c r="F66" i="1"/>
  <c r="E66" i="1"/>
  <c r="D66" i="1"/>
  <c r="CF65" i="1"/>
  <c r="CE65" i="1"/>
  <c r="CC65" i="1"/>
  <c r="CB65" i="1"/>
  <c r="CA65" i="1"/>
  <c r="BZ65" i="1"/>
  <c r="BX65" i="1"/>
  <c r="BW65" i="1"/>
  <c r="BV65" i="1"/>
  <c r="BU65" i="1"/>
  <c r="BS65" i="1"/>
  <c r="BR65" i="1"/>
  <c r="BQ65" i="1"/>
  <c r="BO65" i="1"/>
  <c r="BN65" i="1"/>
  <c r="BM65" i="1"/>
  <c r="BK65" i="1"/>
  <c r="BJ65" i="1"/>
  <c r="BI65" i="1"/>
  <c r="BH65" i="1"/>
  <c r="BF65" i="1"/>
  <c r="BE65" i="1"/>
  <c r="BD65" i="1"/>
  <c r="BC65" i="1"/>
  <c r="BA65" i="1"/>
  <c r="AZ65" i="1"/>
  <c r="AY65" i="1"/>
  <c r="AX65" i="1"/>
  <c r="AV65" i="1"/>
  <c r="AU65" i="1"/>
  <c r="AT65" i="1"/>
  <c r="AS65" i="1"/>
  <c r="AQ65" i="1"/>
  <c r="AP65" i="1"/>
  <c r="AO65" i="1"/>
  <c r="AN65" i="1"/>
  <c r="AL65" i="1"/>
  <c r="AK65" i="1"/>
  <c r="AI65" i="1"/>
  <c r="AH65" i="1"/>
  <c r="AG65" i="1"/>
  <c r="AF65" i="1"/>
  <c r="AD65" i="1"/>
  <c r="AC65" i="1"/>
  <c r="AB65" i="1"/>
  <c r="AA65" i="1"/>
  <c r="Y65" i="1"/>
  <c r="X65" i="1"/>
  <c r="W65" i="1"/>
  <c r="V65" i="1"/>
  <c r="T65" i="1"/>
  <c r="S65" i="1"/>
  <c r="R65" i="1"/>
  <c r="Q65" i="1"/>
  <c r="O65" i="1"/>
  <c r="N65" i="1"/>
  <c r="M65" i="1"/>
  <c r="K65" i="1"/>
  <c r="J65" i="1"/>
  <c r="I65" i="1"/>
  <c r="H65" i="1"/>
  <c r="F65" i="1"/>
  <c r="E65" i="1"/>
  <c r="D65" i="1"/>
  <c r="CF64" i="1"/>
  <c r="CE64" i="1"/>
  <c r="CC64" i="1"/>
  <c r="CB64" i="1"/>
  <c r="CA64" i="1"/>
  <c r="BZ64" i="1"/>
  <c r="BX64" i="1"/>
  <c r="BW64" i="1"/>
  <c r="BV64" i="1"/>
  <c r="BU64" i="1"/>
  <c r="BS64" i="1"/>
  <c r="BR64" i="1"/>
  <c r="BQ64" i="1"/>
  <c r="BO64" i="1"/>
  <c r="BN64" i="1"/>
  <c r="BM64" i="1"/>
  <c r="BK64" i="1"/>
  <c r="BJ64" i="1"/>
  <c r="BI64" i="1"/>
  <c r="BH64" i="1"/>
  <c r="BF64" i="1"/>
  <c r="BE64" i="1"/>
  <c r="BD64" i="1"/>
  <c r="BC64" i="1"/>
  <c r="BA64" i="1"/>
  <c r="AZ64" i="1"/>
  <c r="AY64" i="1"/>
  <c r="AX64" i="1"/>
  <c r="AV64" i="1"/>
  <c r="AU64" i="1"/>
  <c r="AT64" i="1"/>
  <c r="AS64" i="1"/>
  <c r="AQ64" i="1"/>
  <c r="AP64" i="1"/>
  <c r="AO64" i="1"/>
  <c r="AN64" i="1"/>
  <c r="AL64" i="1"/>
  <c r="AK64" i="1"/>
  <c r="AI64" i="1"/>
  <c r="AH64" i="1"/>
  <c r="AG64" i="1"/>
  <c r="AF64" i="1"/>
  <c r="AD64" i="1"/>
  <c r="AC64" i="1"/>
  <c r="AB64" i="1"/>
  <c r="AA64" i="1"/>
  <c r="Y64" i="1"/>
  <c r="X64" i="1"/>
  <c r="W64" i="1"/>
  <c r="V64" i="1"/>
  <c r="T64" i="1"/>
  <c r="S64" i="1"/>
  <c r="R64" i="1"/>
  <c r="Q64" i="1"/>
  <c r="O64" i="1"/>
  <c r="N64" i="1"/>
  <c r="M64" i="1"/>
  <c r="K64" i="1"/>
  <c r="J64" i="1"/>
  <c r="I64" i="1"/>
  <c r="H64" i="1"/>
  <c r="F64" i="1"/>
  <c r="E64" i="1"/>
  <c r="D64" i="1"/>
  <c r="CF63" i="1"/>
  <c r="CE63" i="1"/>
  <c r="CC63" i="1"/>
  <c r="CB63" i="1"/>
  <c r="CA63" i="1"/>
  <c r="BZ63" i="1"/>
  <c r="BX63" i="1"/>
  <c r="BW63" i="1"/>
  <c r="BV63" i="1"/>
  <c r="BU63" i="1"/>
  <c r="BS63" i="1"/>
  <c r="BR63" i="1"/>
  <c r="BQ63" i="1"/>
  <c r="BO63" i="1"/>
  <c r="BN63" i="1"/>
  <c r="BM63" i="1"/>
  <c r="BK63" i="1"/>
  <c r="BJ63" i="1"/>
  <c r="BI63" i="1"/>
  <c r="BH63" i="1"/>
  <c r="BF63" i="1"/>
  <c r="BE63" i="1"/>
  <c r="BD63" i="1"/>
  <c r="BC63" i="1"/>
  <c r="BA63" i="1"/>
  <c r="AZ63" i="1"/>
  <c r="AY63" i="1"/>
  <c r="AX63" i="1"/>
  <c r="AV63" i="1"/>
  <c r="AU63" i="1"/>
  <c r="AT63" i="1"/>
  <c r="AS63" i="1"/>
  <c r="AQ63" i="1"/>
  <c r="AP63" i="1"/>
  <c r="AO63" i="1"/>
  <c r="AN63" i="1"/>
  <c r="AL63" i="1"/>
  <c r="AK63" i="1"/>
  <c r="AI63" i="1"/>
  <c r="AH63" i="1"/>
  <c r="AG63" i="1"/>
  <c r="AF63" i="1"/>
  <c r="AD63" i="1"/>
  <c r="AC63" i="1"/>
  <c r="AB63" i="1"/>
  <c r="AA63" i="1"/>
  <c r="Y63" i="1"/>
  <c r="X63" i="1"/>
  <c r="W63" i="1"/>
  <c r="V63" i="1"/>
  <c r="T63" i="1"/>
  <c r="S63" i="1"/>
  <c r="R63" i="1"/>
  <c r="Q63" i="1"/>
  <c r="O63" i="1"/>
  <c r="N63" i="1"/>
  <c r="M63" i="1"/>
  <c r="K63" i="1"/>
  <c r="J63" i="1"/>
  <c r="I63" i="1"/>
  <c r="H63" i="1"/>
  <c r="F63" i="1"/>
  <c r="E63" i="1"/>
  <c r="D63" i="1"/>
  <c r="CF62" i="1"/>
  <c r="CE62" i="1"/>
  <c r="CC62" i="1"/>
  <c r="CB62" i="1"/>
  <c r="CA62" i="1"/>
  <c r="BZ62" i="1"/>
  <c r="BX62" i="1"/>
  <c r="BW62" i="1"/>
  <c r="BV62" i="1"/>
  <c r="BU62" i="1"/>
  <c r="BS62" i="1"/>
  <c r="BR62" i="1"/>
  <c r="BQ62" i="1"/>
  <c r="BO62" i="1"/>
  <c r="BN62" i="1"/>
  <c r="BM62" i="1"/>
  <c r="BK62" i="1"/>
  <c r="BJ62" i="1"/>
  <c r="BI62" i="1"/>
  <c r="BH62" i="1"/>
  <c r="BF62" i="1"/>
  <c r="BE62" i="1"/>
  <c r="BD62" i="1"/>
  <c r="BC62" i="1"/>
  <c r="BA62" i="1"/>
  <c r="AZ62" i="1"/>
  <c r="AY62" i="1"/>
  <c r="AX62" i="1"/>
  <c r="AV62" i="1"/>
  <c r="AU62" i="1"/>
  <c r="AT62" i="1"/>
  <c r="AS62" i="1"/>
  <c r="AQ62" i="1"/>
  <c r="AP62" i="1"/>
  <c r="AO62" i="1"/>
  <c r="AN62" i="1"/>
  <c r="AL62" i="1"/>
  <c r="AK62" i="1"/>
  <c r="AI62" i="1"/>
  <c r="AH62" i="1"/>
  <c r="AG62" i="1"/>
  <c r="AF62" i="1"/>
  <c r="AD62" i="1"/>
  <c r="AC62" i="1"/>
  <c r="AB62" i="1"/>
  <c r="AA62" i="1"/>
  <c r="Y62" i="1"/>
  <c r="X62" i="1"/>
  <c r="W62" i="1"/>
  <c r="V62" i="1"/>
  <c r="T62" i="1"/>
  <c r="S62" i="1"/>
  <c r="R62" i="1"/>
  <c r="Q62" i="1"/>
  <c r="O62" i="1"/>
  <c r="N62" i="1"/>
  <c r="M62" i="1"/>
  <c r="K62" i="1"/>
  <c r="J62" i="1"/>
  <c r="I62" i="1"/>
  <c r="H62" i="1"/>
  <c r="F62" i="1"/>
  <c r="E62" i="1"/>
  <c r="D62" i="1"/>
  <c r="CF61" i="1"/>
  <c r="CE61" i="1"/>
  <c r="CC61" i="1"/>
  <c r="CB61" i="1"/>
  <c r="CA61" i="1"/>
  <c r="BZ61" i="1"/>
  <c r="BX61" i="1"/>
  <c r="BW61" i="1"/>
  <c r="BV61" i="1"/>
  <c r="BU61" i="1"/>
  <c r="BS61" i="1"/>
  <c r="BR61" i="1"/>
  <c r="BQ61" i="1"/>
  <c r="BO61" i="1"/>
  <c r="BN61" i="1"/>
  <c r="BM61" i="1"/>
  <c r="BK61" i="1"/>
  <c r="BJ61" i="1"/>
  <c r="BI61" i="1"/>
  <c r="BH61" i="1"/>
  <c r="BF61" i="1"/>
  <c r="BE61" i="1"/>
  <c r="BD61" i="1"/>
  <c r="BC61" i="1"/>
  <c r="BA61" i="1"/>
  <c r="AZ61" i="1"/>
  <c r="AY61" i="1"/>
  <c r="AX61" i="1"/>
  <c r="AV61" i="1"/>
  <c r="AU61" i="1"/>
  <c r="AT61" i="1"/>
  <c r="AS61" i="1"/>
  <c r="AQ61" i="1"/>
  <c r="AP61" i="1"/>
  <c r="AO61" i="1"/>
  <c r="AN61" i="1"/>
  <c r="AL61" i="1"/>
  <c r="AK61" i="1"/>
  <c r="AI61" i="1"/>
  <c r="AH61" i="1"/>
  <c r="AG61" i="1"/>
  <c r="AF61" i="1"/>
  <c r="AD61" i="1"/>
  <c r="AC61" i="1"/>
  <c r="AB61" i="1"/>
  <c r="AA61" i="1"/>
  <c r="Y61" i="1"/>
  <c r="X61" i="1"/>
  <c r="W61" i="1"/>
  <c r="V61" i="1"/>
  <c r="T61" i="1"/>
  <c r="S61" i="1"/>
  <c r="R61" i="1"/>
  <c r="Q61" i="1"/>
  <c r="O61" i="1"/>
  <c r="N61" i="1"/>
  <c r="M61" i="1"/>
  <c r="K61" i="1"/>
  <c r="J61" i="1"/>
  <c r="I61" i="1"/>
  <c r="H61" i="1"/>
  <c r="F61" i="1"/>
  <c r="E61" i="1"/>
  <c r="D61" i="1"/>
  <c r="CF60" i="1"/>
  <c r="CE60" i="1"/>
  <c r="CC60" i="1"/>
  <c r="CB60" i="1"/>
  <c r="CA60" i="1"/>
  <c r="BZ60" i="1"/>
  <c r="BX60" i="1"/>
  <c r="BW60" i="1"/>
  <c r="BV60" i="1"/>
  <c r="BU60" i="1"/>
  <c r="BS60" i="1"/>
  <c r="BR60" i="1"/>
  <c r="BQ60" i="1"/>
  <c r="BO60" i="1"/>
  <c r="BN60" i="1"/>
  <c r="BM60" i="1"/>
  <c r="BK60" i="1"/>
  <c r="BJ60" i="1"/>
  <c r="BI60" i="1"/>
  <c r="BH60" i="1"/>
  <c r="BF60" i="1"/>
  <c r="BE60" i="1"/>
  <c r="BD60" i="1"/>
  <c r="BC60" i="1"/>
  <c r="BA60" i="1"/>
  <c r="AZ60" i="1"/>
  <c r="AY60" i="1"/>
  <c r="AX60" i="1"/>
  <c r="AV60" i="1"/>
  <c r="AU60" i="1"/>
  <c r="AT60" i="1"/>
  <c r="AS60" i="1"/>
  <c r="AQ60" i="1"/>
  <c r="AP60" i="1"/>
  <c r="AO60" i="1"/>
  <c r="AN60" i="1"/>
  <c r="AL60" i="1"/>
  <c r="AK60" i="1"/>
  <c r="AI60" i="1"/>
  <c r="AH60" i="1"/>
  <c r="AG60" i="1"/>
  <c r="AF60" i="1"/>
  <c r="AD60" i="1"/>
  <c r="AC60" i="1"/>
  <c r="AB60" i="1"/>
  <c r="AA60" i="1"/>
  <c r="Y60" i="1"/>
  <c r="X60" i="1"/>
  <c r="W60" i="1"/>
  <c r="V60" i="1"/>
  <c r="T60" i="1"/>
  <c r="S60" i="1"/>
  <c r="R60" i="1"/>
  <c r="Q60" i="1"/>
  <c r="O60" i="1"/>
  <c r="N60" i="1"/>
  <c r="M60" i="1"/>
  <c r="K60" i="1"/>
  <c r="J60" i="1"/>
  <c r="I60" i="1"/>
  <c r="H60" i="1"/>
  <c r="F60" i="1"/>
  <c r="E60" i="1"/>
  <c r="D60" i="1"/>
  <c r="CF59" i="1"/>
  <c r="CE59" i="1"/>
  <c r="CC59" i="1"/>
  <c r="CB59" i="1"/>
  <c r="CA59" i="1"/>
  <c r="BZ59" i="1"/>
  <c r="BX59" i="1"/>
  <c r="BW59" i="1"/>
  <c r="BV59" i="1"/>
  <c r="BU59" i="1"/>
  <c r="BS59" i="1"/>
  <c r="BR59" i="1"/>
  <c r="BQ59" i="1"/>
  <c r="BO59" i="1"/>
  <c r="BN59" i="1"/>
  <c r="BM59" i="1"/>
  <c r="BK59" i="1"/>
  <c r="BJ59" i="1"/>
  <c r="BI59" i="1"/>
  <c r="BH59" i="1"/>
  <c r="BF59" i="1"/>
  <c r="BE59" i="1"/>
  <c r="BD59" i="1"/>
  <c r="BC59" i="1"/>
  <c r="BA59" i="1"/>
  <c r="AZ59" i="1"/>
  <c r="AY59" i="1"/>
  <c r="AX59" i="1"/>
  <c r="AV59" i="1"/>
  <c r="AU59" i="1"/>
  <c r="AT59" i="1"/>
  <c r="AS59" i="1"/>
  <c r="AQ59" i="1"/>
  <c r="AP59" i="1"/>
  <c r="AO59" i="1"/>
  <c r="AN59" i="1"/>
  <c r="AL59" i="1"/>
  <c r="AK59" i="1"/>
  <c r="AI59" i="1"/>
  <c r="AH59" i="1"/>
  <c r="AG59" i="1"/>
  <c r="AF59" i="1"/>
  <c r="AD59" i="1"/>
  <c r="AC59" i="1"/>
  <c r="AB59" i="1"/>
  <c r="AA59" i="1"/>
  <c r="Y59" i="1"/>
  <c r="X59" i="1"/>
  <c r="W59" i="1"/>
  <c r="V59" i="1"/>
  <c r="T59" i="1"/>
  <c r="S59" i="1"/>
  <c r="R59" i="1"/>
  <c r="Q59" i="1"/>
  <c r="O59" i="1"/>
  <c r="N59" i="1"/>
  <c r="M59" i="1"/>
  <c r="K59" i="1"/>
  <c r="J59" i="1"/>
  <c r="I59" i="1"/>
  <c r="H59" i="1"/>
  <c r="F59" i="1"/>
  <c r="E59" i="1"/>
  <c r="D59" i="1"/>
  <c r="CF58" i="1"/>
  <c r="CE58" i="1"/>
  <c r="CC58" i="1"/>
  <c r="CB58" i="1"/>
  <c r="CA58" i="1"/>
  <c r="BZ58" i="1"/>
  <c r="BX58" i="1"/>
  <c r="BW58" i="1"/>
  <c r="BV58" i="1"/>
  <c r="BU58" i="1"/>
  <c r="BS58" i="1"/>
  <c r="BR58" i="1"/>
  <c r="BQ58" i="1"/>
  <c r="BO58" i="1"/>
  <c r="BN58" i="1"/>
  <c r="BM58" i="1"/>
  <c r="BK58" i="1"/>
  <c r="BJ58" i="1"/>
  <c r="BI58" i="1"/>
  <c r="BH58" i="1"/>
  <c r="BF58" i="1"/>
  <c r="BE58" i="1"/>
  <c r="BD58" i="1"/>
  <c r="BC58" i="1"/>
  <c r="BA58" i="1"/>
  <c r="AZ58" i="1"/>
  <c r="AY58" i="1"/>
  <c r="AX58" i="1"/>
  <c r="AV58" i="1"/>
  <c r="AU58" i="1"/>
  <c r="AT58" i="1"/>
  <c r="AS58" i="1"/>
  <c r="AQ58" i="1"/>
  <c r="AP58" i="1"/>
  <c r="AO58" i="1"/>
  <c r="AN58" i="1"/>
  <c r="AL58" i="1"/>
  <c r="AK58" i="1"/>
  <c r="AI58" i="1"/>
  <c r="AH58" i="1"/>
  <c r="AG58" i="1"/>
  <c r="AF58" i="1"/>
  <c r="AD58" i="1"/>
  <c r="AC58" i="1"/>
  <c r="AB58" i="1"/>
  <c r="AA58" i="1"/>
  <c r="Y58" i="1"/>
  <c r="X58" i="1"/>
  <c r="W58" i="1"/>
  <c r="V58" i="1"/>
  <c r="T58" i="1"/>
  <c r="S58" i="1"/>
  <c r="R58" i="1"/>
  <c r="Q58" i="1"/>
  <c r="O58" i="1"/>
  <c r="N58" i="1"/>
  <c r="M58" i="1"/>
  <c r="K58" i="1"/>
  <c r="J58" i="1"/>
  <c r="I58" i="1"/>
  <c r="H58" i="1"/>
  <c r="F58" i="1"/>
  <c r="E58" i="1"/>
  <c r="D58" i="1"/>
  <c r="CF57" i="1"/>
  <c r="CE57" i="1"/>
  <c r="CC57" i="1"/>
  <c r="CB57" i="1"/>
  <c r="CA57" i="1"/>
  <c r="BZ57" i="1"/>
  <c r="BX57" i="1"/>
  <c r="BW57" i="1"/>
  <c r="BV57" i="1"/>
  <c r="BU57" i="1"/>
  <c r="BS57" i="1"/>
  <c r="BR57" i="1"/>
  <c r="BQ57" i="1"/>
  <c r="BO57" i="1"/>
  <c r="BN57" i="1"/>
  <c r="BM57" i="1"/>
  <c r="BK57" i="1"/>
  <c r="BJ57" i="1"/>
  <c r="BI57" i="1"/>
  <c r="BH57" i="1"/>
  <c r="BF57" i="1"/>
  <c r="BE57" i="1"/>
  <c r="BD57" i="1"/>
  <c r="BC57" i="1"/>
  <c r="BA57" i="1"/>
  <c r="AZ57" i="1"/>
  <c r="AY57" i="1"/>
  <c r="AX57" i="1"/>
  <c r="AV57" i="1"/>
  <c r="AU57" i="1"/>
  <c r="AT57" i="1"/>
  <c r="AS57" i="1"/>
  <c r="AQ57" i="1"/>
  <c r="AP57" i="1"/>
  <c r="AO57" i="1"/>
  <c r="AN57" i="1"/>
  <c r="AL57" i="1"/>
  <c r="AK57" i="1"/>
  <c r="AI57" i="1"/>
  <c r="AH57" i="1"/>
  <c r="AG57" i="1"/>
  <c r="AF57" i="1"/>
  <c r="AD57" i="1"/>
  <c r="AC57" i="1"/>
  <c r="AB57" i="1"/>
  <c r="AA57" i="1"/>
  <c r="Y57" i="1"/>
  <c r="X57" i="1"/>
  <c r="W57" i="1"/>
  <c r="V57" i="1"/>
  <c r="T57" i="1"/>
  <c r="S57" i="1"/>
  <c r="R57" i="1"/>
  <c r="Q57" i="1"/>
  <c r="O57" i="1"/>
  <c r="N57" i="1"/>
  <c r="M57" i="1"/>
  <c r="K57" i="1"/>
  <c r="J57" i="1"/>
  <c r="I57" i="1"/>
  <c r="H57" i="1"/>
  <c r="F57" i="1"/>
  <c r="E57" i="1"/>
  <c r="D57" i="1"/>
  <c r="CF56" i="1"/>
  <c r="CE56" i="1"/>
  <c r="CC56" i="1"/>
  <c r="CB56" i="1"/>
  <c r="CA56" i="1"/>
  <c r="BZ56" i="1"/>
  <c r="BX56" i="1"/>
  <c r="BW56" i="1"/>
  <c r="BV56" i="1"/>
  <c r="BU56" i="1"/>
  <c r="BS56" i="1"/>
  <c r="BR56" i="1"/>
  <c r="BQ56" i="1"/>
  <c r="BO56" i="1"/>
  <c r="BN56" i="1"/>
  <c r="BM56" i="1"/>
  <c r="BK56" i="1"/>
  <c r="BJ56" i="1"/>
  <c r="BI56" i="1"/>
  <c r="BH56" i="1"/>
  <c r="BF56" i="1"/>
  <c r="BE56" i="1"/>
  <c r="BD56" i="1"/>
  <c r="BC56" i="1"/>
  <c r="BA56" i="1"/>
  <c r="AZ56" i="1"/>
  <c r="AY56" i="1"/>
  <c r="AX56" i="1"/>
  <c r="AV56" i="1"/>
  <c r="AU56" i="1"/>
  <c r="AT56" i="1"/>
  <c r="AS56" i="1"/>
  <c r="AQ56" i="1"/>
  <c r="AP56" i="1"/>
  <c r="AO56" i="1"/>
  <c r="AN56" i="1"/>
  <c r="AL56" i="1"/>
  <c r="AK56" i="1"/>
  <c r="AI56" i="1"/>
  <c r="AH56" i="1"/>
  <c r="AG56" i="1"/>
  <c r="AF56" i="1"/>
  <c r="AD56" i="1"/>
  <c r="AC56" i="1"/>
  <c r="AB56" i="1"/>
  <c r="AA56" i="1"/>
  <c r="Y56" i="1"/>
  <c r="X56" i="1"/>
  <c r="W56" i="1"/>
  <c r="V56" i="1"/>
  <c r="T56" i="1"/>
  <c r="S56" i="1"/>
  <c r="R56" i="1"/>
  <c r="Q56" i="1"/>
  <c r="O56" i="1"/>
  <c r="N56" i="1"/>
  <c r="M56" i="1"/>
  <c r="K56" i="1"/>
  <c r="J56" i="1"/>
  <c r="I56" i="1"/>
  <c r="H56" i="1"/>
  <c r="F56" i="1"/>
  <c r="E56" i="1"/>
  <c r="D56" i="1"/>
  <c r="CF55" i="1"/>
  <c r="CE55" i="1"/>
  <c r="CC55" i="1"/>
  <c r="CB55" i="1"/>
  <c r="CA55" i="1"/>
  <c r="BZ55" i="1"/>
  <c r="BX55" i="1"/>
  <c r="BW55" i="1"/>
  <c r="BV55" i="1"/>
  <c r="BU55" i="1"/>
  <c r="BS55" i="1"/>
  <c r="BR55" i="1"/>
  <c r="BQ55" i="1"/>
  <c r="BO55" i="1"/>
  <c r="BN55" i="1"/>
  <c r="BM55" i="1"/>
  <c r="BK55" i="1"/>
  <c r="BJ55" i="1"/>
  <c r="BI55" i="1"/>
  <c r="BH55" i="1"/>
  <c r="BF55" i="1"/>
  <c r="BE55" i="1"/>
  <c r="BD55" i="1"/>
  <c r="BC55" i="1"/>
  <c r="BA55" i="1"/>
  <c r="AZ55" i="1"/>
  <c r="AY55" i="1"/>
  <c r="AX55" i="1"/>
  <c r="AV55" i="1"/>
  <c r="AU55" i="1"/>
  <c r="AT55" i="1"/>
  <c r="AS55" i="1"/>
  <c r="AQ55" i="1"/>
  <c r="AP55" i="1"/>
  <c r="AO55" i="1"/>
  <c r="AN55" i="1"/>
  <c r="AL55" i="1"/>
  <c r="AK55" i="1"/>
  <c r="AI55" i="1"/>
  <c r="AH55" i="1"/>
  <c r="AG55" i="1"/>
  <c r="AF55" i="1"/>
  <c r="AD55" i="1"/>
  <c r="AC55" i="1"/>
  <c r="AB55" i="1"/>
  <c r="AA55" i="1"/>
  <c r="Y55" i="1"/>
  <c r="X55" i="1"/>
  <c r="W55" i="1"/>
  <c r="V55" i="1"/>
  <c r="T55" i="1"/>
  <c r="S55" i="1"/>
  <c r="R55" i="1"/>
  <c r="Q55" i="1"/>
  <c r="O55" i="1"/>
  <c r="N55" i="1"/>
  <c r="M55" i="1"/>
  <c r="K55" i="1"/>
  <c r="J55" i="1"/>
  <c r="I55" i="1"/>
  <c r="H55" i="1"/>
  <c r="F55" i="1"/>
  <c r="E55" i="1"/>
  <c r="D55" i="1"/>
  <c r="CF54" i="1"/>
  <c r="CE54" i="1"/>
  <c r="CC54" i="1"/>
  <c r="CB54" i="1"/>
  <c r="CA54" i="1"/>
  <c r="BZ54" i="1"/>
  <c r="BX54" i="1"/>
  <c r="BW54" i="1"/>
  <c r="BV54" i="1"/>
  <c r="BU54" i="1"/>
  <c r="BS54" i="1"/>
  <c r="BR54" i="1"/>
  <c r="BQ54" i="1"/>
  <c r="BO54" i="1"/>
  <c r="BN54" i="1"/>
  <c r="BM54" i="1"/>
  <c r="BK54" i="1"/>
  <c r="BJ54" i="1"/>
  <c r="BI54" i="1"/>
  <c r="BH54" i="1"/>
  <c r="BF54" i="1"/>
  <c r="BE54" i="1"/>
  <c r="BD54" i="1"/>
  <c r="BC54" i="1"/>
  <c r="BA54" i="1"/>
  <c r="AZ54" i="1"/>
  <c r="AY54" i="1"/>
  <c r="AX54" i="1"/>
  <c r="AV54" i="1"/>
  <c r="AU54" i="1"/>
  <c r="AT54" i="1"/>
  <c r="AS54" i="1"/>
  <c r="AQ54" i="1"/>
  <c r="AP54" i="1"/>
  <c r="AO54" i="1"/>
  <c r="AN54" i="1"/>
  <c r="AL54" i="1"/>
  <c r="AK54" i="1"/>
  <c r="AI54" i="1"/>
  <c r="AH54" i="1"/>
  <c r="AG54" i="1"/>
  <c r="AF54" i="1"/>
  <c r="AD54" i="1"/>
  <c r="AC54" i="1"/>
  <c r="AB54" i="1"/>
  <c r="AA54" i="1"/>
  <c r="Y54" i="1"/>
  <c r="X54" i="1"/>
  <c r="W54" i="1"/>
  <c r="V54" i="1"/>
  <c r="T54" i="1"/>
  <c r="S54" i="1"/>
  <c r="R54" i="1"/>
  <c r="Q54" i="1"/>
  <c r="O54" i="1"/>
  <c r="N54" i="1"/>
  <c r="M54" i="1"/>
  <c r="K54" i="1"/>
  <c r="J54" i="1"/>
  <c r="I54" i="1"/>
  <c r="H54" i="1"/>
  <c r="F54" i="1"/>
  <c r="E54" i="1"/>
  <c r="D54" i="1"/>
  <c r="CF53" i="1"/>
  <c r="CE53" i="1"/>
  <c r="CC53" i="1"/>
  <c r="CB53" i="1"/>
  <c r="CA53" i="1"/>
  <c r="BZ53" i="1"/>
  <c r="BX53" i="1"/>
  <c r="BW53" i="1"/>
  <c r="BV53" i="1"/>
  <c r="BU53" i="1"/>
  <c r="BS53" i="1"/>
  <c r="BR53" i="1"/>
  <c r="BQ53" i="1"/>
  <c r="BO53" i="1"/>
  <c r="BN53" i="1"/>
  <c r="BM53" i="1"/>
  <c r="BK53" i="1"/>
  <c r="BJ53" i="1"/>
  <c r="BI53" i="1"/>
  <c r="BH53" i="1"/>
  <c r="BF53" i="1"/>
  <c r="BE53" i="1"/>
  <c r="BD53" i="1"/>
  <c r="BC53" i="1"/>
  <c r="BA53" i="1"/>
  <c r="AZ53" i="1"/>
  <c r="AY53" i="1"/>
  <c r="AX53" i="1"/>
  <c r="AV53" i="1"/>
  <c r="AU53" i="1"/>
  <c r="AT53" i="1"/>
  <c r="AS53" i="1"/>
  <c r="AQ53" i="1"/>
  <c r="AP53" i="1"/>
  <c r="AO53" i="1"/>
  <c r="AN53" i="1"/>
  <c r="AL53" i="1"/>
  <c r="AK53" i="1"/>
  <c r="AI53" i="1"/>
  <c r="AH53" i="1"/>
  <c r="AG53" i="1"/>
  <c r="AF53" i="1"/>
  <c r="AD53" i="1"/>
  <c r="AC53" i="1"/>
  <c r="AB53" i="1"/>
  <c r="AA53" i="1"/>
  <c r="Y53" i="1"/>
  <c r="X53" i="1"/>
  <c r="W53" i="1"/>
  <c r="V53" i="1"/>
  <c r="T53" i="1"/>
  <c r="S53" i="1"/>
  <c r="R53" i="1"/>
  <c r="Q53" i="1"/>
  <c r="O53" i="1"/>
  <c r="N53" i="1"/>
  <c r="M53" i="1"/>
  <c r="K53" i="1"/>
  <c r="J53" i="1"/>
  <c r="I53" i="1"/>
  <c r="H53" i="1"/>
  <c r="F53" i="1"/>
  <c r="E53" i="1"/>
  <c r="D53" i="1"/>
  <c r="CF52" i="1"/>
  <c r="CE52" i="1"/>
  <c r="CC52" i="1"/>
  <c r="CB52" i="1"/>
  <c r="CA52" i="1"/>
  <c r="BZ52" i="1"/>
  <c r="BX52" i="1"/>
  <c r="BW52" i="1"/>
  <c r="BV52" i="1"/>
  <c r="BU52" i="1"/>
  <c r="BS52" i="1"/>
  <c r="BR52" i="1"/>
  <c r="BQ52" i="1"/>
  <c r="BO52" i="1"/>
  <c r="BN52" i="1"/>
  <c r="BM52" i="1"/>
  <c r="BK52" i="1"/>
  <c r="BJ52" i="1"/>
  <c r="BI52" i="1"/>
  <c r="BH52" i="1"/>
  <c r="BF52" i="1"/>
  <c r="BE52" i="1"/>
  <c r="BD52" i="1"/>
  <c r="BC52" i="1"/>
  <c r="BA52" i="1"/>
  <c r="AZ52" i="1"/>
  <c r="AY52" i="1"/>
  <c r="AX52" i="1"/>
  <c r="AV52" i="1"/>
  <c r="AU52" i="1"/>
  <c r="AT52" i="1"/>
  <c r="AS52" i="1"/>
  <c r="AQ52" i="1"/>
  <c r="AP52" i="1"/>
  <c r="AO52" i="1"/>
  <c r="AN52" i="1"/>
  <c r="AL52" i="1"/>
  <c r="AK52" i="1"/>
  <c r="AI52" i="1"/>
  <c r="AH52" i="1"/>
  <c r="AG52" i="1"/>
  <c r="AF52" i="1"/>
  <c r="AD52" i="1"/>
  <c r="AC52" i="1"/>
  <c r="AB52" i="1"/>
  <c r="AA52" i="1"/>
  <c r="Y52" i="1"/>
  <c r="X52" i="1"/>
  <c r="W52" i="1"/>
  <c r="V52" i="1"/>
  <c r="T52" i="1"/>
  <c r="S52" i="1"/>
  <c r="R52" i="1"/>
  <c r="Q52" i="1"/>
  <c r="O52" i="1"/>
  <c r="N52" i="1"/>
  <c r="M52" i="1"/>
  <c r="K52" i="1"/>
  <c r="J52" i="1"/>
  <c r="I52" i="1"/>
  <c r="H52" i="1"/>
  <c r="F52" i="1"/>
  <c r="E52" i="1"/>
  <c r="D52" i="1"/>
  <c r="CF51" i="1"/>
  <c r="CE51" i="1"/>
  <c r="CC51" i="1"/>
  <c r="CB51" i="1"/>
  <c r="CA51" i="1"/>
  <c r="BZ51" i="1"/>
  <c r="BX51" i="1"/>
  <c r="BW51" i="1"/>
  <c r="BV51" i="1"/>
  <c r="BU51" i="1"/>
  <c r="BS51" i="1"/>
  <c r="BR51" i="1"/>
  <c r="BQ51" i="1"/>
  <c r="BO51" i="1"/>
  <c r="BN51" i="1"/>
  <c r="BM51" i="1"/>
  <c r="BK51" i="1"/>
  <c r="BJ51" i="1"/>
  <c r="BI51" i="1"/>
  <c r="BH51" i="1"/>
  <c r="BF51" i="1"/>
  <c r="BE51" i="1"/>
  <c r="BD51" i="1"/>
  <c r="BC51" i="1"/>
  <c r="BA51" i="1"/>
  <c r="AZ51" i="1"/>
  <c r="AY51" i="1"/>
  <c r="AX51" i="1"/>
  <c r="AV51" i="1"/>
  <c r="AU51" i="1"/>
  <c r="AT51" i="1"/>
  <c r="AS51" i="1"/>
  <c r="AQ51" i="1"/>
  <c r="AP51" i="1"/>
  <c r="AO51" i="1"/>
  <c r="AN51" i="1"/>
  <c r="AL51" i="1"/>
  <c r="AK51" i="1"/>
  <c r="AI51" i="1"/>
  <c r="AH51" i="1"/>
  <c r="AG51" i="1"/>
  <c r="AF51" i="1"/>
  <c r="AD51" i="1"/>
  <c r="AC51" i="1"/>
  <c r="AB51" i="1"/>
  <c r="AA51" i="1"/>
  <c r="Y51" i="1"/>
  <c r="X51" i="1"/>
  <c r="W51" i="1"/>
  <c r="V51" i="1"/>
  <c r="T51" i="1"/>
  <c r="S51" i="1"/>
  <c r="R51" i="1"/>
  <c r="Q51" i="1"/>
  <c r="O51" i="1"/>
  <c r="N51" i="1"/>
  <c r="M51" i="1"/>
  <c r="K51" i="1"/>
  <c r="J51" i="1"/>
  <c r="I51" i="1"/>
  <c r="H51" i="1"/>
  <c r="F51" i="1"/>
  <c r="E51" i="1"/>
  <c r="D51" i="1"/>
  <c r="CF50" i="1"/>
  <c r="CE50" i="1"/>
  <c r="CC50" i="1"/>
  <c r="CB50" i="1"/>
  <c r="CA50" i="1"/>
  <c r="BZ50" i="1"/>
  <c r="BX50" i="1"/>
  <c r="BW50" i="1"/>
  <c r="BV50" i="1"/>
  <c r="BU50" i="1"/>
  <c r="BS50" i="1"/>
  <c r="BR50" i="1"/>
  <c r="BQ50" i="1"/>
  <c r="BO50" i="1"/>
  <c r="BN50" i="1"/>
  <c r="BM50" i="1"/>
  <c r="BK50" i="1"/>
  <c r="BJ50" i="1"/>
  <c r="BI50" i="1"/>
  <c r="BH50" i="1"/>
  <c r="BF50" i="1"/>
  <c r="BE50" i="1"/>
  <c r="BD50" i="1"/>
  <c r="BC50" i="1"/>
  <c r="BA50" i="1"/>
  <c r="AZ50" i="1"/>
  <c r="AY50" i="1"/>
  <c r="AX50" i="1"/>
  <c r="AV50" i="1"/>
  <c r="AU50" i="1"/>
  <c r="AT50" i="1"/>
  <c r="AS50" i="1"/>
  <c r="AQ50" i="1"/>
  <c r="AP50" i="1"/>
  <c r="AO50" i="1"/>
  <c r="AN50" i="1"/>
  <c r="AL50" i="1"/>
  <c r="AK50" i="1"/>
  <c r="AI50" i="1"/>
  <c r="AH50" i="1"/>
  <c r="AG50" i="1"/>
  <c r="AF50" i="1"/>
  <c r="AD50" i="1"/>
  <c r="AC50" i="1"/>
  <c r="AB50" i="1"/>
  <c r="AA50" i="1"/>
  <c r="Y50" i="1"/>
  <c r="X50" i="1"/>
  <c r="W50" i="1"/>
  <c r="V50" i="1"/>
  <c r="T50" i="1"/>
  <c r="S50" i="1"/>
  <c r="R50" i="1"/>
  <c r="Q50" i="1"/>
  <c r="O50" i="1"/>
  <c r="N50" i="1"/>
  <c r="M50" i="1"/>
  <c r="K50" i="1"/>
  <c r="J50" i="1"/>
  <c r="I50" i="1"/>
  <c r="H50" i="1"/>
  <c r="F50" i="1"/>
  <c r="E50" i="1"/>
  <c r="D50" i="1"/>
  <c r="CF49" i="1"/>
  <c r="CE49" i="1"/>
  <c r="CC49" i="1"/>
  <c r="CB49" i="1"/>
  <c r="CA49" i="1"/>
  <c r="BZ49" i="1"/>
  <c r="BX49" i="1"/>
  <c r="BW49" i="1"/>
  <c r="BV49" i="1"/>
  <c r="BU49" i="1"/>
  <c r="BS49" i="1"/>
  <c r="BR49" i="1"/>
  <c r="BQ49" i="1"/>
  <c r="BO49" i="1"/>
  <c r="BN49" i="1"/>
  <c r="BM49" i="1"/>
  <c r="BK49" i="1"/>
  <c r="BJ49" i="1"/>
  <c r="BI49" i="1"/>
  <c r="BH49" i="1"/>
  <c r="BF49" i="1"/>
  <c r="BE49" i="1"/>
  <c r="BD49" i="1"/>
  <c r="BC49" i="1"/>
  <c r="BA49" i="1"/>
  <c r="AZ49" i="1"/>
  <c r="AY49" i="1"/>
  <c r="AX49" i="1"/>
  <c r="AV49" i="1"/>
  <c r="AU49" i="1"/>
  <c r="AT49" i="1"/>
  <c r="AS49" i="1"/>
  <c r="AQ49" i="1"/>
  <c r="AP49" i="1"/>
  <c r="AO49" i="1"/>
  <c r="AN49" i="1"/>
  <c r="AL49" i="1"/>
  <c r="AK49" i="1"/>
  <c r="AI49" i="1"/>
  <c r="AH49" i="1"/>
  <c r="AG49" i="1"/>
  <c r="AF49" i="1"/>
  <c r="AD49" i="1"/>
  <c r="AC49" i="1"/>
  <c r="AB49" i="1"/>
  <c r="AA49" i="1"/>
  <c r="Y49" i="1"/>
  <c r="X49" i="1"/>
  <c r="W49" i="1"/>
  <c r="V49" i="1"/>
  <c r="T49" i="1"/>
  <c r="S49" i="1"/>
  <c r="R49" i="1"/>
  <c r="Q49" i="1"/>
  <c r="O49" i="1"/>
  <c r="N49" i="1"/>
  <c r="M49" i="1"/>
  <c r="K49" i="1"/>
  <c r="J49" i="1"/>
  <c r="I49" i="1"/>
  <c r="H49" i="1"/>
  <c r="F49" i="1"/>
  <c r="E49" i="1"/>
  <c r="D49" i="1"/>
  <c r="CF48" i="1"/>
  <c r="CE48" i="1"/>
  <c r="CC48" i="1"/>
  <c r="CB48" i="1"/>
  <c r="CA48" i="1"/>
  <c r="BZ48" i="1"/>
  <c r="BX48" i="1"/>
  <c r="BW48" i="1"/>
  <c r="BV48" i="1"/>
  <c r="BU48" i="1"/>
  <c r="BS48" i="1"/>
  <c r="BR48" i="1"/>
  <c r="BQ48" i="1"/>
  <c r="BO48" i="1"/>
  <c r="BN48" i="1"/>
  <c r="BM48" i="1"/>
  <c r="BK48" i="1"/>
  <c r="BJ48" i="1"/>
  <c r="BI48" i="1"/>
  <c r="BH48" i="1"/>
  <c r="BF48" i="1"/>
  <c r="BE48" i="1"/>
  <c r="BD48" i="1"/>
  <c r="BC48" i="1"/>
  <c r="BA48" i="1"/>
  <c r="AZ48" i="1"/>
  <c r="AY48" i="1"/>
  <c r="AX48" i="1"/>
  <c r="AV48" i="1"/>
  <c r="AU48" i="1"/>
  <c r="AT48" i="1"/>
  <c r="AS48" i="1"/>
  <c r="AQ48" i="1"/>
  <c r="AP48" i="1"/>
  <c r="AO48" i="1"/>
  <c r="AN48" i="1"/>
  <c r="AL48" i="1"/>
  <c r="AK48" i="1"/>
  <c r="AI48" i="1"/>
  <c r="AH48" i="1"/>
  <c r="AG48" i="1"/>
  <c r="AF48" i="1"/>
  <c r="AD48" i="1"/>
  <c r="AC48" i="1"/>
  <c r="AB48" i="1"/>
  <c r="AA48" i="1"/>
  <c r="Y48" i="1"/>
  <c r="X48" i="1"/>
  <c r="W48" i="1"/>
  <c r="V48" i="1"/>
  <c r="T48" i="1"/>
  <c r="S48" i="1"/>
  <c r="R48" i="1"/>
  <c r="Q48" i="1"/>
  <c r="O48" i="1"/>
  <c r="N48" i="1"/>
  <c r="M48" i="1"/>
  <c r="K48" i="1"/>
  <c r="J48" i="1"/>
  <c r="I48" i="1"/>
  <c r="H48" i="1"/>
  <c r="F48" i="1"/>
  <c r="E48" i="1"/>
  <c r="D48" i="1"/>
  <c r="CF47" i="1"/>
  <c r="CE47" i="1"/>
  <c r="CC47" i="1"/>
  <c r="CB47" i="1"/>
  <c r="CA47" i="1"/>
  <c r="BZ47" i="1"/>
  <c r="BX47" i="1"/>
  <c r="BW47" i="1"/>
  <c r="BV47" i="1"/>
  <c r="BU47" i="1"/>
  <c r="BS47" i="1"/>
  <c r="BR47" i="1"/>
  <c r="BQ47" i="1"/>
  <c r="BO47" i="1"/>
  <c r="BN47" i="1"/>
  <c r="BM47" i="1"/>
  <c r="BK47" i="1"/>
  <c r="BJ47" i="1"/>
  <c r="BI47" i="1"/>
  <c r="BH47" i="1"/>
  <c r="BF47" i="1"/>
  <c r="BE47" i="1"/>
  <c r="BD47" i="1"/>
  <c r="BC47" i="1"/>
  <c r="BA47" i="1"/>
  <c r="AZ47" i="1"/>
  <c r="AY47" i="1"/>
  <c r="AX47" i="1"/>
  <c r="AV47" i="1"/>
  <c r="AU47" i="1"/>
  <c r="AT47" i="1"/>
  <c r="AS47" i="1"/>
  <c r="AQ47" i="1"/>
  <c r="AP47" i="1"/>
  <c r="AO47" i="1"/>
  <c r="AN47" i="1"/>
  <c r="AL47" i="1"/>
  <c r="AK47" i="1"/>
  <c r="AI47" i="1"/>
  <c r="AH47" i="1"/>
  <c r="AG47" i="1"/>
  <c r="AF47" i="1"/>
  <c r="AD47" i="1"/>
  <c r="AC47" i="1"/>
  <c r="AB47" i="1"/>
  <c r="AA47" i="1"/>
  <c r="Y47" i="1"/>
  <c r="X47" i="1"/>
  <c r="W47" i="1"/>
  <c r="V47" i="1"/>
  <c r="T47" i="1"/>
  <c r="S47" i="1"/>
  <c r="R47" i="1"/>
  <c r="Q47" i="1"/>
  <c r="O47" i="1"/>
  <c r="N47" i="1"/>
  <c r="M47" i="1"/>
  <c r="K47" i="1"/>
  <c r="J47" i="1"/>
  <c r="I47" i="1"/>
  <c r="H47" i="1"/>
  <c r="F47" i="1"/>
  <c r="E47" i="1"/>
  <c r="D47" i="1"/>
  <c r="CF46" i="1"/>
  <c r="CE46" i="1"/>
  <c r="CC46" i="1"/>
  <c r="CB46" i="1"/>
  <c r="CA46" i="1"/>
  <c r="BZ46" i="1"/>
  <c r="BX46" i="1"/>
  <c r="BW46" i="1"/>
  <c r="BV46" i="1"/>
  <c r="BU46" i="1"/>
  <c r="BS46" i="1"/>
  <c r="BR46" i="1"/>
  <c r="BQ46" i="1"/>
  <c r="BO46" i="1"/>
  <c r="BN46" i="1"/>
  <c r="BM46" i="1"/>
  <c r="BK46" i="1"/>
  <c r="BJ46" i="1"/>
  <c r="BI46" i="1"/>
  <c r="BH46" i="1"/>
  <c r="BF46" i="1"/>
  <c r="BE46" i="1"/>
  <c r="BD46" i="1"/>
  <c r="BC46" i="1"/>
  <c r="BA46" i="1"/>
  <c r="AZ46" i="1"/>
  <c r="AY46" i="1"/>
  <c r="AX46" i="1"/>
  <c r="AV46" i="1"/>
  <c r="AU46" i="1"/>
  <c r="AT46" i="1"/>
  <c r="AS46" i="1"/>
  <c r="AQ46" i="1"/>
  <c r="AP46" i="1"/>
  <c r="AO46" i="1"/>
  <c r="AN46" i="1"/>
  <c r="AL46" i="1"/>
  <c r="AK46" i="1"/>
  <c r="AI46" i="1"/>
  <c r="AH46" i="1"/>
  <c r="AG46" i="1"/>
  <c r="AF46" i="1"/>
  <c r="AD46" i="1"/>
  <c r="AC46" i="1"/>
  <c r="AB46" i="1"/>
  <c r="AA46" i="1"/>
  <c r="Y46" i="1"/>
  <c r="X46" i="1"/>
  <c r="W46" i="1"/>
  <c r="V46" i="1"/>
  <c r="T46" i="1"/>
  <c r="S46" i="1"/>
  <c r="R46" i="1"/>
  <c r="Q46" i="1"/>
  <c r="O46" i="1"/>
  <c r="N46" i="1"/>
  <c r="M46" i="1"/>
  <c r="K46" i="1"/>
  <c r="J46" i="1"/>
  <c r="I46" i="1"/>
  <c r="H46" i="1"/>
  <c r="F46" i="1"/>
  <c r="E46" i="1"/>
  <c r="D46" i="1"/>
  <c r="CF45" i="1"/>
  <c r="CE45" i="1"/>
  <c r="CC45" i="1"/>
  <c r="CB45" i="1"/>
  <c r="CA45" i="1"/>
  <c r="BZ45" i="1"/>
  <c r="BX45" i="1"/>
  <c r="BW45" i="1"/>
  <c r="BV45" i="1"/>
  <c r="BU45" i="1"/>
  <c r="BS45" i="1"/>
  <c r="BR45" i="1"/>
  <c r="BQ45" i="1"/>
  <c r="BO45" i="1"/>
  <c r="BN45" i="1"/>
  <c r="BM45" i="1"/>
  <c r="BK45" i="1"/>
  <c r="BJ45" i="1"/>
  <c r="BI45" i="1"/>
  <c r="BH45" i="1"/>
  <c r="BF45" i="1"/>
  <c r="BE45" i="1"/>
  <c r="BD45" i="1"/>
  <c r="BC45" i="1"/>
  <c r="BA45" i="1"/>
  <c r="AZ45" i="1"/>
  <c r="AY45" i="1"/>
  <c r="AX45" i="1"/>
  <c r="AV45" i="1"/>
  <c r="AU45" i="1"/>
  <c r="AT45" i="1"/>
  <c r="AS45" i="1"/>
  <c r="AQ45" i="1"/>
  <c r="AP45" i="1"/>
  <c r="AO45" i="1"/>
  <c r="AN45" i="1"/>
  <c r="AL45" i="1"/>
  <c r="AK45" i="1"/>
  <c r="AI45" i="1"/>
  <c r="AH45" i="1"/>
  <c r="AG45" i="1"/>
  <c r="AF45" i="1"/>
  <c r="AD45" i="1"/>
  <c r="AC45" i="1"/>
  <c r="AB45" i="1"/>
  <c r="AA45" i="1"/>
  <c r="Y45" i="1"/>
  <c r="X45" i="1"/>
  <c r="W45" i="1"/>
  <c r="V45" i="1"/>
  <c r="T45" i="1"/>
  <c r="S45" i="1"/>
  <c r="R45" i="1"/>
  <c r="Q45" i="1"/>
  <c r="O45" i="1"/>
  <c r="N45" i="1"/>
  <c r="M45" i="1"/>
  <c r="K45" i="1"/>
  <c r="J45" i="1"/>
  <c r="I45" i="1"/>
  <c r="H45" i="1"/>
  <c r="F45" i="1"/>
  <c r="E45" i="1"/>
  <c r="D45" i="1"/>
  <c r="CF44" i="1"/>
  <c r="CE44" i="1"/>
  <c r="CC44" i="1"/>
  <c r="CB44" i="1"/>
  <c r="CA44" i="1"/>
  <c r="BZ44" i="1"/>
  <c r="BX44" i="1"/>
  <c r="BW44" i="1"/>
  <c r="BV44" i="1"/>
  <c r="BU44" i="1"/>
  <c r="BS44" i="1"/>
  <c r="BR44" i="1"/>
  <c r="BQ44" i="1"/>
  <c r="BO44" i="1"/>
  <c r="BN44" i="1"/>
  <c r="BM44" i="1"/>
  <c r="BK44" i="1"/>
  <c r="BJ44" i="1"/>
  <c r="BI44" i="1"/>
  <c r="BH44" i="1"/>
  <c r="BF44" i="1"/>
  <c r="BE44" i="1"/>
  <c r="BD44" i="1"/>
  <c r="BC44" i="1"/>
  <c r="BA44" i="1"/>
  <c r="AZ44" i="1"/>
  <c r="AY44" i="1"/>
  <c r="AX44" i="1"/>
  <c r="AV44" i="1"/>
  <c r="AU44" i="1"/>
  <c r="AT44" i="1"/>
  <c r="AS44" i="1"/>
  <c r="AQ44" i="1"/>
  <c r="AP44" i="1"/>
  <c r="AO44" i="1"/>
  <c r="AN44" i="1"/>
  <c r="AL44" i="1"/>
  <c r="AK44" i="1"/>
  <c r="AI44" i="1"/>
  <c r="AH44" i="1"/>
  <c r="AG44" i="1"/>
  <c r="AF44" i="1"/>
  <c r="AD44" i="1"/>
  <c r="AC44" i="1"/>
  <c r="AB44" i="1"/>
  <c r="AA44" i="1"/>
  <c r="Y44" i="1"/>
  <c r="X44" i="1"/>
  <c r="W44" i="1"/>
  <c r="V44" i="1"/>
  <c r="T44" i="1"/>
  <c r="S44" i="1"/>
  <c r="R44" i="1"/>
  <c r="Q44" i="1"/>
  <c r="O44" i="1"/>
  <c r="N44" i="1"/>
  <c r="M44" i="1"/>
  <c r="K44" i="1"/>
  <c r="J44" i="1"/>
  <c r="I44" i="1"/>
  <c r="H44" i="1"/>
  <c r="F44" i="1"/>
  <c r="E44" i="1"/>
  <c r="D44" i="1"/>
  <c r="CF43" i="1"/>
  <c r="CE43" i="1"/>
  <c r="CC43" i="1"/>
  <c r="CB43" i="1"/>
  <c r="CA43" i="1"/>
  <c r="BZ43" i="1"/>
  <c r="BX43" i="1"/>
  <c r="BW43" i="1"/>
  <c r="BV43" i="1"/>
  <c r="BU43" i="1"/>
  <c r="BS43" i="1"/>
  <c r="BR43" i="1"/>
  <c r="BQ43" i="1"/>
  <c r="BO43" i="1"/>
  <c r="BN43" i="1"/>
  <c r="BM43" i="1"/>
  <c r="BK43" i="1"/>
  <c r="BJ43" i="1"/>
  <c r="BI43" i="1"/>
  <c r="BH43" i="1"/>
  <c r="BF43" i="1"/>
  <c r="BE43" i="1"/>
  <c r="BD43" i="1"/>
  <c r="BC43" i="1"/>
  <c r="BA43" i="1"/>
  <c r="AZ43" i="1"/>
  <c r="AY43" i="1"/>
  <c r="AX43" i="1"/>
  <c r="AV43" i="1"/>
  <c r="AU43" i="1"/>
  <c r="AT43" i="1"/>
  <c r="AS43" i="1"/>
  <c r="AQ43" i="1"/>
  <c r="AP43" i="1"/>
  <c r="AO43" i="1"/>
  <c r="AN43" i="1"/>
  <c r="AL43" i="1"/>
  <c r="AK43" i="1"/>
  <c r="AI43" i="1"/>
  <c r="AH43" i="1"/>
  <c r="AG43" i="1"/>
  <c r="AF43" i="1"/>
  <c r="AD43" i="1"/>
  <c r="AC43" i="1"/>
  <c r="AB43" i="1"/>
  <c r="AA43" i="1"/>
  <c r="Y43" i="1"/>
  <c r="X43" i="1"/>
  <c r="W43" i="1"/>
  <c r="V43" i="1"/>
  <c r="T43" i="1"/>
  <c r="S43" i="1"/>
  <c r="R43" i="1"/>
  <c r="Q43" i="1"/>
  <c r="O43" i="1"/>
  <c r="N43" i="1"/>
  <c r="M43" i="1"/>
  <c r="K43" i="1"/>
  <c r="J43" i="1"/>
  <c r="I43" i="1"/>
  <c r="H43" i="1"/>
  <c r="F43" i="1"/>
  <c r="E43" i="1"/>
  <c r="D43" i="1"/>
  <c r="CF42" i="1"/>
  <c r="CE42" i="1"/>
  <c r="CC42" i="1"/>
  <c r="CB42" i="1"/>
  <c r="CA42" i="1"/>
  <c r="BZ42" i="1"/>
  <c r="BX42" i="1"/>
  <c r="BW42" i="1"/>
  <c r="BV42" i="1"/>
  <c r="BU42" i="1"/>
  <c r="BS42" i="1"/>
  <c r="BR42" i="1"/>
  <c r="BQ42" i="1"/>
  <c r="BO42" i="1"/>
  <c r="BN42" i="1"/>
  <c r="BM42" i="1"/>
  <c r="BK42" i="1"/>
  <c r="BJ42" i="1"/>
  <c r="BI42" i="1"/>
  <c r="BH42" i="1"/>
  <c r="BF42" i="1"/>
  <c r="BE42" i="1"/>
  <c r="BD42" i="1"/>
  <c r="BC42" i="1"/>
  <c r="BA42" i="1"/>
  <c r="AZ42" i="1"/>
  <c r="AY42" i="1"/>
  <c r="AX42" i="1"/>
  <c r="AV42" i="1"/>
  <c r="AU42" i="1"/>
  <c r="AT42" i="1"/>
  <c r="AS42" i="1"/>
  <c r="AQ42" i="1"/>
  <c r="AP42" i="1"/>
  <c r="AO42" i="1"/>
  <c r="AN42" i="1"/>
  <c r="AL42" i="1"/>
  <c r="AK42" i="1"/>
  <c r="AI42" i="1"/>
  <c r="AH42" i="1"/>
  <c r="AG42" i="1"/>
  <c r="AF42" i="1"/>
  <c r="AD42" i="1"/>
  <c r="AC42" i="1"/>
  <c r="AB42" i="1"/>
  <c r="AA42" i="1"/>
  <c r="Y42" i="1"/>
  <c r="X42" i="1"/>
  <c r="W42" i="1"/>
  <c r="V42" i="1"/>
  <c r="T42" i="1"/>
  <c r="S42" i="1"/>
  <c r="R42" i="1"/>
  <c r="Q42" i="1"/>
  <c r="O42" i="1"/>
  <c r="N42" i="1"/>
  <c r="M42" i="1"/>
  <c r="K42" i="1"/>
  <c r="J42" i="1"/>
  <c r="I42" i="1"/>
  <c r="H42" i="1"/>
  <c r="F42" i="1"/>
  <c r="E42" i="1"/>
  <c r="D42" i="1"/>
  <c r="CF41" i="1"/>
  <c r="CE41" i="1"/>
  <c r="CC41" i="1"/>
  <c r="CB41" i="1"/>
  <c r="CA41" i="1"/>
  <c r="BZ41" i="1"/>
  <c r="BX41" i="1"/>
  <c r="BW41" i="1"/>
  <c r="BV41" i="1"/>
  <c r="BU41" i="1"/>
  <c r="BS41" i="1"/>
  <c r="BR41" i="1"/>
  <c r="BQ41" i="1"/>
  <c r="BO41" i="1"/>
  <c r="BN41" i="1"/>
  <c r="BM41" i="1"/>
  <c r="BK41" i="1"/>
  <c r="BJ41" i="1"/>
  <c r="BI41" i="1"/>
  <c r="BH41" i="1"/>
  <c r="BF41" i="1"/>
  <c r="BE41" i="1"/>
  <c r="BD41" i="1"/>
  <c r="BC41" i="1"/>
  <c r="BA41" i="1"/>
  <c r="AZ41" i="1"/>
  <c r="AY41" i="1"/>
  <c r="AX41" i="1"/>
  <c r="AV41" i="1"/>
  <c r="AU41" i="1"/>
  <c r="AT41" i="1"/>
  <c r="AS41" i="1"/>
  <c r="AQ41" i="1"/>
  <c r="AP41" i="1"/>
  <c r="AO41" i="1"/>
  <c r="AN41" i="1"/>
  <c r="AL41" i="1"/>
  <c r="AK41" i="1"/>
  <c r="AI41" i="1"/>
  <c r="AH41" i="1"/>
  <c r="AG41" i="1"/>
  <c r="AF41" i="1"/>
  <c r="AD41" i="1"/>
  <c r="AC41" i="1"/>
  <c r="AB41" i="1"/>
  <c r="AA41" i="1"/>
  <c r="Y41" i="1"/>
  <c r="X41" i="1"/>
  <c r="W41" i="1"/>
  <c r="V41" i="1"/>
  <c r="T41" i="1"/>
  <c r="S41" i="1"/>
  <c r="R41" i="1"/>
  <c r="Q41" i="1"/>
  <c r="O41" i="1"/>
  <c r="N41" i="1"/>
  <c r="M41" i="1"/>
  <c r="K41" i="1"/>
  <c r="J41" i="1"/>
  <c r="I41" i="1"/>
  <c r="H41" i="1"/>
  <c r="F41" i="1"/>
  <c r="E41" i="1"/>
  <c r="D41" i="1"/>
  <c r="CF40" i="1"/>
  <c r="CE40" i="1"/>
  <c r="CC40" i="1"/>
  <c r="CB40" i="1"/>
  <c r="CA40" i="1"/>
  <c r="BZ40" i="1"/>
  <c r="BX40" i="1"/>
  <c r="BW40" i="1"/>
  <c r="BV40" i="1"/>
  <c r="BU40" i="1"/>
  <c r="BS40" i="1"/>
  <c r="BR40" i="1"/>
  <c r="BQ40" i="1"/>
  <c r="BO40" i="1"/>
  <c r="BN40" i="1"/>
  <c r="BM40" i="1"/>
  <c r="BK40" i="1"/>
  <c r="BJ40" i="1"/>
  <c r="BI40" i="1"/>
  <c r="BH40" i="1"/>
  <c r="BF40" i="1"/>
  <c r="BE40" i="1"/>
  <c r="BD40" i="1"/>
  <c r="BC40" i="1"/>
  <c r="BA40" i="1"/>
  <c r="AZ40" i="1"/>
  <c r="AY40" i="1"/>
  <c r="AX40" i="1"/>
  <c r="AV40" i="1"/>
  <c r="AU40" i="1"/>
  <c r="AT40" i="1"/>
  <c r="AS40" i="1"/>
  <c r="AQ40" i="1"/>
  <c r="AP40" i="1"/>
  <c r="AO40" i="1"/>
  <c r="AN40" i="1"/>
  <c r="AL40" i="1"/>
  <c r="AK40" i="1"/>
  <c r="AI40" i="1"/>
  <c r="AH40" i="1"/>
  <c r="AG40" i="1"/>
  <c r="AF40" i="1"/>
  <c r="AD40" i="1"/>
  <c r="AC40" i="1"/>
  <c r="AB40" i="1"/>
  <c r="AA40" i="1"/>
  <c r="Y40" i="1"/>
  <c r="X40" i="1"/>
  <c r="W40" i="1"/>
  <c r="V40" i="1"/>
  <c r="T40" i="1"/>
  <c r="S40" i="1"/>
  <c r="R40" i="1"/>
  <c r="Q40" i="1"/>
  <c r="O40" i="1"/>
  <c r="N40" i="1"/>
  <c r="M40" i="1"/>
  <c r="K40" i="1"/>
  <c r="J40" i="1"/>
  <c r="I40" i="1"/>
  <c r="H40" i="1"/>
  <c r="F40" i="1"/>
  <c r="E40" i="1"/>
  <c r="D40" i="1"/>
  <c r="CF39" i="1"/>
  <c r="CE39" i="1"/>
  <c r="CC39" i="1"/>
  <c r="CB39" i="1"/>
  <c r="CA39" i="1"/>
  <c r="BZ39" i="1"/>
  <c r="BX39" i="1"/>
  <c r="BW39" i="1"/>
  <c r="BV39" i="1"/>
  <c r="BU39" i="1"/>
  <c r="BS39" i="1"/>
  <c r="BR39" i="1"/>
  <c r="BQ39" i="1"/>
  <c r="BO39" i="1"/>
  <c r="BN39" i="1"/>
  <c r="BM39" i="1"/>
  <c r="BK39" i="1"/>
  <c r="BJ39" i="1"/>
  <c r="BI39" i="1"/>
  <c r="BH39" i="1"/>
  <c r="BF39" i="1"/>
  <c r="BE39" i="1"/>
  <c r="BD39" i="1"/>
  <c r="BC39" i="1"/>
  <c r="BA39" i="1"/>
  <c r="AZ39" i="1"/>
  <c r="AY39" i="1"/>
  <c r="AX39" i="1"/>
  <c r="AV39" i="1"/>
  <c r="AU39" i="1"/>
  <c r="AT39" i="1"/>
  <c r="AS39" i="1"/>
  <c r="AQ39" i="1"/>
  <c r="AP39" i="1"/>
  <c r="AO39" i="1"/>
  <c r="AN39" i="1"/>
  <c r="AL39" i="1"/>
  <c r="AK39" i="1"/>
  <c r="AI39" i="1"/>
  <c r="AH39" i="1"/>
  <c r="AG39" i="1"/>
  <c r="AF39" i="1"/>
  <c r="AD39" i="1"/>
  <c r="AC39" i="1"/>
  <c r="AB39" i="1"/>
  <c r="AA39" i="1"/>
  <c r="Y39" i="1"/>
  <c r="X39" i="1"/>
  <c r="W39" i="1"/>
  <c r="V39" i="1"/>
  <c r="T39" i="1"/>
  <c r="S39" i="1"/>
  <c r="R39" i="1"/>
  <c r="Q39" i="1"/>
  <c r="O39" i="1"/>
  <c r="N39" i="1"/>
  <c r="M39" i="1"/>
  <c r="K39" i="1"/>
  <c r="J39" i="1"/>
  <c r="I39" i="1"/>
  <c r="H39" i="1"/>
  <c r="F39" i="1"/>
  <c r="E39" i="1"/>
  <c r="D39" i="1"/>
  <c r="CF38" i="1"/>
  <c r="CE38" i="1"/>
  <c r="CC38" i="1"/>
  <c r="CB38" i="1"/>
  <c r="CA38" i="1"/>
  <c r="BZ38" i="1"/>
  <c r="BX38" i="1"/>
  <c r="BW38" i="1"/>
  <c r="BV38" i="1"/>
  <c r="BU38" i="1"/>
  <c r="BS38" i="1"/>
  <c r="BR38" i="1"/>
  <c r="BQ38" i="1"/>
  <c r="BO38" i="1"/>
  <c r="BN38" i="1"/>
  <c r="BM38" i="1"/>
  <c r="BK38" i="1"/>
  <c r="BJ38" i="1"/>
  <c r="BI38" i="1"/>
  <c r="BH38" i="1"/>
  <c r="BF38" i="1"/>
  <c r="BE38" i="1"/>
  <c r="BD38" i="1"/>
  <c r="BC38" i="1"/>
  <c r="BA38" i="1"/>
  <c r="AZ38" i="1"/>
  <c r="AY38" i="1"/>
  <c r="AX38" i="1"/>
  <c r="AV38" i="1"/>
  <c r="AU38" i="1"/>
  <c r="AT38" i="1"/>
  <c r="AS38" i="1"/>
  <c r="AQ38" i="1"/>
  <c r="AP38" i="1"/>
  <c r="AO38" i="1"/>
  <c r="AN38" i="1"/>
  <c r="AL38" i="1"/>
  <c r="AK38" i="1"/>
  <c r="AI38" i="1"/>
  <c r="AH38" i="1"/>
  <c r="AG38" i="1"/>
  <c r="AF38" i="1"/>
  <c r="AD38" i="1"/>
  <c r="AC38" i="1"/>
  <c r="AB38" i="1"/>
  <c r="AA38" i="1"/>
  <c r="Y38" i="1"/>
  <c r="X38" i="1"/>
  <c r="W38" i="1"/>
  <c r="V38" i="1"/>
  <c r="T38" i="1"/>
  <c r="S38" i="1"/>
  <c r="R38" i="1"/>
  <c r="Q38" i="1"/>
  <c r="O38" i="1"/>
  <c r="N38" i="1"/>
  <c r="M38" i="1"/>
  <c r="K38" i="1"/>
  <c r="J38" i="1"/>
  <c r="I38" i="1"/>
  <c r="H38" i="1"/>
  <c r="F38" i="1"/>
  <c r="E38" i="1"/>
  <c r="D38" i="1"/>
  <c r="CF37" i="1"/>
  <c r="CE37" i="1"/>
  <c r="CC37" i="1"/>
  <c r="CB37" i="1"/>
  <c r="CA37" i="1"/>
  <c r="BZ37" i="1"/>
  <c r="BX37" i="1"/>
  <c r="BW37" i="1"/>
  <c r="BV37" i="1"/>
  <c r="BU37" i="1"/>
  <c r="BS37" i="1"/>
  <c r="BR37" i="1"/>
  <c r="BQ37" i="1"/>
  <c r="BO37" i="1"/>
  <c r="BN37" i="1"/>
  <c r="BM37" i="1"/>
  <c r="BK37" i="1"/>
  <c r="BJ37" i="1"/>
  <c r="BI37" i="1"/>
  <c r="BH37" i="1"/>
  <c r="BF37" i="1"/>
  <c r="BE37" i="1"/>
  <c r="BD37" i="1"/>
  <c r="BC37" i="1"/>
  <c r="BA37" i="1"/>
  <c r="AZ37" i="1"/>
  <c r="AY37" i="1"/>
  <c r="AX37" i="1"/>
  <c r="AV37" i="1"/>
  <c r="AU37" i="1"/>
  <c r="AT37" i="1"/>
  <c r="AS37" i="1"/>
  <c r="AQ37" i="1"/>
  <c r="AP37" i="1"/>
  <c r="AO37" i="1"/>
  <c r="AN37" i="1"/>
  <c r="AL37" i="1"/>
  <c r="AK37" i="1"/>
  <c r="AI37" i="1"/>
  <c r="AH37" i="1"/>
  <c r="AG37" i="1"/>
  <c r="AF37" i="1"/>
  <c r="AD37" i="1"/>
  <c r="AC37" i="1"/>
  <c r="AB37" i="1"/>
  <c r="AA37" i="1"/>
  <c r="Y37" i="1"/>
  <c r="X37" i="1"/>
  <c r="W37" i="1"/>
  <c r="V37" i="1"/>
  <c r="T37" i="1"/>
  <c r="S37" i="1"/>
  <c r="R37" i="1"/>
  <c r="Q37" i="1"/>
  <c r="O37" i="1"/>
  <c r="N37" i="1"/>
  <c r="M37" i="1"/>
  <c r="K37" i="1"/>
  <c r="J37" i="1"/>
  <c r="I37" i="1"/>
  <c r="H37" i="1"/>
  <c r="F37" i="1"/>
  <c r="E37" i="1"/>
  <c r="D37" i="1"/>
  <c r="CF36" i="1"/>
  <c r="CE36" i="1"/>
  <c r="CC36" i="1"/>
  <c r="CB36" i="1"/>
  <c r="CA36" i="1"/>
  <c r="BZ36" i="1"/>
  <c r="BX36" i="1"/>
  <c r="BW36" i="1"/>
  <c r="BV36" i="1"/>
  <c r="BU36" i="1"/>
  <c r="BS36" i="1"/>
  <c r="BR36" i="1"/>
  <c r="BQ36" i="1"/>
  <c r="BO36" i="1"/>
  <c r="BN36" i="1"/>
  <c r="BM36" i="1"/>
  <c r="BK36" i="1"/>
  <c r="BJ36" i="1"/>
  <c r="BI36" i="1"/>
  <c r="BH36" i="1"/>
  <c r="BF36" i="1"/>
  <c r="BE36" i="1"/>
  <c r="BD36" i="1"/>
  <c r="BC36" i="1"/>
  <c r="BA36" i="1"/>
  <c r="AZ36" i="1"/>
  <c r="AY36" i="1"/>
  <c r="AX36" i="1"/>
  <c r="AV36" i="1"/>
  <c r="AU36" i="1"/>
  <c r="AT36" i="1"/>
  <c r="AS36" i="1"/>
  <c r="AQ36" i="1"/>
  <c r="AP36" i="1"/>
  <c r="AO36" i="1"/>
  <c r="AN36" i="1"/>
  <c r="AL36" i="1"/>
  <c r="AK36" i="1"/>
  <c r="AI36" i="1"/>
  <c r="AH36" i="1"/>
  <c r="AG36" i="1"/>
  <c r="AF36" i="1"/>
  <c r="AD36" i="1"/>
  <c r="AC36" i="1"/>
  <c r="AB36" i="1"/>
  <c r="AA36" i="1"/>
  <c r="Y36" i="1"/>
  <c r="X36" i="1"/>
  <c r="W36" i="1"/>
  <c r="V36" i="1"/>
  <c r="T36" i="1"/>
  <c r="S36" i="1"/>
  <c r="R36" i="1"/>
  <c r="Q36" i="1"/>
  <c r="O36" i="1"/>
  <c r="N36" i="1"/>
  <c r="M36" i="1"/>
  <c r="K36" i="1"/>
  <c r="J36" i="1"/>
  <c r="I36" i="1"/>
  <c r="H36" i="1"/>
  <c r="F36" i="1"/>
  <c r="E36" i="1"/>
  <c r="D36" i="1"/>
  <c r="CF35" i="1"/>
  <c r="CE35" i="1"/>
  <c r="CC35" i="1"/>
  <c r="CB35" i="1"/>
  <c r="CA35" i="1"/>
  <c r="BZ35" i="1"/>
  <c r="BX35" i="1"/>
  <c r="BW35" i="1"/>
  <c r="BV35" i="1"/>
  <c r="BU35" i="1"/>
  <c r="BS35" i="1"/>
  <c r="BR35" i="1"/>
  <c r="BQ35" i="1"/>
  <c r="BO35" i="1"/>
  <c r="BN35" i="1"/>
  <c r="BM35" i="1"/>
  <c r="BK35" i="1"/>
  <c r="BJ35" i="1"/>
  <c r="BI35" i="1"/>
  <c r="BH35" i="1"/>
  <c r="BF35" i="1"/>
  <c r="BE35" i="1"/>
  <c r="BD35" i="1"/>
  <c r="BC35" i="1"/>
  <c r="BA35" i="1"/>
  <c r="AZ35" i="1"/>
  <c r="AY35" i="1"/>
  <c r="AX35" i="1"/>
  <c r="AV35" i="1"/>
  <c r="AU35" i="1"/>
  <c r="AT35" i="1"/>
  <c r="AS35" i="1"/>
  <c r="AQ35" i="1"/>
  <c r="AP35" i="1"/>
  <c r="AO35" i="1"/>
  <c r="AN35" i="1"/>
  <c r="AL35" i="1"/>
  <c r="AK35" i="1"/>
  <c r="AI35" i="1"/>
  <c r="AH35" i="1"/>
  <c r="AG35" i="1"/>
  <c r="AF35" i="1"/>
  <c r="AD35" i="1"/>
  <c r="AC35" i="1"/>
  <c r="AB35" i="1"/>
  <c r="AA35" i="1"/>
  <c r="Y35" i="1"/>
  <c r="X35" i="1"/>
  <c r="W35" i="1"/>
  <c r="V35" i="1"/>
  <c r="T35" i="1"/>
  <c r="S35" i="1"/>
  <c r="R35" i="1"/>
  <c r="Q35" i="1"/>
  <c r="O35" i="1"/>
  <c r="N35" i="1"/>
  <c r="M35" i="1"/>
  <c r="K35" i="1"/>
  <c r="J35" i="1"/>
  <c r="I35" i="1"/>
  <c r="H35" i="1"/>
  <c r="F35" i="1"/>
  <c r="E35" i="1"/>
  <c r="D35" i="1"/>
  <c r="CF34" i="1"/>
  <c r="CE34" i="1"/>
  <c r="CC34" i="1"/>
  <c r="CB34" i="1"/>
  <c r="CA34" i="1"/>
  <c r="BZ34" i="1"/>
  <c r="BX34" i="1"/>
  <c r="BW34" i="1"/>
  <c r="BV34" i="1"/>
  <c r="BU34" i="1"/>
  <c r="BS34" i="1"/>
  <c r="BR34" i="1"/>
  <c r="BQ34" i="1"/>
  <c r="BO34" i="1"/>
  <c r="BN34" i="1"/>
  <c r="BM34" i="1"/>
  <c r="BK34" i="1"/>
  <c r="BJ34" i="1"/>
  <c r="BI34" i="1"/>
  <c r="BH34" i="1"/>
  <c r="BF34" i="1"/>
  <c r="BE34" i="1"/>
  <c r="BD34" i="1"/>
  <c r="BC34" i="1"/>
  <c r="BA34" i="1"/>
  <c r="AZ34" i="1"/>
  <c r="AY34" i="1"/>
  <c r="AX34" i="1"/>
  <c r="AV34" i="1"/>
  <c r="AU34" i="1"/>
  <c r="AT34" i="1"/>
  <c r="AS34" i="1"/>
  <c r="AQ34" i="1"/>
  <c r="AP34" i="1"/>
  <c r="AO34" i="1"/>
  <c r="AN34" i="1"/>
  <c r="AL34" i="1"/>
  <c r="AK34" i="1"/>
  <c r="AI34" i="1"/>
  <c r="AH34" i="1"/>
  <c r="AG34" i="1"/>
  <c r="AF34" i="1"/>
  <c r="AD34" i="1"/>
  <c r="AC34" i="1"/>
  <c r="AB34" i="1"/>
  <c r="AA34" i="1"/>
  <c r="Y34" i="1"/>
  <c r="X34" i="1"/>
  <c r="W34" i="1"/>
  <c r="V34" i="1"/>
  <c r="T34" i="1"/>
  <c r="S34" i="1"/>
  <c r="R34" i="1"/>
  <c r="Q34" i="1"/>
  <c r="O34" i="1"/>
  <c r="N34" i="1"/>
  <c r="M34" i="1"/>
  <c r="K34" i="1"/>
  <c r="J34" i="1"/>
  <c r="I34" i="1"/>
  <c r="H34" i="1"/>
  <c r="F34" i="1"/>
  <c r="E34" i="1"/>
  <c r="D34" i="1"/>
  <c r="CF33" i="1"/>
  <c r="CE33" i="1"/>
  <c r="CC33" i="1"/>
  <c r="CB33" i="1"/>
  <c r="CA33" i="1"/>
  <c r="BZ33" i="1"/>
  <c r="BX33" i="1"/>
  <c r="BW33" i="1"/>
  <c r="BV33" i="1"/>
  <c r="BU33" i="1"/>
  <c r="BS33" i="1"/>
  <c r="BR33" i="1"/>
  <c r="BQ33" i="1"/>
  <c r="BO33" i="1"/>
  <c r="BN33" i="1"/>
  <c r="BM33" i="1"/>
  <c r="BK33" i="1"/>
  <c r="BJ33" i="1"/>
  <c r="BI33" i="1"/>
  <c r="BH33" i="1"/>
  <c r="BF33" i="1"/>
  <c r="BE33" i="1"/>
  <c r="BD33" i="1"/>
  <c r="BC33" i="1"/>
  <c r="BA33" i="1"/>
  <c r="AZ33" i="1"/>
  <c r="AY33" i="1"/>
  <c r="AX33" i="1"/>
  <c r="AV33" i="1"/>
  <c r="AU33" i="1"/>
  <c r="AT33" i="1"/>
  <c r="AS33" i="1"/>
  <c r="AQ33" i="1"/>
  <c r="AP33" i="1"/>
  <c r="AO33" i="1"/>
  <c r="AN33" i="1"/>
  <c r="AL33" i="1"/>
  <c r="AK33" i="1"/>
  <c r="AI33" i="1"/>
  <c r="AH33" i="1"/>
  <c r="AG33" i="1"/>
  <c r="AF33" i="1"/>
  <c r="AD33" i="1"/>
  <c r="AC33" i="1"/>
  <c r="AB33" i="1"/>
  <c r="AA33" i="1"/>
  <c r="Y33" i="1"/>
  <c r="X33" i="1"/>
  <c r="W33" i="1"/>
  <c r="V33" i="1"/>
  <c r="T33" i="1"/>
  <c r="S33" i="1"/>
  <c r="R33" i="1"/>
  <c r="Q33" i="1"/>
  <c r="O33" i="1"/>
  <c r="N33" i="1"/>
  <c r="M33" i="1"/>
  <c r="K33" i="1"/>
  <c r="J33" i="1"/>
  <c r="I33" i="1"/>
  <c r="H33" i="1"/>
  <c r="F33" i="1"/>
  <c r="E33" i="1"/>
  <c r="D33" i="1"/>
  <c r="CF32" i="1"/>
  <c r="CE32" i="1"/>
  <c r="CC32" i="1"/>
  <c r="CB32" i="1"/>
  <c r="CA32" i="1"/>
  <c r="BZ32" i="1"/>
  <c r="BX32" i="1"/>
  <c r="BW32" i="1"/>
  <c r="BV32" i="1"/>
  <c r="BU32" i="1"/>
  <c r="BS32" i="1"/>
  <c r="BR32" i="1"/>
  <c r="BQ32" i="1"/>
  <c r="BO32" i="1"/>
  <c r="BN32" i="1"/>
  <c r="BM32" i="1"/>
  <c r="BK32" i="1"/>
  <c r="BJ32" i="1"/>
  <c r="BI32" i="1"/>
  <c r="BH32" i="1"/>
  <c r="BF32" i="1"/>
  <c r="BE32" i="1"/>
  <c r="BD32" i="1"/>
  <c r="BC32" i="1"/>
  <c r="BA32" i="1"/>
  <c r="AZ32" i="1"/>
  <c r="AY32" i="1"/>
  <c r="AX32" i="1"/>
  <c r="AV32" i="1"/>
  <c r="AU32" i="1"/>
  <c r="AT32" i="1"/>
  <c r="AS32" i="1"/>
  <c r="AQ32" i="1"/>
  <c r="AP32" i="1"/>
  <c r="AO32" i="1"/>
  <c r="AN32" i="1"/>
  <c r="AL32" i="1"/>
  <c r="AK32" i="1"/>
  <c r="AI32" i="1"/>
  <c r="AH32" i="1"/>
  <c r="AG32" i="1"/>
  <c r="AF32" i="1"/>
  <c r="AD32" i="1"/>
  <c r="AC32" i="1"/>
  <c r="AB32" i="1"/>
  <c r="AA32" i="1"/>
  <c r="Y32" i="1"/>
  <c r="X32" i="1"/>
  <c r="W32" i="1"/>
  <c r="V32" i="1"/>
  <c r="T32" i="1"/>
  <c r="S32" i="1"/>
  <c r="R32" i="1"/>
  <c r="Q32" i="1"/>
  <c r="O32" i="1"/>
  <c r="N32" i="1"/>
  <c r="M32" i="1"/>
  <c r="K32" i="1"/>
  <c r="J32" i="1"/>
  <c r="I32" i="1"/>
  <c r="H32" i="1"/>
  <c r="F32" i="1"/>
  <c r="E32" i="1"/>
  <c r="D32" i="1"/>
  <c r="CF31" i="1"/>
  <c r="CE31" i="1"/>
  <c r="CC31" i="1"/>
  <c r="CB31" i="1"/>
  <c r="CA31" i="1"/>
  <c r="BZ31" i="1"/>
  <c r="BX31" i="1"/>
  <c r="BW31" i="1"/>
  <c r="BV31" i="1"/>
  <c r="BU31" i="1"/>
  <c r="BS31" i="1"/>
  <c r="BR31" i="1"/>
  <c r="BQ31" i="1"/>
  <c r="BO31" i="1"/>
  <c r="BN31" i="1"/>
  <c r="BM31" i="1"/>
  <c r="BK31" i="1"/>
  <c r="BJ31" i="1"/>
  <c r="BI31" i="1"/>
  <c r="BH31" i="1"/>
  <c r="BF31" i="1"/>
  <c r="BE31" i="1"/>
  <c r="BD31" i="1"/>
  <c r="BC31" i="1"/>
  <c r="BA31" i="1"/>
  <c r="AZ31" i="1"/>
  <c r="AY31" i="1"/>
  <c r="AX31" i="1"/>
  <c r="AV31" i="1"/>
  <c r="AU31" i="1"/>
  <c r="AT31" i="1"/>
  <c r="AS31" i="1"/>
  <c r="AQ31" i="1"/>
  <c r="AP31" i="1"/>
  <c r="AO31" i="1"/>
  <c r="AN31" i="1"/>
  <c r="AL31" i="1"/>
  <c r="AK31" i="1"/>
  <c r="AI31" i="1"/>
  <c r="AH31" i="1"/>
  <c r="AG31" i="1"/>
  <c r="AF31" i="1"/>
  <c r="AD31" i="1"/>
  <c r="AC31" i="1"/>
  <c r="AB31" i="1"/>
  <c r="AA31" i="1"/>
  <c r="Y31" i="1"/>
  <c r="X31" i="1"/>
  <c r="W31" i="1"/>
  <c r="V31" i="1"/>
  <c r="T31" i="1"/>
  <c r="S31" i="1"/>
  <c r="R31" i="1"/>
  <c r="Q31" i="1"/>
  <c r="O31" i="1"/>
  <c r="N31" i="1"/>
  <c r="M31" i="1"/>
  <c r="K31" i="1"/>
  <c r="J31" i="1"/>
  <c r="I31" i="1"/>
  <c r="H31" i="1"/>
  <c r="F31" i="1"/>
  <c r="E31" i="1"/>
  <c r="D31" i="1"/>
  <c r="CF30" i="1"/>
  <c r="CE30" i="1"/>
  <c r="CC30" i="1"/>
  <c r="CB30" i="1"/>
  <c r="CA30" i="1"/>
  <c r="BZ30" i="1"/>
  <c r="BX30" i="1"/>
  <c r="BW30" i="1"/>
  <c r="BV30" i="1"/>
  <c r="BU30" i="1"/>
  <c r="BS30" i="1"/>
  <c r="BR30" i="1"/>
  <c r="BQ30" i="1"/>
  <c r="BO30" i="1"/>
  <c r="BN30" i="1"/>
  <c r="BM30" i="1"/>
  <c r="BK30" i="1"/>
  <c r="BJ30" i="1"/>
  <c r="BI30" i="1"/>
  <c r="BH30" i="1"/>
  <c r="BF30" i="1"/>
  <c r="BE30" i="1"/>
  <c r="BD30" i="1"/>
  <c r="BC30" i="1"/>
  <c r="BA30" i="1"/>
  <c r="AZ30" i="1"/>
  <c r="AY30" i="1"/>
  <c r="AX30" i="1"/>
  <c r="AV30" i="1"/>
  <c r="AU30" i="1"/>
  <c r="AT30" i="1"/>
  <c r="AS30" i="1"/>
  <c r="AQ30" i="1"/>
  <c r="AP30" i="1"/>
  <c r="AO30" i="1"/>
  <c r="AN30" i="1"/>
  <c r="AL30" i="1"/>
  <c r="AK30" i="1"/>
  <c r="AI30" i="1"/>
  <c r="AH30" i="1"/>
  <c r="AG30" i="1"/>
  <c r="AF30" i="1"/>
  <c r="AD30" i="1"/>
  <c r="AC30" i="1"/>
  <c r="AB30" i="1"/>
  <c r="AA30" i="1"/>
  <c r="Y30" i="1"/>
  <c r="X30" i="1"/>
  <c r="W30" i="1"/>
  <c r="V30" i="1"/>
  <c r="T30" i="1"/>
  <c r="S30" i="1"/>
  <c r="R30" i="1"/>
  <c r="Q30" i="1"/>
  <c r="O30" i="1"/>
  <c r="N30" i="1"/>
  <c r="M30" i="1"/>
  <c r="K30" i="1"/>
  <c r="J30" i="1"/>
  <c r="I30" i="1"/>
  <c r="H30" i="1"/>
  <c r="F30" i="1"/>
  <c r="E30" i="1"/>
  <c r="D30" i="1"/>
  <c r="CF29" i="1"/>
  <c r="CE29" i="1"/>
  <c r="CC29" i="1"/>
  <c r="CB29" i="1"/>
  <c r="CA29" i="1"/>
  <c r="BZ29" i="1"/>
  <c r="BX29" i="1"/>
  <c r="BW29" i="1"/>
  <c r="BV29" i="1"/>
  <c r="BU29" i="1"/>
  <c r="BS29" i="1"/>
  <c r="BR29" i="1"/>
  <c r="BQ29" i="1"/>
  <c r="BO29" i="1"/>
  <c r="BN29" i="1"/>
  <c r="BM29" i="1"/>
  <c r="BK29" i="1"/>
  <c r="BJ29" i="1"/>
  <c r="BI29" i="1"/>
  <c r="BH29" i="1"/>
  <c r="BF29" i="1"/>
  <c r="BE29" i="1"/>
  <c r="BD29" i="1"/>
  <c r="BC29" i="1"/>
  <c r="BA29" i="1"/>
  <c r="AZ29" i="1"/>
  <c r="AY29" i="1"/>
  <c r="AX29" i="1"/>
  <c r="AV29" i="1"/>
  <c r="AU29" i="1"/>
  <c r="AT29" i="1"/>
  <c r="AS29" i="1"/>
  <c r="AQ29" i="1"/>
  <c r="AP29" i="1"/>
  <c r="AO29" i="1"/>
  <c r="AN29" i="1"/>
  <c r="AL29" i="1"/>
  <c r="AK29" i="1"/>
  <c r="AI29" i="1"/>
  <c r="AH29" i="1"/>
  <c r="AG29" i="1"/>
  <c r="AF29" i="1"/>
  <c r="AD29" i="1"/>
  <c r="AC29" i="1"/>
  <c r="AB29" i="1"/>
  <c r="AA29" i="1"/>
  <c r="Y29" i="1"/>
  <c r="X29" i="1"/>
  <c r="W29" i="1"/>
  <c r="V29" i="1"/>
  <c r="T29" i="1"/>
  <c r="S29" i="1"/>
  <c r="R29" i="1"/>
  <c r="Q29" i="1"/>
  <c r="O29" i="1"/>
  <c r="N29" i="1"/>
  <c r="M29" i="1"/>
  <c r="K29" i="1"/>
  <c r="J29" i="1"/>
  <c r="I29" i="1"/>
  <c r="H29" i="1"/>
  <c r="F29" i="1"/>
  <c r="E29" i="1"/>
  <c r="D29" i="1"/>
  <c r="CF28" i="1"/>
  <c r="CE28" i="1"/>
  <c r="CC28" i="1"/>
  <c r="CB28" i="1"/>
  <c r="CA28" i="1"/>
  <c r="BZ28" i="1"/>
  <c r="BX28" i="1"/>
  <c r="BW28" i="1"/>
  <c r="BV28" i="1"/>
  <c r="BU28" i="1"/>
  <c r="BS28" i="1"/>
  <c r="BR28" i="1"/>
  <c r="BQ28" i="1"/>
  <c r="BO28" i="1"/>
  <c r="BN28" i="1"/>
  <c r="BM28" i="1"/>
  <c r="BK28" i="1"/>
  <c r="BJ28" i="1"/>
  <c r="BI28" i="1"/>
  <c r="BH28" i="1"/>
  <c r="BF28" i="1"/>
  <c r="BE28" i="1"/>
  <c r="BD28" i="1"/>
  <c r="BC28" i="1"/>
  <c r="BA28" i="1"/>
  <c r="AZ28" i="1"/>
  <c r="AY28" i="1"/>
  <c r="AX28" i="1"/>
  <c r="AV28" i="1"/>
  <c r="AU28" i="1"/>
  <c r="AT28" i="1"/>
  <c r="AS28" i="1"/>
  <c r="AQ28" i="1"/>
  <c r="AP28" i="1"/>
  <c r="AO28" i="1"/>
  <c r="AN28" i="1"/>
  <c r="AL28" i="1"/>
  <c r="AK28" i="1"/>
  <c r="AI28" i="1"/>
  <c r="AH28" i="1"/>
  <c r="AG28" i="1"/>
  <c r="AF28" i="1"/>
  <c r="AD28" i="1"/>
  <c r="AC28" i="1"/>
  <c r="AB28" i="1"/>
  <c r="AA28" i="1"/>
  <c r="Y28" i="1"/>
  <c r="X28" i="1"/>
  <c r="W28" i="1"/>
  <c r="V28" i="1"/>
  <c r="T28" i="1"/>
  <c r="S28" i="1"/>
  <c r="R28" i="1"/>
  <c r="Q28" i="1"/>
  <c r="O28" i="1"/>
  <c r="N28" i="1"/>
  <c r="M28" i="1"/>
  <c r="K28" i="1"/>
  <c r="J28" i="1"/>
  <c r="I28" i="1"/>
  <c r="H28" i="1"/>
  <c r="F28" i="1"/>
  <c r="E28" i="1"/>
  <c r="D28" i="1"/>
  <c r="CF27" i="1"/>
  <c r="CE27" i="1"/>
  <c r="CC27" i="1"/>
  <c r="CB27" i="1"/>
  <c r="CA27" i="1"/>
  <c r="BZ27" i="1"/>
  <c r="BX27" i="1"/>
  <c r="BW27" i="1"/>
  <c r="BV27" i="1"/>
  <c r="BU27" i="1"/>
  <c r="BS27" i="1"/>
  <c r="BR27" i="1"/>
  <c r="BQ27" i="1"/>
  <c r="BO27" i="1"/>
  <c r="BN27" i="1"/>
  <c r="BM27" i="1"/>
  <c r="BK27" i="1"/>
  <c r="BJ27" i="1"/>
  <c r="BI27" i="1"/>
  <c r="BH27" i="1"/>
  <c r="BF27" i="1"/>
  <c r="BE27" i="1"/>
  <c r="BD27" i="1"/>
  <c r="BC27" i="1"/>
  <c r="BA27" i="1"/>
  <c r="AZ27" i="1"/>
  <c r="AY27" i="1"/>
  <c r="AX27" i="1"/>
  <c r="AV27" i="1"/>
  <c r="AU27" i="1"/>
  <c r="AT27" i="1"/>
  <c r="AS27" i="1"/>
  <c r="AQ27" i="1"/>
  <c r="AP27" i="1"/>
  <c r="AO27" i="1"/>
  <c r="AN27" i="1"/>
  <c r="AL27" i="1"/>
  <c r="AK27" i="1"/>
  <c r="AI27" i="1"/>
  <c r="AH27" i="1"/>
  <c r="AG27" i="1"/>
  <c r="AF27" i="1"/>
  <c r="AD27" i="1"/>
  <c r="AC27" i="1"/>
  <c r="AB27" i="1"/>
  <c r="AA27" i="1"/>
  <c r="Y27" i="1"/>
  <c r="X27" i="1"/>
  <c r="W27" i="1"/>
  <c r="V27" i="1"/>
  <c r="T27" i="1"/>
  <c r="S27" i="1"/>
  <c r="R27" i="1"/>
  <c r="Q27" i="1"/>
  <c r="O27" i="1"/>
  <c r="N27" i="1"/>
  <c r="M27" i="1"/>
  <c r="K27" i="1"/>
  <c r="J27" i="1"/>
  <c r="I27" i="1"/>
  <c r="H27" i="1"/>
  <c r="F27" i="1"/>
  <c r="E27" i="1"/>
  <c r="D27" i="1"/>
  <c r="CF26" i="1"/>
  <c r="CE26" i="1"/>
  <c r="CC26" i="1"/>
  <c r="CB26" i="1"/>
  <c r="CA26" i="1"/>
  <c r="BZ26" i="1"/>
  <c r="BX26" i="1"/>
  <c r="BW26" i="1"/>
  <c r="BV26" i="1"/>
  <c r="BU26" i="1"/>
  <c r="BS26" i="1"/>
  <c r="BR26" i="1"/>
  <c r="BQ26" i="1"/>
  <c r="BO26" i="1"/>
  <c r="BN26" i="1"/>
  <c r="BM26" i="1"/>
  <c r="BK26" i="1"/>
  <c r="BJ26" i="1"/>
  <c r="BI26" i="1"/>
  <c r="BH26" i="1"/>
  <c r="BF26" i="1"/>
  <c r="BE26" i="1"/>
  <c r="BD26" i="1"/>
  <c r="BC26" i="1"/>
  <c r="BA26" i="1"/>
  <c r="AZ26" i="1"/>
  <c r="AY26" i="1"/>
  <c r="AX26" i="1"/>
  <c r="AV26" i="1"/>
  <c r="AU26" i="1"/>
  <c r="AT26" i="1"/>
  <c r="AS26" i="1"/>
  <c r="AQ26" i="1"/>
  <c r="AP26" i="1"/>
  <c r="AO26" i="1"/>
  <c r="AN26" i="1"/>
  <c r="AL26" i="1"/>
  <c r="AK26" i="1"/>
  <c r="AI26" i="1"/>
  <c r="AH26" i="1"/>
  <c r="AG26" i="1"/>
  <c r="AF26" i="1"/>
  <c r="AD26" i="1"/>
  <c r="AC26" i="1"/>
  <c r="AB26" i="1"/>
  <c r="AA26" i="1"/>
  <c r="Y26" i="1"/>
  <c r="X26" i="1"/>
  <c r="W26" i="1"/>
  <c r="V26" i="1"/>
  <c r="T26" i="1"/>
  <c r="S26" i="1"/>
  <c r="R26" i="1"/>
  <c r="Q26" i="1"/>
  <c r="O26" i="1"/>
  <c r="N26" i="1"/>
  <c r="M26" i="1"/>
  <c r="K26" i="1"/>
  <c r="J26" i="1"/>
  <c r="I26" i="1"/>
  <c r="H26" i="1"/>
  <c r="F26" i="1"/>
  <c r="E26" i="1"/>
  <c r="D26" i="1"/>
  <c r="CF25" i="1"/>
  <c r="CE25" i="1"/>
  <c r="CC25" i="1"/>
  <c r="CB25" i="1"/>
  <c r="CA25" i="1"/>
  <c r="BZ25" i="1"/>
  <c r="BX25" i="1"/>
  <c r="BW25" i="1"/>
  <c r="BV25" i="1"/>
  <c r="BU25" i="1"/>
  <c r="BS25" i="1"/>
  <c r="BR25" i="1"/>
  <c r="BQ25" i="1"/>
  <c r="BO25" i="1"/>
  <c r="BN25" i="1"/>
  <c r="BM25" i="1"/>
  <c r="BK25" i="1"/>
  <c r="BJ25" i="1"/>
  <c r="BI25" i="1"/>
  <c r="BH25" i="1"/>
  <c r="BF25" i="1"/>
  <c r="BE25" i="1"/>
  <c r="BD25" i="1"/>
  <c r="BC25" i="1"/>
  <c r="BA25" i="1"/>
  <c r="AZ25" i="1"/>
  <c r="AY25" i="1"/>
  <c r="AX25" i="1"/>
  <c r="AV25" i="1"/>
  <c r="AU25" i="1"/>
  <c r="AT25" i="1"/>
  <c r="AS25" i="1"/>
  <c r="AQ25" i="1"/>
  <c r="AP25" i="1"/>
  <c r="AO25" i="1"/>
  <c r="AN25" i="1"/>
  <c r="AL25" i="1"/>
  <c r="AK25" i="1"/>
  <c r="AI25" i="1"/>
  <c r="AH25" i="1"/>
  <c r="AG25" i="1"/>
  <c r="AF25" i="1"/>
  <c r="AD25" i="1"/>
  <c r="AC25" i="1"/>
  <c r="AB25" i="1"/>
  <c r="AA25" i="1"/>
  <c r="Y25" i="1"/>
  <c r="X25" i="1"/>
  <c r="W25" i="1"/>
  <c r="V25" i="1"/>
  <c r="T25" i="1"/>
  <c r="S25" i="1"/>
  <c r="R25" i="1"/>
  <c r="Q25" i="1"/>
  <c r="O25" i="1"/>
  <c r="N25" i="1"/>
  <c r="M25" i="1"/>
  <c r="K25" i="1"/>
  <c r="J25" i="1"/>
  <c r="I25" i="1"/>
  <c r="H25" i="1"/>
  <c r="F25" i="1"/>
  <c r="E25" i="1"/>
  <c r="D25" i="1"/>
  <c r="CF24" i="1"/>
  <c r="CE24" i="1"/>
  <c r="CC24" i="1"/>
  <c r="CB24" i="1"/>
  <c r="CA24" i="1"/>
  <c r="BZ24" i="1"/>
  <c r="BX24" i="1"/>
  <c r="BW24" i="1"/>
  <c r="BV24" i="1"/>
  <c r="BU24" i="1"/>
  <c r="BS24" i="1"/>
  <c r="BR24" i="1"/>
  <c r="BQ24" i="1"/>
  <c r="BO24" i="1"/>
  <c r="BN24" i="1"/>
  <c r="BM24" i="1"/>
  <c r="BK24" i="1"/>
  <c r="BJ24" i="1"/>
  <c r="BI24" i="1"/>
  <c r="BH24" i="1"/>
  <c r="BF24" i="1"/>
  <c r="BE24" i="1"/>
  <c r="BD24" i="1"/>
  <c r="BC24" i="1"/>
  <c r="BA24" i="1"/>
  <c r="AZ24" i="1"/>
  <c r="AY24" i="1"/>
  <c r="AX24" i="1"/>
  <c r="AV24" i="1"/>
  <c r="AU24" i="1"/>
  <c r="AT24" i="1"/>
  <c r="AS24" i="1"/>
  <c r="AQ24" i="1"/>
  <c r="AP24" i="1"/>
  <c r="AO24" i="1"/>
  <c r="AN24" i="1"/>
  <c r="AL24" i="1"/>
  <c r="AK24" i="1"/>
  <c r="AI24" i="1"/>
  <c r="AH24" i="1"/>
  <c r="AG24" i="1"/>
  <c r="AF24" i="1"/>
  <c r="AD24" i="1"/>
  <c r="AC24" i="1"/>
  <c r="AB24" i="1"/>
  <c r="AA24" i="1"/>
  <c r="Y24" i="1"/>
  <c r="X24" i="1"/>
  <c r="W24" i="1"/>
  <c r="V24" i="1"/>
  <c r="T24" i="1"/>
  <c r="S24" i="1"/>
  <c r="R24" i="1"/>
  <c r="Q24" i="1"/>
  <c r="O24" i="1"/>
  <c r="N24" i="1"/>
  <c r="M24" i="1"/>
  <c r="K24" i="1"/>
  <c r="J24" i="1"/>
  <c r="I24" i="1"/>
  <c r="H24" i="1"/>
  <c r="F24" i="1"/>
  <c r="E24" i="1"/>
  <c r="D24" i="1"/>
  <c r="CF23" i="1"/>
  <c r="CE23" i="1"/>
  <c r="CC23" i="1"/>
  <c r="CB23" i="1"/>
  <c r="CA23" i="1"/>
  <c r="BZ23" i="1"/>
  <c r="BX23" i="1"/>
  <c r="BW23" i="1"/>
  <c r="BV23" i="1"/>
  <c r="BU23" i="1"/>
  <c r="BS23" i="1"/>
  <c r="BR23" i="1"/>
  <c r="BQ23" i="1"/>
  <c r="BO23" i="1"/>
  <c r="BN23" i="1"/>
  <c r="BM23" i="1"/>
  <c r="BK23" i="1"/>
  <c r="BJ23" i="1"/>
  <c r="BI23" i="1"/>
  <c r="BH23" i="1"/>
  <c r="BF23" i="1"/>
  <c r="BE23" i="1"/>
  <c r="BD23" i="1"/>
  <c r="BC23" i="1"/>
  <c r="BA23" i="1"/>
  <c r="AZ23" i="1"/>
  <c r="AY23" i="1"/>
  <c r="AX23" i="1"/>
  <c r="AV23" i="1"/>
  <c r="AU23" i="1"/>
  <c r="AT23" i="1"/>
  <c r="AS23" i="1"/>
  <c r="AQ23" i="1"/>
  <c r="AP23" i="1"/>
  <c r="AO23" i="1"/>
  <c r="AN23" i="1"/>
  <c r="AL23" i="1"/>
  <c r="AK23" i="1"/>
  <c r="AI23" i="1"/>
  <c r="AH23" i="1"/>
  <c r="AG23" i="1"/>
  <c r="AF23" i="1"/>
  <c r="AD23" i="1"/>
  <c r="AC23" i="1"/>
  <c r="AB23" i="1"/>
  <c r="AA23" i="1"/>
  <c r="Y23" i="1"/>
  <c r="X23" i="1"/>
  <c r="W23" i="1"/>
  <c r="V23" i="1"/>
  <c r="T23" i="1"/>
  <c r="S23" i="1"/>
  <c r="R23" i="1"/>
  <c r="Q23" i="1"/>
  <c r="O23" i="1"/>
  <c r="N23" i="1"/>
  <c r="M23" i="1"/>
  <c r="K23" i="1"/>
  <c r="J23" i="1"/>
  <c r="I23" i="1"/>
  <c r="H23" i="1"/>
  <c r="F23" i="1"/>
  <c r="E23" i="1"/>
  <c r="D23" i="1"/>
  <c r="CF22" i="1"/>
  <c r="CE22" i="1"/>
  <c r="CC22" i="1"/>
  <c r="CB22" i="1"/>
  <c r="CA22" i="1"/>
  <c r="BZ22" i="1"/>
  <c r="BX22" i="1"/>
  <c r="BW22" i="1"/>
  <c r="BV22" i="1"/>
  <c r="BU22" i="1"/>
  <c r="BS22" i="1"/>
  <c r="BR22" i="1"/>
  <c r="BQ22" i="1"/>
  <c r="BO22" i="1"/>
  <c r="BN22" i="1"/>
  <c r="BM22" i="1"/>
  <c r="BK22" i="1"/>
  <c r="BJ22" i="1"/>
  <c r="BI22" i="1"/>
  <c r="BH22" i="1"/>
  <c r="BF22" i="1"/>
  <c r="BE22" i="1"/>
  <c r="BD22" i="1"/>
  <c r="BC22" i="1"/>
  <c r="BA22" i="1"/>
  <c r="AZ22" i="1"/>
  <c r="AY22" i="1"/>
  <c r="AX22" i="1"/>
  <c r="AV22" i="1"/>
  <c r="AU22" i="1"/>
  <c r="AT22" i="1"/>
  <c r="AS22" i="1"/>
  <c r="AQ22" i="1"/>
  <c r="AP22" i="1"/>
  <c r="AO22" i="1"/>
  <c r="AN22" i="1"/>
  <c r="AL22" i="1"/>
  <c r="AK22" i="1"/>
  <c r="AI22" i="1"/>
  <c r="AH22" i="1"/>
  <c r="AG22" i="1"/>
  <c r="AF22" i="1"/>
  <c r="AD22" i="1"/>
  <c r="AC22" i="1"/>
  <c r="AB22" i="1"/>
  <c r="AA22" i="1"/>
  <c r="Y22" i="1"/>
  <c r="X22" i="1"/>
  <c r="W22" i="1"/>
  <c r="V22" i="1"/>
  <c r="T22" i="1"/>
  <c r="S22" i="1"/>
  <c r="R22" i="1"/>
  <c r="Q22" i="1"/>
  <c r="O22" i="1"/>
  <c r="N22" i="1"/>
  <c r="M22" i="1"/>
  <c r="K22" i="1"/>
  <c r="J22" i="1"/>
  <c r="I22" i="1"/>
  <c r="H22" i="1"/>
  <c r="F22" i="1"/>
  <c r="E22" i="1"/>
  <c r="D22" i="1"/>
  <c r="CF21" i="1"/>
  <c r="CE21" i="1"/>
  <c r="CC21" i="1"/>
  <c r="CB21" i="1"/>
  <c r="CA21" i="1"/>
  <c r="BZ21" i="1"/>
  <c r="BX21" i="1"/>
  <c r="BW21" i="1"/>
  <c r="BV21" i="1"/>
  <c r="BU21" i="1"/>
  <c r="BS21" i="1"/>
  <c r="BR21" i="1"/>
  <c r="BQ21" i="1"/>
  <c r="BO21" i="1"/>
  <c r="BN21" i="1"/>
  <c r="BM21" i="1"/>
  <c r="BK21" i="1"/>
  <c r="BJ21" i="1"/>
  <c r="BI21" i="1"/>
  <c r="BH21" i="1"/>
  <c r="BF21" i="1"/>
  <c r="BE21" i="1"/>
  <c r="BD21" i="1"/>
  <c r="BC21" i="1"/>
  <c r="BA21" i="1"/>
  <c r="AZ21" i="1"/>
  <c r="AY21" i="1"/>
  <c r="AX21" i="1"/>
  <c r="AV21" i="1"/>
  <c r="AU21" i="1"/>
  <c r="AT21" i="1"/>
  <c r="AS21" i="1"/>
  <c r="AQ21" i="1"/>
  <c r="AP21" i="1"/>
  <c r="AO21" i="1"/>
  <c r="AN21" i="1"/>
  <c r="AL21" i="1"/>
  <c r="AK21" i="1"/>
  <c r="AI21" i="1"/>
  <c r="AH21" i="1"/>
  <c r="AG21" i="1"/>
  <c r="AF21" i="1"/>
  <c r="AD21" i="1"/>
  <c r="AC21" i="1"/>
  <c r="AB21" i="1"/>
  <c r="AA21" i="1"/>
  <c r="Y21" i="1"/>
  <c r="X21" i="1"/>
  <c r="W21" i="1"/>
  <c r="V21" i="1"/>
  <c r="T21" i="1"/>
  <c r="S21" i="1"/>
  <c r="R21" i="1"/>
  <c r="Q21" i="1"/>
  <c r="O21" i="1"/>
  <c r="N21" i="1"/>
  <c r="M21" i="1"/>
  <c r="K21" i="1"/>
  <c r="J21" i="1"/>
  <c r="I21" i="1"/>
  <c r="H21" i="1"/>
  <c r="F21" i="1"/>
  <c r="E21" i="1"/>
  <c r="D21" i="1"/>
  <c r="CF20" i="1"/>
  <c r="CE20" i="1"/>
  <c r="CC20" i="1"/>
  <c r="CB20" i="1"/>
  <c r="CA20" i="1"/>
  <c r="BZ20" i="1"/>
  <c r="BX20" i="1"/>
  <c r="BW20" i="1"/>
  <c r="BV20" i="1"/>
  <c r="BU20" i="1"/>
  <c r="BS20" i="1"/>
  <c r="BR20" i="1"/>
  <c r="BQ20" i="1"/>
  <c r="BO20" i="1"/>
  <c r="BN20" i="1"/>
  <c r="BM20" i="1"/>
  <c r="BK20" i="1"/>
  <c r="BJ20" i="1"/>
  <c r="BI20" i="1"/>
  <c r="BH20" i="1"/>
  <c r="BF20" i="1"/>
  <c r="BE20" i="1"/>
  <c r="BD20" i="1"/>
  <c r="BC20" i="1"/>
  <c r="BA20" i="1"/>
  <c r="AZ20" i="1"/>
  <c r="AY20" i="1"/>
  <c r="AX20" i="1"/>
  <c r="AV20" i="1"/>
  <c r="AU20" i="1"/>
  <c r="AT20" i="1"/>
  <c r="AS20" i="1"/>
  <c r="AQ20" i="1"/>
  <c r="AP20" i="1"/>
  <c r="AO20" i="1"/>
  <c r="AN20" i="1"/>
  <c r="AL20" i="1"/>
  <c r="AK20" i="1"/>
  <c r="AI20" i="1"/>
  <c r="AH20" i="1"/>
  <c r="AG20" i="1"/>
  <c r="AF20" i="1"/>
  <c r="AD20" i="1"/>
  <c r="AC20" i="1"/>
  <c r="AB20" i="1"/>
  <c r="AA20" i="1"/>
  <c r="Y20" i="1"/>
  <c r="X20" i="1"/>
  <c r="W20" i="1"/>
  <c r="V20" i="1"/>
  <c r="T20" i="1"/>
  <c r="S20" i="1"/>
  <c r="R20" i="1"/>
  <c r="Q20" i="1"/>
  <c r="O20" i="1"/>
  <c r="N20" i="1"/>
  <c r="M20" i="1"/>
  <c r="K20" i="1"/>
  <c r="J20" i="1"/>
  <c r="I20" i="1"/>
  <c r="H20" i="1"/>
  <c r="F20" i="1"/>
  <c r="E20" i="1"/>
  <c r="D20" i="1"/>
  <c r="CF19" i="1"/>
  <c r="CE19" i="1"/>
  <c r="CC19" i="1"/>
  <c r="CB19" i="1"/>
  <c r="CA19" i="1"/>
  <c r="BZ19" i="1"/>
  <c r="BX19" i="1"/>
  <c r="BW19" i="1"/>
  <c r="BV19" i="1"/>
  <c r="BU19" i="1"/>
  <c r="BS19" i="1"/>
  <c r="BR19" i="1"/>
  <c r="BQ19" i="1"/>
  <c r="BO19" i="1"/>
  <c r="BN19" i="1"/>
  <c r="BM19" i="1"/>
  <c r="BK19" i="1"/>
  <c r="BJ19" i="1"/>
  <c r="BI19" i="1"/>
  <c r="BH19" i="1"/>
  <c r="BF19" i="1"/>
  <c r="BE19" i="1"/>
  <c r="BD19" i="1"/>
  <c r="BC19" i="1"/>
  <c r="BA19" i="1"/>
  <c r="AZ19" i="1"/>
  <c r="AY19" i="1"/>
  <c r="AX19" i="1"/>
  <c r="AV19" i="1"/>
  <c r="AU19" i="1"/>
  <c r="AT19" i="1"/>
  <c r="AS19" i="1"/>
  <c r="AQ19" i="1"/>
  <c r="AP19" i="1"/>
  <c r="AO19" i="1"/>
  <c r="AN19" i="1"/>
  <c r="AL19" i="1"/>
  <c r="AK19" i="1"/>
  <c r="AI19" i="1"/>
  <c r="AH19" i="1"/>
  <c r="AG19" i="1"/>
  <c r="AF19" i="1"/>
  <c r="AD19" i="1"/>
  <c r="AC19" i="1"/>
  <c r="AB19" i="1"/>
  <c r="AA19" i="1"/>
  <c r="Y19" i="1"/>
  <c r="X19" i="1"/>
  <c r="W19" i="1"/>
  <c r="V19" i="1"/>
  <c r="T19" i="1"/>
  <c r="S19" i="1"/>
  <c r="R19" i="1"/>
  <c r="Q19" i="1"/>
  <c r="O19" i="1"/>
  <c r="N19" i="1"/>
  <c r="M19" i="1"/>
  <c r="K19" i="1"/>
  <c r="J19" i="1"/>
  <c r="I19" i="1"/>
  <c r="H19" i="1"/>
  <c r="F19" i="1"/>
  <c r="E19" i="1"/>
  <c r="D19" i="1"/>
  <c r="CF18" i="1"/>
  <c r="CE18" i="1"/>
  <c r="CC18" i="1"/>
  <c r="CB18" i="1"/>
  <c r="CA18" i="1"/>
  <c r="BZ18" i="1"/>
  <c r="BX18" i="1"/>
  <c r="BW18" i="1"/>
  <c r="BV18" i="1"/>
  <c r="BU18" i="1"/>
  <c r="BS18" i="1"/>
  <c r="BR18" i="1"/>
  <c r="BQ18" i="1"/>
  <c r="BO18" i="1"/>
  <c r="BN18" i="1"/>
  <c r="BM18" i="1"/>
  <c r="BK18" i="1"/>
  <c r="BJ18" i="1"/>
  <c r="BI18" i="1"/>
  <c r="BH18" i="1"/>
  <c r="BF18" i="1"/>
  <c r="BE18" i="1"/>
  <c r="BD18" i="1"/>
  <c r="BC18" i="1"/>
  <c r="BA18" i="1"/>
  <c r="AZ18" i="1"/>
  <c r="AY18" i="1"/>
  <c r="AX18" i="1"/>
  <c r="AV18" i="1"/>
  <c r="AU18" i="1"/>
  <c r="AT18" i="1"/>
  <c r="AS18" i="1"/>
  <c r="AQ18" i="1"/>
  <c r="AP18" i="1"/>
  <c r="AO18" i="1"/>
  <c r="AN18" i="1"/>
  <c r="AL18" i="1"/>
  <c r="AK18" i="1"/>
  <c r="AI18" i="1"/>
  <c r="AH18" i="1"/>
  <c r="AG18" i="1"/>
  <c r="AF18" i="1"/>
  <c r="AD18" i="1"/>
  <c r="AC18" i="1"/>
  <c r="AB18" i="1"/>
  <c r="AA18" i="1"/>
  <c r="Y18" i="1"/>
  <c r="X18" i="1"/>
  <c r="W18" i="1"/>
  <c r="V18" i="1"/>
  <c r="T18" i="1"/>
  <c r="S18" i="1"/>
  <c r="R18" i="1"/>
  <c r="Q18" i="1"/>
  <c r="O18" i="1"/>
  <c r="N18" i="1"/>
  <c r="M18" i="1"/>
  <c r="K18" i="1"/>
  <c r="J18" i="1"/>
  <c r="I18" i="1"/>
  <c r="H18" i="1"/>
  <c r="F18" i="1"/>
  <c r="E18" i="1"/>
  <c r="D18" i="1"/>
  <c r="CF17" i="1"/>
  <c r="CE17" i="1"/>
  <c r="CC17" i="1"/>
  <c r="CB17" i="1"/>
  <c r="CA17" i="1"/>
  <c r="BZ17" i="1"/>
  <c r="BX17" i="1"/>
  <c r="BW17" i="1"/>
  <c r="BV17" i="1"/>
  <c r="BU17" i="1"/>
  <c r="BS17" i="1"/>
  <c r="BR17" i="1"/>
  <c r="BQ17" i="1"/>
  <c r="BO17" i="1"/>
  <c r="BN17" i="1"/>
  <c r="BM17" i="1"/>
  <c r="BK17" i="1"/>
  <c r="BJ17" i="1"/>
  <c r="BI17" i="1"/>
  <c r="BH17" i="1"/>
  <c r="BF17" i="1"/>
  <c r="BE17" i="1"/>
  <c r="BD17" i="1"/>
  <c r="BC17" i="1"/>
  <c r="BA17" i="1"/>
  <c r="AZ17" i="1"/>
  <c r="AY17" i="1"/>
  <c r="AX17" i="1"/>
  <c r="AV17" i="1"/>
  <c r="AU17" i="1"/>
  <c r="AT17" i="1"/>
  <c r="AS17" i="1"/>
  <c r="AQ17" i="1"/>
  <c r="AP17" i="1"/>
  <c r="AO17" i="1"/>
  <c r="AN17" i="1"/>
  <c r="AL17" i="1"/>
  <c r="AK17" i="1"/>
  <c r="AI17" i="1"/>
  <c r="AH17" i="1"/>
  <c r="AG17" i="1"/>
  <c r="AF17" i="1"/>
  <c r="AD17" i="1"/>
  <c r="AC17" i="1"/>
  <c r="AB17" i="1"/>
  <c r="AA17" i="1"/>
  <c r="Y17" i="1"/>
  <c r="X17" i="1"/>
  <c r="W17" i="1"/>
  <c r="V17" i="1"/>
  <c r="T17" i="1"/>
  <c r="S17" i="1"/>
  <c r="R17" i="1"/>
  <c r="Q17" i="1"/>
  <c r="O17" i="1"/>
  <c r="N17" i="1"/>
  <c r="M17" i="1"/>
  <c r="K17" i="1"/>
  <c r="J17" i="1"/>
  <c r="I17" i="1"/>
  <c r="H17" i="1"/>
  <c r="F17" i="1"/>
  <c r="E17" i="1"/>
  <c r="D17" i="1"/>
  <c r="CF16" i="1"/>
  <c r="CE16" i="1"/>
  <c r="CC16" i="1"/>
  <c r="CB16" i="1"/>
  <c r="CA16" i="1"/>
  <c r="BZ16" i="1"/>
  <c r="BX16" i="1"/>
  <c r="BW16" i="1"/>
  <c r="BV16" i="1"/>
  <c r="BU16" i="1"/>
  <c r="BS16" i="1"/>
  <c r="BR16" i="1"/>
  <c r="BQ16" i="1"/>
  <c r="BO16" i="1"/>
  <c r="BN16" i="1"/>
  <c r="BM16" i="1"/>
  <c r="BK16" i="1"/>
  <c r="BJ16" i="1"/>
  <c r="BI16" i="1"/>
  <c r="BH16" i="1"/>
  <c r="BF16" i="1"/>
  <c r="BE16" i="1"/>
  <c r="BD16" i="1"/>
  <c r="BC16" i="1"/>
  <c r="BA16" i="1"/>
  <c r="AZ16" i="1"/>
  <c r="AY16" i="1"/>
  <c r="AX16" i="1"/>
  <c r="AV16" i="1"/>
  <c r="AU16" i="1"/>
  <c r="AT16" i="1"/>
  <c r="AS16" i="1"/>
  <c r="AQ16" i="1"/>
  <c r="AP16" i="1"/>
  <c r="AO16" i="1"/>
  <c r="AN16" i="1"/>
  <c r="AL16" i="1"/>
  <c r="AK16" i="1"/>
  <c r="AI16" i="1"/>
  <c r="AH16" i="1"/>
  <c r="AG16" i="1"/>
  <c r="AF16" i="1"/>
  <c r="AD16" i="1"/>
  <c r="AC16" i="1"/>
  <c r="AB16" i="1"/>
  <c r="AA16" i="1"/>
  <c r="Y16" i="1"/>
  <c r="X16" i="1"/>
  <c r="W16" i="1"/>
  <c r="V16" i="1"/>
  <c r="T16" i="1"/>
  <c r="S16" i="1"/>
  <c r="R16" i="1"/>
  <c r="Q16" i="1"/>
  <c r="O16" i="1"/>
  <c r="N16" i="1"/>
  <c r="M16" i="1"/>
  <c r="K16" i="1"/>
  <c r="J16" i="1"/>
  <c r="I16" i="1"/>
  <c r="H16" i="1"/>
  <c r="F16" i="1"/>
  <c r="E16" i="1"/>
  <c r="D16" i="1"/>
  <c r="CF15" i="1"/>
  <c r="CE15" i="1"/>
  <c r="CC15" i="1"/>
  <c r="CB15" i="1"/>
  <c r="CA15" i="1"/>
  <c r="BZ15" i="1"/>
  <c r="BX15" i="1"/>
  <c r="BW15" i="1"/>
  <c r="BV15" i="1"/>
  <c r="BU15" i="1"/>
  <c r="BS15" i="1"/>
  <c r="BR15" i="1"/>
  <c r="BQ15" i="1"/>
  <c r="BO15" i="1"/>
  <c r="BN15" i="1"/>
  <c r="BM15" i="1"/>
  <c r="BK15" i="1"/>
  <c r="BJ15" i="1"/>
  <c r="BI15" i="1"/>
  <c r="BH15" i="1"/>
  <c r="BF15" i="1"/>
  <c r="BE15" i="1"/>
  <c r="BD15" i="1"/>
  <c r="BC15" i="1"/>
  <c r="BA15" i="1"/>
  <c r="AZ15" i="1"/>
  <c r="AY15" i="1"/>
  <c r="AX15" i="1"/>
  <c r="AV15" i="1"/>
  <c r="AU15" i="1"/>
  <c r="AT15" i="1"/>
  <c r="AS15" i="1"/>
  <c r="AQ15" i="1"/>
  <c r="AP15" i="1"/>
  <c r="AO15" i="1"/>
  <c r="AN15" i="1"/>
  <c r="AL15" i="1"/>
  <c r="AK15" i="1"/>
  <c r="AI15" i="1"/>
  <c r="AH15" i="1"/>
  <c r="AG15" i="1"/>
  <c r="AF15" i="1"/>
  <c r="AD15" i="1"/>
  <c r="AC15" i="1"/>
  <c r="AB15" i="1"/>
  <c r="AA15" i="1"/>
  <c r="Y15" i="1"/>
  <c r="X15" i="1"/>
  <c r="W15" i="1"/>
  <c r="V15" i="1"/>
  <c r="T15" i="1"/>
  <c r="S15" i="1"/>
  <c r="R15" i="1"/>
  <c r="Q15" i="1"/>
  <c r="O15" i="1"/>
  <c r="N15" i="1"/>
  <c r="M15" i="1"/>
  <c r="K15" i="1"/>
  <c r="J15" i="1"/>
  <c r="I15" i="1"/>
  <c r="H15" i="1"/>
  <c r="F15" i="1"/>
  <c r="E15" i="1"/>
  <c r="D15" i="1"/>
  <c r="CF14" i="1"/>
  <c r="CE14" i="1"/>
  <c r="CC14" i="1"/>
  <c r="CB14" i="1"/>
  <c r="CA14" i="1"/>
  <c r="BZ14" i="1"/>
  <c r="BX14" i="1"/>
  <c r="BW14" i="1"/>
  <c r="BV14" i="1"/>
  <c r="BU14" i="1"/>
  <c r="BS14" i="1"/>
  <c r="BR14" i="1"/>
  <c r="BQ14" i="1"/>
  <c r="BO14" i="1"/>
  <c r="BN14" i="1"/>
  <c r="BM14" i="1"/>
  <c r="BK14" i="1"/>
  <c r="BJ14" i="1"/>
  <c r="BI14" i="1"/>
  <c r="BH14" i="1"/>
  <c r="BF14" i="1"/>
  <c r="BE14" i="1"/>
  <c r="BD14" i="1"/>
  <c r="BC14" i="1"/>
  <c r="BA14" i="1"/>
  <c r="AZ14" i="1"/>
  <c r="AY14" i="1"/>
  <c r="AX14" i="1"/>
  <c r="AV14" i="1"/>
  <c r="AU14" i="1"/>
  <c r="AT14" i="1"/>
  <c r="AS14" i="1"/>
  <c r="AQ14" i="1"/>
  <c r="AP14" i="1"/>
  <c r="AO14" i="1"/>
  <c r="AN14" i="1"/>
  <c r="AL14" i="1"/>
  <c r="AK14" i="1"/>
  <c r="AI14" i="1"/>
  <c r="AH14" i="1"/>
  <c r="AG14" i="1"/>
  <c r="AF14" i="1"/>
  <c r="AD14" i="1"/>
  <c r="AC14" i="1"/>
  <c r="AB14" i="1"/>
  <c r="AA14" i="1"/>
  <c r="Y14" i="1"/>
  <c r="X14" i="1"/>
  <c r="W14" i="1"/>
  <c r="V14" i="1"/>
  <c r="T14" i="1"/>
  <c r="S14" i="1"/>
  <c r="R14" i="1"/>
  <c r="Q14" i="1"/>
  <c r="O14" i="1"/>
  <c r="N14" i="1"/>
  <c r="M14" i="1"/>
  <c r="K14" i="1"/>
  <c r="J14" i="1"/>
  <c r="I14" i="1"/>
  <c r="H14" i="1"/>
  <c r="F14" i="1"/>
  <c r="E14" i="1"/>
  <c r="D14" i="1"/>
  <c r="CF13" i="1"/>
  <c r="CE13" i="1"/>
  <c r="CC13" i="1"/>
  <c r="CB13" i="1"/>
  <c r="CA13" i="1"/>
  <c r="BZ13" i="1"/>
  <c r="BX13" i="1"/>
  <c r="BW13" i="1"/>
  <c r="BV13" i="1"/>
  <c r="BU13" i="1"/>
  <c r="BS13" i="1"/>
  <c r="BR13" i="1"/>
  <c r="BQ13" i="1"/>
  <c r="BO13" i="1"/>
  <c r="BN13" i="1"/>
  <c r="BM13" i="1"/>
  <c r="BK13" i="1"/>
  <c r="BJ13" i="1"/>
  <c r="BI13" i="1"/>
  <c r="BH13" i="1"/>
  <c r="BF13" i="1"/>
  <c r="BE13" i="1"/>
  <c r="BD13" i="1"/>
  <c r="BC13" i="1"/>
  <c r="BA13" i="1"/>
  <c r="AZ13" i="1"/>
  <c r="AY13" i="1"/>
  <c r="AX13" i="1"/>
  <c r="AV13" i="1"/>
  <c r="AU13" i="1"/>
  <c r="AT13" i="1"/>
  <c r="AS13" i="1"/>
  <c r="AQ13" i="1"/>
  <c r="AP13" i="1"/>
  <c r="AO13" i="1"/>
  <c r="AN13" i="1"/>
  <c r="AL13" i="1"/>
  <c r="AK13" i="1"/>
  <c r="AI13" i="1"/>
  <c r="AH13" i="1"/>
  <c r="AG13" i="1"/>
  <c r="AF13" i="1"/>
  <c r="AD13" i="1"/>
  <c r="AC13" i="1"/>
  <c r="AB13" i="1"/>
  <c r="AA13" i="1"/>
  <c r="Y13" i="1"/>
  <c r="X13" i="1"/>
  <c r="W13" i="1"/>
  <c r="V13" i="1"/>
  <c r="T13" i="1"/>
  <c r="S13" i="1"/>
  <c r="R13" i="1"/>
  <c r="Q13" i="1"/>
  <c r="O13" i="1"/>
  <c r="N13" i="1"/>
  <c r="M13" i="1"/>
  <c r="K13" i="1"/>
  <c r="J13" i="1"/>
  <c r="I13" i="1"/>
  <c r="H13" i="1"/>
  <c r="F13" i="1"/>
  <c r="E13" i="1"/>
  <c r="D13" i="1"/>
  <c r="CF12" i="1"/>
  <c r="CE12" i="1"/>
  <c r="CC12" i="1"/>
  <c r="CB12" i="1"/>
  <c r="CA12" i="1"/>
  <c r="BZ12" i="1"/>
  <c r="BX12" i="1"/>
  <c r="BW12" i="1"/>
  <c r="BV12" i="1"/>
  <c r="BU12" i="1"/>
  <c r="BS12" i="1"/>
  <c r="BR12" i="1"/>
  <c r="BQ12" i="1"/>
  <c r="BO12" i="1"/>
  <c r="BN12" i="1"/>
  <c r="BM12" i="1"/>
  <c r="BK12" i="1"/>
  <c r="BJ12" i="1"/>
  <c r="BI12" i="1"/>
  <c r="BH12" i="1"/>
  <c r="BF12" i="1"/>
  <c r="BE12" i="1"/>
  <c r="BD12" i="1"/>
  <c r="BC12" i="1"/>
  <c r="BA12" i="1"/>
  <c r="AZ12" i="1"/>
  <c r="AY12" i="1"/>
  <c r="AX12" i="1"/>
  <c r="AV12" i="1"/>
  <c r="AU12" i="1"/>
  <c r="AT12" i="1"/>
  <c r="AS12" i="1"/>
  <c r="AQ12" i="1"/>
  <c r="AP12" i="1"/>
  <c r="AO12" i="1"/>
  <c r="AN12" i="1"/>
  <c r="AL12" i="1"/>
  <c r="AK12" i="1"/>
  <c r="AI12" i="1"/>
  <c r="AH12" i="1"/>
  <c r="AG12" i="1"/>
  <c r="AF12" i="1"/>
  <c r="AD12" i="1"/>
  <c r="AC12" i="1"/>
  <c r="AB12" i="1"/>
  <c r="AA12" i="1"/>
  <c r="Y12" i="1"/>
  <c r="X12" i="1"/>
  <c r="W12" i="1"/>
  <c r="V12" i="1"/>
  <c r="T12" i="1"/>
  <c r="S12" i="1"/>
  <c r="R12" i="1"/>
  <c r="Q12" i="1"/>
  <c r="O12" i="1"/>
  <c r="N12" i="1"/>
  <c r="M12" i="1"/>
  <c r="K12" i="1"/>
  <c r="J12" i="1"/>
  <c r="I12" i="1"/>
  <c r="H12" i="1"/>
  <c r="F12" i="1"/>
  <c r="E12" i="1"/>
  <c r="D12" i="1"/>
  <c r="CF11" i="1"/>
  <c r="CE11" i="1"/>
  <c r="CC11" i="1"/>
  <c r="CB11" i="1"/>
  <c r="CA11" i="1"/>
  <c r="BZ11" i="1"/>
  <c r="BX11" i="1"/>
  <c r="BW11" i="1"/>
  <c r="BV11" i="1"/>
  <c r="BU11" i="1"/>
  <c r="BS11" i="1"/>
  <c r="BR11" i="1"/>
  <c r="BQ11" i="1"/>
  <c r="BO11" i="1"/>
  <c r="BN11" i="1"/>
  <c r="BM11" i="1"/>
  <c r="BK11" i="1"/>
  <c r="BJ11" i="1"/>
  <c r="BI11" i="1"/>
  <c r="BH11" i="1"/>
  <c r="BF11" i="1"/>
  <c r="BE11" i="1"/>
  <c r="BD11" i="1"/>
  <c r="BC11" i="1"/>
  <c r="BA11" i="1"/>
  <c r="AZ11" i="1"/>
  <c r="AY11" i="1"/>
  <c r="AX11" i="1"/>
  <c r="AV11" i="1"/>
  <c r="AU11" i="1"/>
  <c r="AT11" i="1"/>
  <c r="AS11" i="1"/>
  <c r="AQ11" i="1"/>
  <c r="AP11" i="1"/>
  <c r="AO11" i="1"/>
  <c r="AN11" i="1"/>
  <c r="AL11" i="1"/>
  <c r="AK11" i="1"/>
  <c r="AI11" i="1"/>
  <c r="AH11" i="1"/>
  <c r="AG11" i="1"/>
  <c r="AF11" i="1"/>
  <c r="AD11" i="1"/>
  <c r="AC11" i="1"/>
  <c r="AB11" i="1"/>
  <c r="AA11" i="1"/>
  <c r="Y11" i="1"/>
  <c r="X11" i="1"/>
  <c r="W11" i="1"/>
  <c r="V11" i="1"/>
  <c r="T11" i="1"/>
  <c r="S11" i="1"/>
  <c r="R11" i="1"/>
  <c r="Q11" i="1"/>
  <c r="O11" i="1"/>
  <c r="N11" i="1"/>
  <c r="M11" i="1"/>
  <c r="K11" i="1"/>
  <c r="J11" i="1"/>
  <c r="I11" i="1"/>
  <c r="H11" i="1"/>
  <c r="F11" i="1"/>
  <c r="E11" i="1"/>
  <c r="D11" i="1"/>
  <c r="CF10" i="1"/>
  <c r="CE10" i="1"/>
  <c r="CC10" i="1"/>
  <c r="CB10" i="1"/>
  <c r="CA10" i="1"/>
  <c r="BZ10" i="1"/>
  <c r="BX10" i="1"/>
  <c r="BW10" i="1"/>
  <c r="BV10" i="1"/>
  <c r="BU10" i="1"/>
  <c r="BS10" i="1"/>
  <c r="BR10" i="1"/>
  <c r="BQ10" i="1"/>
  <c r="BO10" i="1"/>
  <c r="BN10" i="1"/>
  <c r="BM10" i="1"/>
  <c r="BK10" i="1"/>
  <c r="BJ10" i="1"/>
  <c r="BI10" i="1"/>
  <c r="BH10" i="1"/>
  <c r="BF10" i="1"/>
  <c r="BE10" i="1"/>
  <c r="BD10" i="1"/>
  <c r="BC10" i="1"/>
  <c r="BA10" i="1"/>
  <c r="AZ10" i="1"/>
  <c r="AY10" i="1"/>
  <c r="AX10" i="1"/>
  <c r="AV10" i="1"/>
  <c r="AU10" i="1"/>
  <c r="AT10" i="1"/>
  <c r="AS10" i="1"/>
  <c r="AQ10" i="1"/>
  <c r="AP10" i="1"/>
  <c r="AO10" i="1"/>
  <c r="AN10" i="1"/>
  <c r="AL10" i="1"/>
  <c r="AK10" i="1"/>
  <c r="AI10" i="1"/>
  <c r="AH10" i="1"/>
  <c r="AG10" i="1"/>
  <c r="AF10" i="1"/>
  <c r="AD10" i="1"/>
  <c r="AC10" i="1"/>
  <c r="AB10" i="1"/>
  <c r="AA10" i="1"/>
  <c r="Y10" i="1"/>
  <c r="X10" i="1"/>
  <c r="W10" i="1"/>
  <c r="V10" i="1"/>
  <c r="T10" i="1"/>
  <c r="S10" i="1"/>
  <c r="R10" i="1"/>
  <c r="Q10" i="1"/>
  <c r="O10" i="1"/>
  <c r="N10" i="1"/>
  <c r="M10" i="1"/>
  <c r="K10" i="1"/>
  <c r="J10" i="1"/>
  <c r="I10" i="1"/>
  <c r="H10" i="1"/>
  <c r="F10" i="1"/>
  <c r="E10" i="1"/>
  <c r="D10" i="1"/>
  <c r="CF9" i="1"/>
  <c r="CE9" i="1"/>
  <c r="CC9" i="1"/>
  <c r="CB9" i="1"/>
  <c r="CA9" i="1"/>
  <c r="BZ9" i="1"/>
  <c r="BX9" i="1"/>
  <c r="BW9" i="1"/>
  <c r="BV9" i="1"/>
  <c r="BU9" i="1"/>
  <c r="BS9" i="1"/>
  <c r="BR9" i="1"/>
  <c r="BQ9" i="1"/>
  <c r="BO9" i="1"/>
  <c r="BN9" i="1"/>
  <c r="BM9" i="1"/>
  <c r="BK9" i="1"/>
  <c r="BJ9" i="1"/>
  <c r="BI9" i="1"/>
  <c r="BH9" i="1"/>
  <c r="BF9" i="1"/>
  <c r="BE9" i="1"/>
  <c r="BD9" i="1"/>
  <c r="BC9" i="1"/>
  <c r="BA9" i="1"/>
  <c r="AZ9" i="1"/>
  <c r="AY9" i="1"/>
  <c r="AX9" i="1"/>
  <c r="AV9" i="1"/>
  <c r="AU9" i="1"/>
  <c r="AT9" i="1"/>
  <c r="AS9" i="1"/>
  <c r="AQ9" i="1"/>
  <c r="AP9" i="1"/>
  <c r="AO9" i="1"/>
  <c r="AN9" i="1"/>
  <c r="AL9" i="1"/>
  <c r="AK9" i="1"/>
  <c r="AI9" i="1"/>
  <c r="AH9" i="1"/>
  <c r="AG9" i="1"/>
  <c r="AF9" i="1"/>
  <c r="AD9" i="1"/>
  <c r="AC9" i="1"/>
  <c r="AB9" i="1"/>
  <c r="AA9" i="1"/>
  <c r="Y9" i="1"/>
  <c r="X9" i="1"/>
  <c r="W9" i="1"/>
  <c r="V9" i="1"/>
  <c r="T9" i="1"/>
  <c r="S9" i="1"/>
  <c r="R9" i="1"/>
  <c r="Q9" i="1"/>
  <c r="O9" i="1"/>
  <c r="N9" i="1"/>
  <c r="M9" i="1"/>
  <c r="K9" i="1"/>
  <c r="J9" i="1"/>
  <c r="I9" i="1"/>
  <c r="H9" i="1"/>
  <c r="F9" i="1"/>
  <c r="E9" i="1"/>
  <c r="D9" i="1"/>
  <c r="CF8" i="1"/>
  <c r="CE8" i="1"/>
  <c r="CC8" i="1"/>
  <c r="CB8" i="1"/>
  <c r="CA8" i="1"/>
  <c r="BZ8" i="1"/>
  <c r="BX8" i="1"/>
  <c r="BW8" i="1"/>
  <c r="BV8" i="1"/>
  <c r="BU8" i="1"/>
  <c r="BS8" i="1"/>
  <c r="BR8" i="1"/>
  <c r="BQ8" i="1"/>
  <c r="BO8" i="1"/>
  <c r="BN8" i="1"/>
  <c r="BM8" i="1"/>
  <c r="BK8" i="1"/>
  <c r="BJ8" i="1"/>
  <c r="BI8" i="1"/>
  <c r="BH8" i="1"/>
  <c r="BF8" i="1"/>
  <c r="BE8" i="1"/>
  <c r="BD8" i="1"/>
  <c r="BC8" i="1"/>
  <c r="BA8" i="1"/>
  <c r="AZ8" i="1"/>
  <c r="AY8" i="1"/>
  <c r="AX8" i="1"/>
  <c r="AV8" i="1"/>
  <c r="AU8" i="1"/>
  <c r="AT8" i="1"/>
  <c r="AS8" i="1"/>
  <c r="AQ8" i="1"/>
  <c r="AP8" i="1"/>
  <c r="AO8" i="1"/>
  <c r="AN8" i="1"/>
  <c r="AL8" i="1"/>
  <c r="AK8" i="1"/>
  <c r="AI8" i="1"/>
  <c r="AH8" i="1"/>
  <c r="AG8" i="1"/>
  <c r="AF8" i="1"/>
  <c r="AD8" i="1"/>
  <c r="AC8" i="1"/>
  <c r="AB8" i="1"/>
  <c r="AA8" i="1"/>
  <c r="Y8" i="1"/>
  <c r="X8" i="1"/>
  <c r="W8" i="1"/>
  <c r="V8" i="1"/>
  <c r="T8" i="1"/>
  <c r="S8" i="1"/>
  <c r="R8" i="1"/>
  <c r="Q8" i="1"/>
  <c r="O8" i="1"/>
  <c r="N8" i="1"/>
  <c r="M8" i="1"/>
  <c r="K8" i="1"/>
  <c r="J8" i="1"/>
  <c r="I8" i="1"/>
  <c r="H8" i="1"/>
  <c r="F8" i="1"/>
  <c r="E8" i="1"/>
  <c r="D8" i="1"/>
  <c r="CF7" i="1"/>
  <c r="CE7" i="1"/>
  <c r="CC7" i="1"/>
  <c r="CB7" i="1"/>
  <c r="CA7" i="1"/>
  <c r="BZ7" i="1"/>
  <c r="BX7" i="1"/>
  <c r="BW7" i="1"/>
  <c r="BV7" i="1"/>
  <c r="BU7" i="1"/>
  <c r="BS7" i="1"/>
  <c r="BR7" i="1"/>
  <c r="BQ7" i="1"/>
  <c r="BO7" i="1"/>
  <c r="BN7" i="1"/>
  <c r="BM7" i="1"/>
  <c r="BK7" i="1"/>
  <c r="BJ7" i="1"/>
  <c r="BI7" i="1"/>
  <c r="BH7" i="1"/>
  <c r="BF7" i="1"/>
  <c r="BE7" i="1"/>
  <c r="BD7" i="1"/>
  <c r="BC7" i="1"/>
  <c r="BA7" i="1"/>
  <c r="AZ7" i="1"/>
  <c r="AY7" i="1"/>
  <c r="AX7" i="1"/>
  <c r="AV7" i="1"/>
  <c r="AU7" i="1"/>
  <c r="AT7" i="1"/>
  <c r="AS7" i="1"/>
  <c r="AQ7" i="1"/>
  <c r="AP7" i="1"/>
  <c r="AO7" i="1"/>
  <c r="AN7" i="1"/>
  <c r="AL7" i="1"/>
  <c r="AK7" i="1"/>
  <c r="AI7" i="1"/>
  <c r="AH7" i="1"/>
  <c r="AG7" i="1"/>
  <c r="AF7" i="1"/>
  <c r="AD7" i="1"/>
  <c r="AC7" i="1"/>
  <c r="AB7" i="1"/>
  <c r="AA7" i="1"/>
  <c r="Y7" i="1"/>
  <c r="X7" i="1"/>
  <c r="W7" i="1"/>
  <c r="V7" i="1"/>
  <c r="T7" i="1"/>
  <c r="S7" i="1"/>
  <c r="R7" i="1"/>
  <c r="Q7" i="1"/>
  <c r="O7" i="1"/>
  <c r="N7" i="1"/>
  <c r="M7" i="1"/>
  <c r="K7" i="1"/>
  <c r="J7" i="1"/>
  <c r="I7" i="1"/>
  <c r="H7" i="1"/>
  <c r="F7" i="1"/>
  <c r="E7" i="1"/>
  <c r="D7" i="1"/>
  <c r="CF6" i="1"/>
  <c r="CE6" i="1"/>
  <c r="CC6" i="1"/>
  <c r="CB6" i="1"/>
  <c r="CA6" i="1"/>
  <c r="BZ6" i="1"/>
  <c r="BX6" i="1"/>
  <c r="BW6" i="1"/>
  <c r="BV6" i="1"/>
  <c r="BU6" i="1"/>
  <c r="BS6" i="1"/>
  <c r="BR6" i="1"/>
  <c r="BQ6" i="1"/>
  <c r="BO6" i="1"/>
  <c r="BN6" i="1"/>
  <c r="BM6" i="1"/>
  <c r="BK6" i="1"/>
  <c r="BJ6" i="1"/>
  <c r="BI6" i="1"/>
  <c r="BH6" i="1"/>
  <c r="BF6" i="1"/>
  <c r="BE6" i="1"/>
  <c r="BD6" i="1"/>
  <c r="BC6" i="1"/>
  <c r="BA6" i="1"/>
  <c r="AZ6" i="1"/>
  <c r="AY6" i="1"/>
  <c r="AX6" i="1"/>
  <c r="AV6" i="1"/>
  <c r="AU6" i="1"/>
  <c r="AT6" i="1"/>
  <c r="AS6" i="1"/>
  <c r="AQ6" i="1"/>
  <c r="AP6" i="1"/>
  <c r="AO6" i="1"/>
  <c r="AN6" i="1"/>
  <c r="AL6" i="1"/>
  <c r="AK6" i="1"/>
  <c r="AI6" i="1"/>
  <c r="AH6" i="1"/>
  <c r="AG6" i="1"/>
  <c r="AF6" i="1"/>
  <c r="AD6" i="1"/>
  <c r="AC6" i="1"/>
  <c r="AB6" i="1"/>
  <c r="AA6" i="1"/>
  <c r="Y6" i="1"/>
  <c r="X6" i="1"/>
  <c r="W6" i="1"/>
  <c r="V6" i="1"/>
  <c r="T6" i="1"/>
  <c r="S6" i="1"/>
  <c r="R6" i="1"/>
  <c r="Q6" i="1"/>
  <c r="O6" i="1"/>
  <c r="N6" i="1"/>
  <c r="M6" i="1"/>
  <c r="K6" i="1"/>
  <c r="J6" i="1"/>
  <c r="I6" i="1"/>
  <c r="H6" i="1"/>
  <c r="F6" i="1"/>
  <c r="E6" i="1"/>
  <c r="D6" i="1"/>
  <c r="CF5" i="1"/>
  <c r="CE5" i="1"/>
  <c r="CC5" i="1"/>
  <c r="CB5" i="1"/>
  <c r="CA5" i="1"/>
  <c r="BZ5" i="1"/>
  <c r="BX5" i="1"/>
  <c r="BW5" i="1"/>
  <c r="BV5" i="1"/>
  <c r="BU5" i="1"/>
  <c r="BS5" i="1"/>
  <c r="BR5" i="1"/>
  <c r="BQ5" i="1"/>
  <c r="BO5" i="1"/>
  <c r="BN5" i="1"/>
  <c r="BM5" i="1"/>
  <c r="BK5" i="1"/>
  <c r="BJ5" i="1"/>
  <c r="BI5" i="1"/>
  <c r="BH5" i="1"/>
  <c r="BF5" i="1"/>
  <c r="BE5" i="1"/>
  <c r="BD5" i="1"/>
  <c r="BC5" i="1"/>
  <c r="BA5" i="1"/>
  <c r="AZ5" i="1"/>
  <c r="AY5" i="1"/>
  <c r="AX5" i="1"/>
  <c r="AV5" i="1"/>
  <c r="AU5" i="1"/>
  <c r="AT5" i="1"/>
  <c r="AS5" i="1"/>
  <c r="AQ5" i="1"/>
  <c r="AP5" i="1"/>
  <c r="AO5" i="1"/>
  <c r="AN5" i="1"/>
  <c r="AL5" i="1"/>
  <c r="AK5" i="1"/>
  <c r="AI5" i="1"/>
  <c r="AH5" i="1"/>
  <c r="AG5" i="1"/>
  <c r="AF5" i="1"/>
  <c r="AD5" i="1"/>
  <c r="AC5" i="1"/>
  <c r="AB5" i="1"/>
  <c r="AA5" i="1"/>
  <c r="Y5" i="1"/>
  <c r="X5" i="1"/>
  <c r="W5" i="1"/>
  <c r="V5" i="1"/>
  <c r="T5" i="1"/>
  <c r="S5" i="1"/>
  <c r="R5" i="1"/>
  <c r="Q5" i="1"/>
  <c r="O5" i="1"/>
  <c r="N5" i="1"/>
  <c r="M5" i="1"/>
  <c r="K5" i="1"/>
  <c r="J5" i="1"/>
  <c r="I5" i="1"/>
  <c r="H5" i="1"/>
  <c r="F5" i="1"/>
  <c r="E5" i="1"/>
  <c r="D5" i="1"/>
  <c r="CF4" i="1"/>
  <c r="CE4" i="1"/>
  <c r="CC4" i="1"/>
  <c r="CB4" i="1"/>
  <c r="CA4" i="1"/>
  <c r="BZ4" i="1"/>
  <c r="BX4" i="1"/>
  <c r="BW4" i="1"/>
  <c r="BV4" i="1"/>
  <c r="BU4" i="1"/>
  <c r="BS4" i="1"/>
  <c r="BR4" i="1"/>
  <c r="BQ4" i="1"/>
  <c r="BO4" i="1"/>
  <c r="BN4" i="1"/>
  <c r="BM4" i="1"/>
  <c r="BK4" i="1"/>
  <c r="BJ4" i="1"/>
  <c r="BI4" i="1"/>
  <c r="BH4" i="1"/>
  <c r="BF4" i="1"/>
  <c r="BE4" i="1"/>
  <c r="BD4" i="1"/>
  <c r="BC4" i="1"/>
  <c r="BA4" i="1"/>
  <c r="AZ4" i="1"/>
  <c r="AY4" i="1"/>
  <c r="AX4" i="1"/>
  <c r="AV4" i="1"/>
  <c r="AU4" i="1"/>
  <c r="AT4" i="1"/>
  <c r="AS4" i="1"/>
  <c r="AQ4" i="1"/>
  <c r="AP4" i="1"/>
  <c r="AO4" i="1"/>
  <c r="AN4" i="1"/>
  <c r="AL4" i="1"/>
  <c r="AK4" i="1"/>
  <c r="AI4" i="1"/>
  <c r="AH4" i="1"/>
  <c r="AG4" i="1"/>
  <c r="AF4" i="1"/>
  <c r="AD4" i="1"/>
  <c r="AC4" i="1"/>
  <c r="AB4" i="1"/>
  <c r="AA4" i="1"/>
  <c r="Y4" i="1"/>
  <c r="X4" i="1"/>
  <c r="W4" i="1"/>
  <c r="V4" i="1"/>
  <c r="T4" i="1"/>
  <c r="S4" i="1"/>
  <c r="R4" i="1"/>
  <c r="Q4" i="1"/>
  <c r="O4" i="1"/>
  <c r="N4" i="1"/>
  <c r="M4" i="1"/>
  <c r="K4" i="1"/>
  <c r="J4" i="1"/>
  <c r="I4" i="1"/>
  <c r="H4" i="1"/>
  <c r="F4" i="1"/>
  <c r="E4" i="1"/>
  <c r="D4" i="1"/>
  <c r="CF3" i="1"/>
  <c r="CE3" i="1"/>
  <c r="CC3" i="1"/>
  <c r="CB3" i="1"/>
  <c r="CA3" i="1"/>
  <c r="BZ3" i="1"/>
  <c r="BX3" i="1"/>
  <c r="BW3" i="1"/>
  <c r="BV3" i="1"/>
  <c r="BU3" i="1"/>
  <c r="BS3" i="1"/>
  <c r="BR3" i="1"/>
  <c r="BQ3" i="1"/>
  <c r="BO3" i="1"/>
  <c r="BN3" i="1"/>
  <c r="BM3" i="1"/>
  <c r="BK3" i="1"/>
  <c r="BJ3" i="1"/>
  <c r="BI3" i="1"/>
  <c r="BH3" i="1"/>
  <c r="BF3" i="1"/>
  <c r="BE3" i="1"/>
  <c r="BD3" i="1"/>
  <c r="BC3" i="1"/>
  <c r="BA3" i="1"/>
  <c r="AZ3" i="1"/>
  <c r="AY3" i="1"/>
  <c r="AX3" i="1"/>
  <c r="AV3" i="1"/>
  <c r="AU3" i="1"/>
  <c r="AT3" i="1"/>
  <c r="AS3" i="1"/>
  <c r="AQ3" i="1"/>
  <c r="AP3" i="1"/>
  <c r="AO3" i="1"/>
  <c r="AN3" i="1"/>
  <c r="AL3" i="1"/>
  <c r="AK3" i="1"/>
  <c r="AI3" i="1"/>
  <c r="AH3" i="1"/>
  <c r="AG3" i="1"/>
  <c r="AF3" i="1"/>
  <c r="AD3" i="1"/>
  <c r="AC3" i="1"/>
  <c r="AB3" i="1"/>
  <c r="AA3" i="1"/>
  <c r="Y3" i="1"/>
  <c r="X3" i="1"/>
  <c r="W3" i="1"/>
  <c r="V3" i="1"/>
  <c r="T3" i="1"/>
  <c r="S3" i="1"/>
  <c r="R3" i="1"/>
  <c r="Q3" i="1"/>
  <c r="O3" i="1"/>
  <c r="N3" i="1"/>
  <c r="M3" i="1"/>
  <c r="K3" i="1"/>
  <c r="J3" i="1"/>
  <c r="I3" i="1"/>
  <c r="H3" i="1"/>
  <c r="F3" i="1"/>
  <c r="E3" i="1"/>
  <c r="D3" i="1"/>
  <c r="CF2" i="1"/>
  <c r="CE2" i="1"/>
  <c r="CC2" i="1"/>
  <c r="CB2" i="1"/>
  <c r="CA2" i="1"/>
  <c r="BZ2" i="1"/>
  <c r="BX2" i="1"/>
  <c r="BW2" i="1"/>
  <c r="BV2" i="1"/>
  <c r="BU2" i="1"/>
  <c r="BS2" i="1"/>
  <c r="BR2" i="1"/>
  <c r="BQ2" i="1"/>
  <c r="BO2" i="1"/>
  <c r="BN2" i="1"/>
  <c r="BM2" i="1"/>
  <c r="BK2" i="1"/>
  <c r="BJ2" i="1"/>
  <c r="BI2" i="1"/>
  <c r="BH2" i="1"/>
  <c r="BF2" i="1"/>
  <c r="BE2" i="1"/>
  <c r="BD2" i="1"/>
  <c r="BC2" i="1"/>
  <c r="BA2" i="1"/>
  <c r="AZ2" i="1"/>
  <c r="AY2" i="1"/>
  <c r="AX2" i="1"/>
  <c r="AV2" i="1"/>
  <c r="AU2" i="1"/>
  <c r="AT2" i="1"/>
  <c r="AS2" i="1"/>
  <c r="AQ2" i="1"/>
  <c r="AP2" i="1"/>
  <c r="AO2" i="1"/>
  <c r="AN2" i="1"/>
  <c r="AL2" i="1"/>
  <c r="AK2" i="1"/>
  <c r="AI2" i="1"/>
  <c r="AH2" i="1"/>
  <c r="AG2" i="1"/>
  <c r="AF2" i="1"/>
  <c r="AD2" i="1"/>
  <c r="AC2" i="1"/>
  <c r="AB2" i="1"/>
  <c r="AA2" i="1"/>
  <c r="Y2" i="1"/>
  <c r="X2" i="1"/>
  <c r="W2" i="1"/>
  <c r="V2" i="1"/>
  <c r="T2" i="1"/>
  <c r="S2" i="1"/>
  <c r="R2" i="1"/>
  <c r="Q2" i="1"/>
  <c r="O2" i="1"/>
  <c r="N2" i="1"/>
  <c r="M2" i="1"/>
  <c r="K2" i="1"/>
  <c r="J2" i="1"/>
  <c r="I2" i="1"/>
  <c r="H2" i="1"/>
  <c r="F2" i="1"/>
  <c r="E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8A15D1-406A-43C8-A1A6-B5D3A6B45099}" keepAlive="1" name="Query - 2018" description="Connection to the '2018' query in the workbook." type="5" refreshedVersion="0" background="1">
    <dbPr connection="Provider=Microsoft.Mashup.OleDb.1;Data Source=$Workbook$;Location=2018;Extended Properties=&quot;&quot;" command="SELECT * FROM [2018]"/>
  </connection>
  <connection id="2" xr16:uid="{39F9EFD8-9E25-4B05-B3EC-F06544F7FBDF}" keepAlive="1" name="Query - 2019" description="Connection to the '2019' query in the workbook." type="5" refreshedVersion="0" background="1">
    <dbPr connection="Provider=Microsoft.Mashup.OleDb.1;Data Source=$Workbook$;Location=2019;Extended Properties=&quot;&quot;" command="SELECT * FROM [2019]"/>
  </connection>
  <connection id="3" xr16:uid="{21D57F1E-D7BE-4B1E-B26B-2E60CD741CC4}" keepAlive="1" name="Query - 2020" description="Connection to the '2020' query in the workbook." type="5" refreshedVersion="0" background="1">
    <dbPr connection="Provider=Microsoft.Mashup.OleDb.1;Data Source=$Workbook$;Location=2020;Extended Properties=&quot;&quot;" command="SELECT * FROM [2020]"/>
  </connection>
  <connection id="4" xr16:uid="{54220F13-4D86-46F3-A5BB-63FF8AE0A857}" keepAlive="1" name="Query - 2021" description="Connection to the '2021' query in the workbook." type="5" refreshedVersion="0" background="1">
    <dbPr connection="Provider=Microsoft.Mashup.OleDb.1;Data Source=$Workbook$;Location=2021;Extended Properties=&quot;&quot;" command="SELECT * FROM [2021]"/>
  </connection>
  <connection id="5" xr16:uid="{62094BD4-174B-41DC-A08D-B8BE19239303}" keepAlive="1" name="Query - 2022" description="Connection to the '2022' query in the workbook." type="5" refreshedVersion="0" background="1">
    <dbPr connection="Provider=Microsoft.Mashup.OleDb.1;Data Source=$Workbook$;Location=2022;Extended Properties=&quot;&quot;" command="SELECT * FROM [2022]"/>
  </connection>
  <connection id="6" xr16:uid="{37898DB0-7520-44FC-8D47-19A2F553DB98}" keepAlive="1" name="Query - Extended Features" description="Connection to the 'Extended Features' query in the workbook." type="5" refreshedVersion="0" background="1">
    <dbPr connection="Provider=Microsoft.Mashup.OleDb.1;Data Source=$Workbook$;Location=&quot;Extended Features&quot;;Extended Properties=&quot;&quot;" command="SELECT * FROM [Extended Features]"/>
  </connection>
  <connection id="7" xr16:uid="{5A32BB47-DF68-4782-A89B-320FACB224FA}" keepAlive="1" name="Query - Merge5" description="Connection to the 'Merge5' query in the workbook." type="5" refreshedVersion="0" background="1">
    <dbPr connection="Provider=Microsoft.Mashup.OleDb.1;Data Source=$Workbook$;Location=Merge5;Extended Properties=&quot;&quot;" command="SELECT * FROM [Merge5]"/>
  </connection>
  <connection id="8" xr16:uid="{820EC066-431E-42E2-A465-7B899F5AA84D}" keepAlive="1" name="Query - Merge6" description="Connection to the 'Merge6' query in the workbook." type="5" refreshedVersion="0" background="1">
    <dbPr connection="Provider=Microsoft.Mashup.OleDb.1;Data Source=$Workbook$;Location=Merge6;Extended Properties=&quot;&quot;" command="SELECT * FROM [Merge6]"/>
  </connection>
  <connection id="9" xr16:uid="{B99A2721-F066-4648-8637-DA327C6ACC5A}" keepAlive="1" name="Query - Merge7" description="Connection to the 'Merge7' query in the workbook." type="5" refreshedVersion="0" background="1">
    <dbPr connection="Provider=Microsoft.Mashup.OleDb.1;Data Source=$Workbook$;Location=Merge7;Extended Properties=&quot;&quot;" command="SELECT * FROM [Merge7]"/>
  </connection>
  <connection id="10" xr16:uid="{37B70EB0-B4FD-47E9-8319-460C4B2A4108}" keepAlive="1" name="Query - Merge8" description="Connection to the 'Merge8' query in the workbook." type="5" refreshedVersion="0" background="1">
    <dbPr connection="Provider=Microsoft.Mashup.OleDb.1;Data Source=$Workbook$;Location=Merge8;Extended Properties=&quot;&quot;" command="SELECT * FROM [Merge8]"/>
  </connection>
  <connection id="11" xr16:uid="{4F986BD4-8BEA-4304-8559-0C194B3BAD06}" keepAlive="1" name="Query - Merge9" description="Connection to the 'Merge9' query in the workbook." type="5" refreshedVersion="8" background="1" saveData="1">
    <dbPr connection="Provider=Microsoft.Mashup.OleDb.1;Data Source=$Workbook$;Location=Merge9;Extended Properties=&quot;&quot;" command="SELECT * FROM [Merge9]"/>
  </connection>
</connections>
</file>

<file path=xl/sharedStrings.xml><?xml version="1.0" encoding="utf-8"?>
<sst xmlns="http://schemas.openxmlformats.org/spreadsheetml/2006/main" count="324" uniqueCount="269">
  <si>
    <t>University of St Gallen</t>
  </si>
  <si>
    <t>HEC Paris</t>
  </si>
  <si>
    <t>London Business School</t>
  </si>
  <si>
    <t/>
  </si>
  <si>
    <t>Essec Business School</t>
  </si>
  <si>
    <t>ESCP Business School</t>
  </si>
  <si>
    <t>SDA Bocconi/Università Bocconi</t>
  </si>
  <si>
    <t>University College Dublin: Smurfit</t>
  </si>
  <si>
    <t>Rotterdam School of Management, Erasmus University</t>
  </si>
  <si>
    <t>IE Business School</t>
  </si>
  <si>
    <t>Esade Business School</t>
  </si>
  <si>
    <t>Stockholm School of Economics</t>
  </si>
  <si>
    <t>WU (Vienna University of Economics and Business)</t>
  </si>
  <si>
    <t>University of Mannheim</t>
  </si>
  <si>
    <t>Imperial College Business School</t>
  </si>
  <si>
    <t>WHU – Otto Beisheim School of Management</t>
  </si>
  <si>
    <t>Edhec Business School</t>
  </si>
  <si>
    <t>Shanghai Jiao Tong University: Antai</t>
  </si>
  <si>
    <t>Warwick Business School</t>
  </si>
  <si>
    <t>Prague University of Economics and Business</t>
  </si>
  <si>
    <t>St Petersburg University, Graduate School of Management</t>
  </si>
  <si>
    <t>Indian Institute of Management Bangalore</t>
  </si>
  <si>
    <t>The University of Sydney Business School</t>
  </si>
  <si>
    <t>HEC Lausanne, University of Lausanne</t>
  </si>
  <si>
    <t>Frankfurt School of Finance and Management</t>
  </si>
  <si>
    <t>Nova School of Business and Economics</t>
  </si>
  <si>
    <t>Católica Lisbon School of Business and Economics</t>
  </si>
  <si>
    <t>Iéseg School of Management</t>
  </si>
  <si>
    <t>Bayes Business School (formerly Cass)</t>
  </si>
  <si>
    <t>HHL Leipzig Graduate School of Management</t>
  </si>
  <si>
    <t>Eada Business School Barcelona</t>
  </si>
  <si>
    <t>Tongji University School of Economics and Management</t>
  </si>
  <si>
    <t>Copenhagen Business School</t>
  </si>
  <si>
    <t>Audencia</t>
  </si>
  <si>
    <t>EMLyon Business School</t>
  </si>
  <si>
    <t>Vlerick Business School</t>
  </si>
  <si>
    <t>Neoma Business School</t>
  </si>
  <si>
    <t>Grenoble Ecole de Management</t>
  </si>
  <si>
    <t>IQS/FJU/LMU</t>
  </si>
  <si>
    <t>Antwerp Management School</t>
  </si>
  <si>
    <t>Aalto University</t>
  </si>
  <si>
    <t>TBS Education</t>
  </si>
  <si>
    <t>Tias Business School, Tilburg University</t>
  </si>
  <si>
    <t>IAE Aix-Marseille Graduate School of Management</t>
  </si>
  <si>
    <t>MBS (Montpellier Business School)</t>
  </si>
  <si>
    <t>Queen's University: Smith</t>
  </si>
  <si>
    <t>Louvain School of Management, UCLouvain</t>
  </si>
  <si>
    <t>Institut Mines-Télécom Business School</t>
  </si>
  <si>
    <t>Nyenrode Business Universiteit</t>
  </si>
  <si>
    <t>University of Edinburgh Business School</t>
  </si>
  <si>
    <t>Hanken School of Economics</t>
  </si>
  <si>
    <t>Durham University Business School</t>
  </si>
  <si>
    <t>Solvay Brussels School of Economics and Management</t>
  </si>
  <si>
    <t>University of Victoria: Gustavson</t>
  </si>
  <si>
    <t>EM Normandie Business School</t>
  </si>
  <si>
    <t>EM Strasbourg Business School</t>
  </si>
  <si>
    <t>Alliance Manchester Business School</t>
  </si>
  <si>
    <t>Burgundy School of Business</t>
  </si>
  <si>
    <t>Corvinus University of Budapest</t>
  </si>
  <si>
    <t>Singapore Management University: Lee Kong Chian</t>
  </si>
  <si>
    <t>University of Ljubljana, School of Economics and Business</t>
  </si>
  <si>
    <t>Luiss University</t>
  </si>
  <si>
    <t>Excelia Business School</t>
  </si>
  <si>
    <t>Politecnico di Milano School of Management</t>
  </si>
  <si>
    <t>National Sun Yat-sen University</t>
  </si>
  <si>
    <t>ESMT Berlin</t>
  </si>
  <si>
    <t>Tilburg University, School of Economics and Management</t>
  </si>
  <si>
    <t>Indian Institute of Management Udaipur</t>
  </si>
  <si>
    <t>Trinity College Dublin, Trinity Business School</t>
  </si>
  <si>
    <t>University of British Columbia: Sauder</t>
  </si>
  <si>
    <t>DCU Business School</t>
  </si>
  <si>
    <t>Global 3: McIntire/Lingnan/Esade</t>
  </si>
  <si>
    <t>SP Jain Institute of Management &amp; Research (SPJIMR)</t>
  </si>
  <si>
    <t>ZHAW School of Management and Law</t>
  </si>
  <si>
    <t>Lund University School of Economics and Management (Lusem)</t>
  </si>
  <si>
    <t>Paris School of Business</t>
  </si>
  <si>
    <t>Skema Business School</t>
  </si>
  <si>
    <t>Hult International Business School</t>
  </si>
  <si>
    <t>ICN Business School</t>
  </si>
  <si>
    <t>NHH Norwegian School of Economics</t>
  </si>
  <si>
    <t>Tum School of Management</t>
  </si>
  <si>
    <t>Iscte Business School</t>
  </si>
  <si>
    <t>University of Antwerp Faculty of Business and Economics</t>
  </si>
  <si>
    <t>University of Exeter Business School</t>
  </si>
  <si>
    <t>Indian Institute of Management Indore</t>
  </si>
  <si>
    <t>Tsinghua University School of Economics and Management</t>
  </si>
  <si>
    <t>Indian Institute of Management Lucknow</t>
  </si>
  <si>
    <t>Jönköping International Business School</t>
  </si>
  <si>
    <t>Rennes School of Business</t>
  </si>
  <si>
    <t>Essca School of Management</t>
  </si>
  <si>
    <t>University of Cologne</t>
  </si>
  <si>
    <t>SGH Warsaw School of Economics</t>
  </si>
  <si>
    <t>ESC Clermont Business School</t>
  </si>
  <si>
    <t>IBS-Moscow Ranepa</t>
  </si>
  <si>
    <t>Deusto/Audencia/Bradford</t>
  </si>
  <si>
    <t>University of South Carolina: Moore</t>
  </si>
  <si>
    <t>Esdes Lyon Business School</t>
  </si>
  <si>
    <t>Rabat Business School</t>
  </si>
  <si>
    <t>Lucerne School of Business</t>
  </si>
  <si>
    <t>NMIMS Mumbai, School of Business Management</t>
  </si>
  <si>
    <t>International Management Institute New Delhi</t>
  </si>
  <si>
    <t>Indian Institute of Management Ahmedabad</t>
  </si>
  <si>
    <t>Kozminski University</t>
  </si>
  <si>
    <t>Maastricht University School of Business and Economics</t>
  </si>
  <si>
    <t>Kedge Business School</t>
  </si>
  <si>
    <t>Lancaster University Management School</t>
  </si>
  <si>
    <t>University of Bath School of Management</t>
  </si>
  <si>
    <t>Cranfield School of Management</t>
  </si>
  <si>
    <t>University Carlos III de Madrid</t>
  </si>
  <si>
    <t>Henley Business School</t>
  </si>
  <si>
    <t>BI Norwegian Business School</t>
  </si>
  <si>
    <t>Hong Kong Baptist University School of Business</t>
  </si>
  <si>
    <t>Adam Smith Business School, University of Glasgow</t>
  </si>
  <si>
    <t>University of Porto — School of Economics and Management</t>
  </si>
  <si>
    <t>Cems Global Alliance</t>
  </si>
  <si>
    <t>Indian Institute of Management Calcutta</t>
  </si>
  <si>
    <t>Leeds University Business School</t>
  </si>
  <si>
    <t>National Chengchi University</t>
  </si>
  <si>
    <t>University of Strathclyde Business School</t>
  </si>
  <si>
    <t>Université Paris-Dauphine</t>
  </si>
  <si>
    <t>ISC Paris</t>
  </si>
  <si>
    <t>Nottingham Business School at NTU</t>
  </si>
  <si>
    <t>HKUST Business School</t>
  </si>
  <si>
    <t>University of Liverpool Management School</t>
  </si>
  <si>
    <t>University of Bradford School of Management</t>
  </si>
  <si>
    <t>Brunel Business School</t>
  </si>
  <si>
    <t>School Name</t>
  </si>
  <si>
    <t>Rank</t>
  </si>
  <si>
    <t>Careers service rank 2022</t>
  </si>
  <si>
    <t>Careers service rank 2021</t>
  </si>
  <si>
    <t>Careers service rank 2020</t>
  </si>
  <si>
    <t>Careers service rank 2019</t>
  </si>
  <si>
    <t>International board (%) 2022</t>
  </si>
  <si>
    <t>International board (%) 2021</t>
  </si>
  <si>
    <t>International board (%) 2020</t>
  </si>
  <si>
    <t>International board (%) 2019</t>
  </si>
  <si>
    <t>International board (%) 2018</t>
  </si>
  <si>
    <t>International course experience rank 2022</t>
  </si>
  <si>
    <t>International course experience rank 2021</t>
  </si>
  <si>
    <t>International course experience rank 2020</t>
  </si>
  <si>
    <t>International course experience rank 2019</t>
  </si>
  <si>
    <t>Threeyear average 2022</t>
  </si>
  <si>
    <t>Threeyear average 2021</t>
  </si>
  <si>
    <t>Threeyear average 2020</t>
  </si>
  <si>
    <t>Threeyear average 2019</t>
  </si>
  <si>
    <t>Threeyear average 2018</t>
  </si>
  <si>
    <t>Faculty with doctorates (%) 2022</t>
  </si>
  <si>
    <t>Faculty with doctorates (%) 2021</t>
  </si>
  <si>
    <t>Faculty with doctorates (%) 2020</t>
  </si>
  <si>
    <t>Faculty with doctorates (%) 2019</t>
  </si>
  <si>
    <t>Faculty with doctorates (%) 2018</t>
  </si>
  <si>
    <t>International work mobility rank 2022</t>
  </si>
  <si>
    <t>International work mobility rank 2021</t>
  </si>
  <si>
    <t>International work mobility rank 2020</t>
  </si>
  <si>
    <t>International work mobility rank 2019</t>
  </si>
  <si>
    <t>International work mobility rank 2018</t>
  </si>
  <si>
    <t>Rank in 2022</t>
  </si>
  <si>
    <t>Rank in 2021</t>
  </si>
  <si>
    <t>Rank in 2020</t>
  </si>
  <si>
    <t>Rank in 2019</t>
  </si>
  <si>
    <t>Rank in 2018</t>
  </si>
  <si>
    <t>Overall satisfaction 2022</t>
  </si>
  <si>
    <t>Overall satisfaction 2021</t>
  </si>
  <si>
    <t>Overall satisfaction 2020</t>
  </si>
  <si>
    <t>Women on board (%) 2022</t>
  </si>
  <si>
    <t>Women on board (%) 2021</t>
  </si>
  <si>
    <t>Women on board (%) 2020</t>
  </si>
  <si>
    <t>Women on board (%) 2019</t>
  </si>
  <si>
    <t>Women on board (%) 2018</t>
  </si>
  <si>
    <t>Female students (%) 2022</t>
  </si>
  <si>
    <t>Female students (%) 2021</t>
  </si>
  <si>
    <t>Female students (%) 2020</t>
  </si>
  <si>
    <t>Female students (%) 2019</t>
  </si>
  <si>
    <t>Female students (%) 2018</t>
  </si>
  <si>
    <t>Female faculty (%) 2022</t>
  </si>
  <si>
    <t>Female faculty (%) 2021</t>
  </si>
  <si>
    <t>Female faculty (%) 2020</t>
  </si>
  <si>
    <t>Female faculty (%) 2019</t>
  </si>
  <si>
    <t>Female faculty (%) 2018</t>
  </si>
  <si>
    <t>Career progress rank 2022</t>
  </si>
  <si>
    <t>Career progress rank 2021</t>
  </si>
  <si>
    <t>Career progress rank 2020</t>
  </si>
  <si>
    <t>Career progress rank 2019</t>
  </si>
  <si>
    <t>Career progress rank 2018</t>
  </si>
  <si>
    <t>Salary percentage increase 2022</t>
  </si>
  <si>
    <t>Salary percentage increase 2021</t>
  </si>
  <si>
    <t>Salary percentage increase 2020</t>
  </si>
  <si>
    <t>Salary percentage increase 2019</t>
  </si>
  <si>
    <t>Salary percentage increase 2018</t>
  </si>
  <si>
    <t>Weighted salary (US$) 2022</t>
  </si>
  <si>
    <t>Weighted salary (US$) 2021</t>
  </si>
  <si>
    <t>Weighted salary (US$) 2020</t>
  </si>
  <si>
    <t>Weighted salary (US$) 2019</t>
  </si>
  <si>
    <t>Value for money rank 2022</t>
  </si>
  <si>
    <t>Value for money rank 2021</t>
  </si>
  <si>
    <t>Value for money rank 2020</t>
  </si>
  <si>
    <t>Value for money rank 2019</t>
  </si>
  <si>
    <t>International faculty (%) 2022</t>
  </si>
  <si>
    <t>International faculty (%) 2021</t>
  </si>
  <si>
    <t>International faculty (%) 2020</t>
  </si>
  <si>
    <t>International faculty (%) 2019</t>
  </si>
  <si>
    <t>International faculty (%) 2018</t>
  </si>
  <si>
    <t>International students (%) 2022</t>
  </si>
  <si>
    <t>International students (%) 2021</t>
  </si>
  <si>
    <t>International students (%) 2020</t>
  </si>
  <si>
    <t>International students (%) 2019</t>
  </si>
  <si>
    <t>International students (%) 2018</t>
  </si>
  <si>
    <t>Aims achieved (%) 2022</t>
  </si>
  <si>
    <t>Aims achieved (%) 2021</t>
  </si>
  <si>
    <t>Aims achieved (%) 2020</t>
  </si>
  <si>
    <t>Programme name</t>
  </si>
  <si>
    <t>Internships (%)</t>
  </si>
  <si>
    <t>Average course length (months)</t>
  </si>
  <si>
    <t>Master of Arts in Strategy and International Management</t>
  </si>
  <si>
    <t>Master in Management **</t>
  </si>
  <si>
    <t>MSc International Management</t>
  </si>
  <si>
    <t>Master Program in International Business</t>
  </si>
  <si>
    <t>Masters in Management</t>
  </si>
  <si>
    <t>MSc in Management **</t>
  </si>
  <si>
    <t>Master in Global Management</t>
  </si>
  <si>
    <t>Master in Management</t>
  </si>
  <si>
    <t>Master in International Management</t>
  </si>
  <si>
    <t>Master of Science in Management</t>
  </si>
  <si>
    <t>International Master's in Management</t>
  </si>
  <si>
    <t>MSc in International Management</t>
  </si>
  <si>
    <t>Master in Management (MSc)</t>
  </si>
  <si>
    <t>Master of Science in International Management</t>
  </si>
  <si>
    <t>Master of Global Management</t>
  </si>
  <si>
    <t>Mannheim Master in Management</t>
  </si>
  <si>
    <t>MSc Management</t>
  </si>
  <si>
    <t>International MSc in Management</t>
  </si>
  <si>
    <t>Master of Business Administration (PGPM)</t>
  </si>
  <si>
    <t>Global3: Masters in Management</t>
  </si>
  <si>
    <t>Master in Global Entrepreneurial Management (MGEM)</t>
  </si>
  <si>
    <t>MSc Management in International Business (MIB)</t>
  </si>
  <si>
    <t>Masters in International Management &amp; Strategy</t>
  </si>
  <si>
    <t>Master of International Business</t>
  </si>
  <si>
    <t>MSc in Economics and Business Administration</t>
  </si>
  <si>
    <t>Post Graduate Diploma in Management</t>
  </si>
  <si>
    <t>Master in European and International Business Management</t>
  </si>
  <si>
    <t>Master of International Business (MIB)</t>
  </si>
  <si>
    <t>Master in Management and Technology</t>
  </si>
  <si>
    <t>MSc in Management-Engineering</t>
  </si>
  <si>
    <t>MSc in Management</t>
  </si>
  <si>
    <t>Master of Management</t>
  </si>
  <si>
    <t>Master in Business Engineering</t>
  </si>
  <si>
    <t>MSc International Management (Cems MIM)</t>
  </si>
  <si>
    <t>MSc in International Strategic Management</t>
  </si>
  <si>
    <t>Master of Science in Economics and Business Administration</t>
  </si>
  <si>
    <t>Essca Master in Management **</t>
  </si>
  <si>
    <t>Post Graduate Program in Management</t>
  </si>
  <si>
    <t>Master of Science (MSc) in International Business</t>
  </si>
  <si>
    <t>Integrated Master in Management **</t>
  </si>
  <si>
    <t>Master of Business Administration Program in International Business</t>
  </si>
  <si>
    <t>International MSc in Business Administration</t>
  </si>
  <si>
    <t>MSc in Business Administration</t>
  </si>
  <si>
    <t>Master of Global Business</t>
  </si>
  <si>
    <t>Master of Science in Management Engineering</t>
  </si>
  <si>
    <t>International Master Programme in Business and Organisation (IMB)</t>
  </si>
  <si>
    <t>Master of Business Administration</t>
  </si>
  <si>
    <t>MSc Business Analysis &amp; Strategic Management</t>
  </si>
  <si>
    <t>MSc in Business Administration (120 credits)</t>
  </si>
  <si>
    <t>Master in International Business</t>
  </si>
  <si>
    <t>Master in Business Economics</t>
  </si>
  <si>
    <t>Post Graduate Programme in Management (PGP)</t>
  </si>
  <si>
    <t>Master of Science in Business Administration</t>
  </si>
  <si>
    <t>Post Graduate Diploma in Management (PGDM)</t>
  </si>
  <si>
    <t>Masters in Management and Leadership</t>
  </si>
  <si>
    <t>Management MSc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</si>
</sst>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751D4F4-0F9E-4E0E-8733-D911E16873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lek\Downloads\Telegram%20Desktop\Excel1%20(3).xlsx" TargetMode="External"/><Relationship Id="rId1" Type="http://schemas.openxmlformats.org/officeDocument/2006/relationships/externalLinkPath" Target="/Users/malek/Downloads/Telegram%20Desktop/Excel1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2"/>
      <sheetName val="Sheet1"/>
      <sheetName val="2021"/>
      <sheetName val="2020"/>
      <sheetName val="2019"/>
      <sheetName val="2018"/>
      <sheetName val="Programs"/>
      <sheetName val="Course Description"/>
    </sheetNames>
    <sheetDataSet>
      <sheetData sheetId="0"/>
      <sheetData sheetId="1"/>
      <sheetData sheetId="2">
        <row r="3">
          <cell r="B3" t="str">
            <v>University of St Gallen</v>
          </cell>
          <cell r="C3">
            <v>1</v>
          </cell>
          <cell r="D3">
            <v>31</v>
          </cell>
          <cell r="E3" t="str">
            <v>MA in Strategy and International Management</v>
          </cell>
          <cell r="F3" t="str">
            <v>92 (97)</v>
          </cell>
          <cell r="G3">
            <v>20</v>
          </cell>
          <cell r="H3">
            <v>82</v>
          </cell>
          <cell r="I3" t="str">
            <v>Switzerland</v>
          </cell>
          <cell r="J3">
            <v>3</v>
          </cell>
          <cell r="K3">
            <v>56</v>
          </cell>
          <cell r="L3">
            <v>1</v>
          </cell>
          <cell r="M3">
            <v>100</v>
          </cell>
          <cell r="N3">
            <v>9.82</v>
          </cell>
          <cell r="O3">
            <v>1</v>
          </cell>
          <cell r="P3">
            <v>27</v>
          </cell>
          <cell r="Q3">
            <v>100</v>
          </cell>
          <cell r="R3">
            <v>83</v>
          </cell>
          <cell r="S3">
            <v>123999</v>
          </cell>
          <cell r="T3">
            <v>93</v>
          </cell>
          <cell r="U3">
            <v>59.63</v>
          </cell>
          <cell r="V3">
            <v>93.691999999999993</v>
          </cell>
          <cell r="W3">
            <v>1</v>
          </cell>
          <cell r="X3">
            <v>6</v>
          </cell>
          <cell r="Y3">
            <v>15</v>
          </cell>
          <cell r="Z3">
            <v>123999</v>
          </cell>
          <cell r="AA3">
            <v>1</v>
          </cell>
          <cell r="AB3">
            <v>47</v>
          </cell>
          <cell r="AC3">
            <v>1</v>
          </cell>
        </row>
        <row r="4">
          <cell r="B4" t="str">
            <v>HEC Paris</v>
          </cell>
          <cell r="C4">
            <v>2</v>
          </cell>
          <cell r="D4">
            <v>42</v>
          </cell>
          <cell r="E4" t="str">
            <v>Master in Management **</v>
          </cell>
          <cell r="F4" t="str">
            <v>98 (93)</v>
          </cell>
          <cell r="G4">
            <v>29</v>
          </cell>
          <cell r="H4">
            <v>65</v>
          </cell>
          <cell r="I4" t="str">
            <v>France</v>
          </cell>
          <cell r="J4">
            <v>11</v>
          </cell>
          <cell r="K4">
            <v>83</v>
          </cell>
          <cell r="L4">
            <v>2</v>
          </cell>
          <cell r="M4">
            <v>96</v>
          </cell>
          <cell r="N4">
            <v>9.2100000000000009</v>
          </cell>
          <cell r="O4">
            <v>2</v>
          </cell>
          <cell r="P4">
            <v>18</v>
          </cell>
          <cell r="Q4">
            <v>81</v>
          </cell>
          <cell r="R4">
            <v>61</v>
          </cell>
          <cell r="S4">
            <v>114357</v>
          </cell>
          <cell r="T4">
            <v>55</v>
          </cell>
          <cell r="U4">
            <v>80.647999999999996</v>
          </cell>
          <cell r="V4">
            <v>91.177000000000007</v>
          </cell>
          <cell r="W4">
            <v>11</v>
          </cell>
          <cell r="X4">
            <v>10</v>
          </cell>
          <cell r="Y4">
            <v>41</v>
          </cell>
          <cell r="Z4">
            <v>120856</v>
          </cell>
          <cell r="AA4">
            <v>1</v>
          </cell>
          <cell r="AB4">
            <v>44</v>
          </cell>
          <cell r="AC4">
            <v>2</v>
          </cell>
        </row>
        <row r="5">
          <cell r="B5" t="str">
            <v>University College Dublin: Smurfit</v>
          </cell>
          <cell r="C5">
            <v>8</v>
          </cell>
          <cell r="D5">
            <v>29</v>
          </cell>
          <cell r="E5" t="str">
            <v>MSc International Management</v>
          </cell>
          <cell r="F5" t="str">
            <v>86 (93)</v>
          </cell>
          <cell r="G5">
            <v>31</v>
          </cell>
          <cell r="H5">
            <v>39</v>
          </cell>
          <cell r="I5" t="str">
            <v>Ireland</v>
          </cell>
          <cell r="J5">
            <v>1</v>
          </cell>
          <cell r="K5">
            <v>58</v>
          </cell>
          <cell r="L5">
            <v>6</v>
          </cell>
          <cell r="M5">
            <v>99</v>
          </cell>
          <cell r="N5">
            <v>9.68</v>
          </cell>
          <cell r="O5">
            <v>7</v>
          </cell>
          <cell r="P5">
            <v>14</v>
          </cell>
          <cell r="Q5">
            <v>100</v>
          </cell>
          <cell r="R5">
            <v>16</v>
          </cell>
          <cell r="S5">
            <v>94517</v>
          </cell>
          <cell r="T5">
            <v>98</v>
          </cell>
          <cell r="U5">
            <v>81.135999999999996</v>
          </cell>
          <cell r="V5">
            <v>89.926000000000002</v>
          </cell>
          <cell r="W5">
            <v>8</v>
          </cell>
          <cell r="X5">
            <v>29</v>
          </cell>
          <cell r="Y5">
            <v>33</v>
          </cell>
          <cell r="Z5">
            <v>94517</v>
          </cell>
          <cell r="AA5">
            <v>1</v>
          </cell>
          <cell r="AB5">
            <v>50</v>
          </cell>
          <cell r="AC5">
            <v>3</v>
          </cell>
        </row>
        <row r="6">
          <cell r="B6" t="str">
            <v>London Business School</v>
          </cell>
          <cell r="C6">
            <v>4</v>
          </cell>
          <cell r="D6">
            <v>43</v>
          </cell>
          <cell r="E6" t="str">
            <v>Masters in Management</v>
          </cell>
          <cell r="F6" t="str">
            <v>96 (100)</v>
          </cell>
          <cell r="G6">
            <v>30</v>
          </cell>
          <cell r="H6">
            <v>84</v>
          </cell>
          <cell r="I6" t="str">
            <v>UK</v>
          </cell>
          <cell r="J6">
            <v>7</v>
          </cell>
          <cell r="K6">
            <v>78</v>
          </cell>
          <cell r="L6">
            <v>4</v>
          </cell>
          <cell r="M6">
            <v>99</v>
          </cell>
          <cell r="N6">
            <v>9.43</v>
          </cell>
          <cell r="O6">
            <v>3</v>
          </cell>
          <cell r="P6">
            <v>12</v>
          </cell>
          <cell r="Q6">
            <v>36</v>
          </cell>
          <cell r="R6">
            <v>44</v>
          </cell>
          <cell r="S6">
            <v>100789</v>
          </cell>
          <cell r="T6">
            <v>96</v>
          </cell>
          <cell r="U6">
            <v>61.125</v>
          </cell>
          <cell r="V6">
            <v>90.361999999999995</v>
          </cell>
          <cell r="W6">
            <v>7</v>
          </cell>
          <cell r="X6">
            <v>78</v>
          </cell>
          <cell r="Y6">
            <v>67</v>
          </cell>
          <cell r="Z6">
            <v>102198</v>
          </cell>
          <cell r="AA6">
            <v>1</v>
          </cell>
          <cell r="AB6">
            <v>43</v>
          </cell>
          <cell r="AC6">
            <v>4</v>
          </cell>
        </row>
        <row r="7">
          <cell r="B7" t="str">
            <v>Rotterdam School of Management, Erasmus University</v>
          </cell>
          <cell r="C7">
            <v>5</v>
          </cell>
          <cell r="D7">
            <v>25</v>
          </cell>
          <cell r="E7" t="str">
            <v>MSc International Management</v>
          </cell>
          <cell r="F7" t="str">
            <v>91 (100)</v>
          </cell>
          <cell r="G7">
            <v>32</v>
          </cell>
          <cell r="H7">
            <v>56</v>
          </cell>
          <cell r="I7" t="str">
            <v>Netherlands</v>
          </cell>
          <cell r="J7">
            <v>2</v>
          </cell>
          <cell r="K7">
            <v>19</v>
          </cell>
          <cell r="L7">
            <v>5</v>
          </cell>
          <cell r="M7">
            <v>96</v>
          </cell>
          <cell r="N7">
            <v>9.2799999999999994</v>
          </cell>
          <cell r="O7">
            <v>6</v>
          </cell>
          <cell r="P7">
            <v>18</v>
          </cell>
          <cell r="Q7">
            <v>100</v>
          </cell>
          <cell r="R7">
            <v>48</v>
          </cell>
          <cell r="S7">
            <v>95875</v>
          </cell>
          <cell r="T7">
            <v>63</v>
          </cell>
          <cell r="U7">
            <v>64.558999999999997</v>
          </cell>
          <cell r="V7">
            <v>87.524000000000001</v>
          </cell>
          <cell r="W7">
            <v>35</v>
          </cell>
          <cell r="X7">
            <v>9</v>
          </cell>
          <cell r="Y7">
            <v>23</v>
          </cell>
          <cell r="Z7">
            <v>95875</v>
          </cell>
          <cell r="AA7">
            <v>2</v>
          </cell>
          <cell r="AB7">
            <v>47</v>
          </cell>
          <cell r="AC7">
            <v>5</v>
          </cell>
        </row>
        <row r="8">
          <cell r="B8" t="str">
            <v>Essec Business School</v>
          </cell>
          <cell r="C8">
            <v>3</v>
          </cell>
          <cell r="D8">
            <v>53</v>
          </cell>
          <cell r="E8" t="str">
            <v>Master in Management **</v>
          </cell>
          <cell r="F8" t="str">
            <v>95 (65)</v>
          </cell>
          <cell r="G8">
            <v>36</v>
          </cell>
          <cell r="H8">
            <v>58</v>
          </cell>
          <cell r="I8" t="str">
            <v>France</v>
          </cell>
          <cell r="J8">
            <v>35</v>
          </cell>
          <cell r="K8">
            <v>80</v>
          </cell>
          <cell r="L8">
            <v>4</v>
          </cell>
          <cell r="M8">
            <v>100</v>
          </cell>
          <cell r="N8">
            <v>9.26</v>
          </cell>
          <cell r="O8">
            <v>3</v>
          </cell>
          <cell r="P8">
            <v>18</v>
          </cell>
          <cell r="Q8">
            <v>100</v>
          </cell>
          <cell r="R8">
            <v>43</v>
          </cell>
          <cell r="S8">
            <v>99804</v>
          </cell>
          <cell r="T8">
            <v>41</v>
          </cell>
          <cell r="U8">
            <v>68.756</v>
          </cell>
          <cell r="V8">
            <v>89.531000000000006</v>
          </cell>
          <cell r="W8">
            <v>14</v>
          </cell>
          <cell r="X8">
            <v>13</v>
          </cell>
          <cell r="Y8">
            <v>57</v>
          </cell>
          <cell r="Z8">
            <v>102100</v>
          </cell>
          <cell r="AA8">
            <v>1</v>
          </cell>
          <cell r="AB8">
            <v>48</v>
          </cell>
          <cell r="AC8">
            <v>6</v>
          </cell>
        </row>
        <row r="9">
          <cell r="B9" t="str">
            <v>ESCP Business School</v>
          </cell>
          <cell r="C9">
            <v>6</v>
          </cell>
          <cell r="D9">
            <v>63</v>
          </cell>
          <cell r="E9" t="str">
            <v>ESCP Master in Management **</v>
          </cell>
          <cell r="F9" t="str">
            <v>95 (94)</v>
          </cell>
          <cell r="G9">
            <v>38</v>
          </cell>
          <cell r="H9">
            <v>85</v>
          </cell>
          <cell r="I9" t="str">
            <v>France</v>
          </cell>
          <cell r="J9">
            <v>18</v>
          </cell>
          <cell r="K9">
            <v>94</v>
          </cell>
          <cell r="L9">
            <v>6</v>
          </cell>
          <cell r="M9">
            <v>100</v>
          </cell>
          <cell r="N9">
            <v>8.7200000000000006</v>
          </cell>
          <cell r="O9">
            <v>5</v>
          </cell>
          <cell r="P9">
            <v>18</v>
          </cell>
          <cell r="Q9">
            <v>100</v>
          </cell>
          <cell r="R9">
            <v>54</v>
          </cell>
          <cell r="S9">
            <v>89003</v>
          </cell>
          <cell r="T9">
            <v>90</v>
          </cell>
          <cell r="U9">
            <v>57.454000000000001</v>
          </cell>
          <cell r="V9">
            <v>85.561000000000007</v>
          </cell>
          <cell r="W9">
            <v>67</v>
          </cell>
          <cell r="X9">
            <v>4</v>
          </cell>
          <cell r="Y9">
            <v>78</v>
          </cell>
          <cell r="Z9">
            <v>88987</v>
          </cell>
          <cell r="AA9">
            <v>1</v>
          </cell>
          <cell r="AB9">
            <v>50</v>
          </cell>
          <cell r="AC9">
            <v>7</v>
          </cell>
        </row>
        <row r="10">
          <cell r="B10" t="str">
            <v>Stockholm School of Economics</v>
          </cell>
          <cell r="C10">
            <v>7</v>
          </cell>
          <cell r="D10">
            <v>43</v>
          </cell>
          <cell r="E10" t="str">
            <v>Master Program in International Business</v>
          </cell>
          <cell r="F10" t="str">
            <v>87 (100)</v>
          </cell>
          <cell r="G10">
            <v>27</v>
          </cell>
          <cell r="H10">
            <v>38</v>
          </cell>
          <cell r="I10" t="str">
            <v>Sweden</v>
          </cell>
          <cell r="J10">
            <v>12</v>
          </cell>
          <cell r="K10">
            <v>39</v>
          </cell>
          <cell r="L10">
            <v>9</v>
          </cell>
          <cell r="M10">
            <v>98</v>
          </cell>
          <cell r="N10">
            <v>9.66</v>
          </cell>
          <cell r="O10">
            <v>13</v>
          </cell>
          <cell r="P10">
            <v>22.1</v>
          </cell>
          <cell r="Q10">
            <v>100</v>
          </cell>
          <cell r="R10">
            <v>56</v>
          </cell>
          <cell r="S10">
            <v>92452</v>
          </cell>
          <cell r="T10">
            <v>74</v>
          </cell>
          <cell r="U10">
            <v>55.85</v>
          </cell>
          <cell r="V10">
            <v>88.915999999999997</v>
          </cell>
          <cell r="W10">
            <v>20</v>
          </cell>
          <cell r="X10">
            <v>2</v>
          </cell>
          <cell r="Y10">
            <v>21</v>
          </cell>
          <cell r="Z10">
            <v>92452</v>
          </cell>
          <cell r="AA10">
            <v>2</v>
          </cell>
          <cell r="AB10">
            <v>41</v>
          </cell>
          <cell r="AC10">
            <v>8</v>
          </cell>
        </row>
        <row r="11">
          <cell r="B11" t="str">
            <v>Imperial College Business School</v>
          </cell>
          <cell r="C11">
            <v>10</v>
          </cell>
          <cell r="D11">
            <v>46</v>
          </cell>
          <cell r="E11" t="str">
            <v>MSc International Management</v>
          </cell>
          <cell r="F11" t="str">
            <v>97 (100)</v>
          </cell>
          <cell r="G11">
            <v>26</v>
          </cell>
          <cell r="H11">
            <v>97</v>
          </cell>
          <cell r="I11" t="str">
            <v>UK</v>
          </cell>
          <cell r="J11">
            <v>17</v>
          </cell>
          <cell r="K11">
            <v>77</v>
          </cell>
          <cell r="L11">
            <v>11</v>
          </cell>
          <cell r="M11">
            <v>100</v>
          </cell>
          <cell r="N11">
            <v>8.8800000000000008</v>
          </cell>
          <cell r="O11">
            <v>14</v>
          </cell>
          <cell r="P11">
            <v>14</v>
          </cell>
          <cell r="Q11">
            <v>24</v>
          </cell>
          <cell r="R11">
            <v>26</v>
          </cell>
          <cell r="S11">
            <v>84080</v>
          </cell>
          <cell r="T11">
            <v>99</v>
          </cell>
          <cell r="U11">
            <v>59.064</v>
          </cell>
          <cell r="V11">
            <v>85.022999999999996</v>
          </cell>
          <cell r="W11">
            <v>32</v>
          </cell>
          <cell r="X11">
            <v>72</v>
          </cell>
          <cell r="Y11">
            <v>76</v>
          </cell>
          <cell r="Z11">
            <v>83900</v>
          </cell>
          <cell r="AA11">
            <v>1</v>
          </cell>
          <cell r="AB11">
            <v>55</v>
          </cell>
          <cell r="AC11">
            <v>9</v>
          </cell>
        </row>
        <row r="12">
          <cell r="B12" t="str">
            <v>Edhec Business School</v>
          </cell>
          <cell r="C12">
            <v>16</v>
          </cell>
          <cell r="D12">
            <v>50</v>
          </cell>
          <cell r="E12" t="str">
            <v>Edhec Master in Management **</v>
          </cell>
          <cell r="F12" t="str">
            <v>96 (94)</v>
          </cell>
          <cell r="G12">
            <v>33</v>
          </cell>
          <cell r="H12">
            <v>62</v>
          </cell>
          <cell r="I12" t="str">
            <v>France</v>
          </cell>
          <cell r="J12">
            <v>38</v>
          </cell>
          <cell r="K12">
            <v>88</v>
          </cell>
          <cell r="L12">
            <v>15</v>
          </cell>
          <cell r="M12">
            <v>98</v>
          </cell>
          <cell r="N12">
            <v>9.1999999999999993</v>
          </cell>
          <cell r="O12">
            <v>19</v>
          </cell>
          <cell r="P12">
            <v>22</v>
          </cell>
          <cell r="Q12">
            <v>100</v>
          </cell>
          <cell r="R12">
            <v>60</v>
          </cell>
          <cell r="S12">
            <v>87496</v>
          </cell>
          <cell r="T12">
            <v>49</v>
          </cell>
          <cell r="U12">
            <v>59.636000000000003</v>
          </cell>
          <cell r="V12">
            <v>87.525000000000006</v>
          </cell>
          <cell r="W12">
            <v>10</v>
          </cell>
          <cell r="X12">
            <v>17</v>
          </cell>
          <cell r="Y12">
            <v>75</v>
          </cell>
          <cell r="Z12">
            <v>88069</v>
          </cell>
          <cell r="AA12">
            <v>2</v>
          </cell>
          <cell r="AB12">
            <v>48</v>
          </cell>
          <cell r="AC12">
            <v>9</v>
          </cell>
        </row>
        <row r="13">
          <cell r="B13" t="str">
            <v>Global 3: McIntire/Lingnan/Esade</v>
          </cell>
          <cell r="C13">
            <v>14</v>
          </cell>
          <cell r="D13">
            <v>27</v>
          </cell>
          <cell r="E13" t="str">
            <v>Global3: Masters in Management</v>
          </cell>
          <cell r="F13" t="str">
            <v>100 (84)</v>
          </cell>
          <cell r="G13">
            <v>32</v>
          </cell>
          <cell r="H13">
            <v>22</v>
          </cell>
          <cell r="I13" t="str">
            <v>US/China/Spain</v>
          </cell>
          <cell r="J13">
            <v>9</v>
          </cell>
          <cell r="K13">
            <v>41</v>
          </cell>
          <cell r="M13">
            <v>97</v>
          </cell>
          <cell r="N13">
            <v>9.31</v>
          </cell>
          <cell r="P13">
            <v>12</v>
          </cell>
          <cell r="Q13">
            <v>16</v>
          </cell>
          <cell r="R13">
            <v>19</v>
          </cell>
          <cell r="S13">
            <v>90755</v>
          </cell>
          <cell r="T13">
            <v>67</v>
          </cell>
          <cell r="U13">
            <v>62.851999999999997</v>
          </cell>
          <cell r="V13">
            <v>85.953000000000003</v>
          </cell>
          <cell r="W13">
            <v>39</v>
          </cell>
          <cell r="X13">
            <v>33</v>
          </cell>
          <cell r="Y13">
            <v>58</v>
          </cell>
          <cell r="Z13">
            <v>90755</v>
          </cell>
          <cell r="AA13">
            <v>0</v>
          </cell>
          <cell r="AB13">
            <v>52</v>
          </cell>
          <cell r="AC13">
            <v>11</v>
          </cell>
        </row>
        <row r="14">
          <cell r="B14" t="str">
            <v>ESMT Berlin</v>
          </cell>
          <cell r="C14">
            <v>26</v>
          </cell>
          <cell r="D14">
            <v>25</v>
          </cell>
          <cell r="E14" t="str">
            <v>Master in Management</v>
          </cell>
          <cell r="F14" t="str">
            <v>88 (100)</v>
          </cell>
          <cell r="G14">
            <v>19</v>
          </cell>
          <cell r="H14">
            <v>74</v>
          </cell>
          <cell r="I14" t="str">
            <v>Germany</v>
          </cell>
          <cell r="J14">
            <v>10</v>
          </cell>
          <cell r="K14">
            <v>50</v>
          </cell>
          <cell r="L14">
            <v>24</v>
          </cell>
          <cell r="M14">
            <v>100</v>
          </cell>
          <cell r="N14">
            <v>9.56</v>
          </cell>
          <cell r="O14">
            <v>35</v>
          </cell>
          <cell r="P14">
            <v>24</v>
          </cell>
          <cell r="Q14">
            <v>100</v>
          </cell>
          <cell r="R14">
            <v>57</v>
          </cell>
          <cell r="S14">
            <v>95390</v>
          </cell>
          <cell r="T14">
            <v>78</v>
          </cell>
          <cell r="U14">
            <v>52.23</v>
          </cell>
          <cell r="V14">
            <v>89.525999999999996</v>
          </cell>
          <cell r="W14">
            <v>61</v>
          </cell>
          <cell r="X14">
            <v>47</v>
          </cell>
          <cell r="Y14">
            <v>45</v>
          </cell>
          <cell r="Z14">
            <v>95390</v>
          </cell>
          <cell r="AA14">
            <v>1</v>
          </cell>
          <cell r="AB14">
            <v>46</v>
          </cell>
          <cell r="AC14">
            <v>12</v>
          </cell>
        </row>
        <row r="15">
          <cell r="B15" t="str">
            <v>IE Business School</v>
          </cell>
          <cell r="C15">
            <v>25</v>
          </cell>
          <cell r="D15">
            <v>50</v>
          </cell>
          <cell r="E15" t="str">
            <v>Master in Management</v>
          </cell>
          <cell r="F15" t="str">
            <v>94 (91)</v>
          </cell>
          <cell r="G15">
            <v>45</v>
          </cell>
          <cell r="H15">
            <v>70</v>
          </cell>
          <cell r="I15" t="str">
            <v>Spain</v>
          </cell>
          <cell r="J15">
            <v>6</v>
          </cell>
          <cell r="K15">
            <v>96</v>
          </cell>
          <cell r="L15">
            <v>18</v>
          </cell>
          <cell r="M15">
            <v>100</v>
          </cell>
          <cell r="N15">
            <v>8.92</v>
          </cell>
          <cell r="O15">
            <v>16</v>
          </cell>
          <cell r="P15">
            <v>10</v>
          </cell>
          <cell r="Q15">
            <v>23</v>
          </cell>
          <cell r="R15">
            <v>36</v>
          </cell>
          <cell r="S15">
            <v>77223</v>
          </cell>
          <cell r="T15">
            <v>81</v>
          </cell>
          <cell r="U15">
            <v>69.468999999999994</v>
          </cell>
          <cell r="V15">
            <v>85.076999999999998</v>
          </cell>
          <cell r="W15">
            <v>79</v>
          </cell>
          <cell r="X15">
            <v>83</v>
          </cell>
          <cell r="Y15">
            <v>93</v>
          </cell>
          <cell r="Z15">
            <v>76407</v>
          </cell>
          <cell r="AA15">
            <v>1</v>
          </cell>
          <cell r="AB15">
            <v>47</v>
          </cell>
          <cell r="AC15">
            <v>13</v>
          </cell>
        </row>
        <row r="16">
          <cell r="B16" t="str">
            <v>Prague University of Economics and Business</v>
          </cell>
          <cell r="C16">
            <v>22</v>
          </cell>
          <cell r="D16">
            <v>35</v>
          </cell>
          <cell r="E16" t="str">
            <v>International Master in Management</v>
          </cell>
          <cell r="F16" t="str">
            <v>100 (100)</v>
          </cell>
          <cell r="G16">
            <v>45</v>
          </cell>
          <cell r="H16">
            <v>26</v>
          </cell>
          <cell r="I16" t="str">
            <v>Czech Republic</v>
          </cell>
          <cell r="J16">
            <v>4</v>
          </cell>
          <cell r="K16">
            <v>24</v>
          </cell>
          <cell r="L16">
            <v>18</v>
          </cell>
          <cell r="M16">
            <v>88</v>
          </cell>
          <cell r="N16">
            <v>9.08</v>
          </cell>
          <cell r="O16">
            <v>18</v>
          </cell>
          <cell r="P16">
            <v>28</v>
          </cell>
          <cell r="Q16">
            <v>86</v>
          </cell>
          <cell r="R16">
            <v>29</v>
          </cell>
          <cell r="S16">
            <v>75038</v>
          </cell>
          <cell r="T16">
            <v>75</v>
          </cell>
          <cell r="U16">
            <v>60.899000000000001</v>
          </cell>
          <cell r="V16">
            <v>87.183999999999997</v>
          </cell>
          <cell r="W16">
            <v>21</v>
          </cell>
          <cell r="X16">
            <v>5</v>
          </cell>
          <cell r="Y16">
            <v>26</v>
          </cell>
          <cell r="Z16">
            <v>75038</v>
          </cell>
          <cell r="AA16">
            <v>1</v>
          </cell>
          <cell r="AB16">
            <v>43</v>
          </cell>
          <cell r="AC16">
            <v>14</v>
          </cell>
        </row>
        <row r="17">
          <cell r="B17" t="str">
            <v>Warwick Business School</v>
          </cell>
          <cell r="C17">
            <v>16</v>
          </cell>
          <cell r="D17">
            <v>38</v>
          </cell>
          <cell r="E17" t="str">
            <v>MSc Management</v>
          </cell>
          <cell r="F17" t="str">
            <v>93 (89)</v>
          </cell>
          <cell r="G17">
            <v>42</v>
          </cell>
          <cell r="H17">
            <v>79</v>
          </cell>
          <cell r="I17" t="str">
            <v>UK</v>
          </cell>
          <cell r="J17">
            <v>56</v>
          </cell>
          <cell r="K17">
            <v>13</v>
          </cell>
          <cell r="L17">
            <v>18</v>
          </cell>
          <cell r="M17">
            <v>100</v>
          </cell>
          <cell r="N17">
            <v>9.0399999999999991</v>
          </cell>
          <cell r="O17">
            <v>22</v>
          </cell>
          <cell r="P17">
            <v>14</v>
          </cell>
          <cell r="Q17">
            <v>4</v>
          </cell>
          <cell r="R17">
            <v>1</v>
          </cell>
          <cell r="S17">
            <v>69723</v>
          </cell>
          <cell r="T17">
            <v>93</v>
          </cell>
          <cell r="U17">
            <v>99.600999999999999</v>
          </cell>
          <cell r="V17">
            <v>83.775999999999996</v>
          </cell>
          <cell r="W17">
            <v>31</v>
          </cell>
          <cell r="X17">
            <v>93</v>
          </cell>
          <cell r="Y17">
            <v>86</v>
          </cell>
          <cell r="Z17">
            <v>69723</v>
          </cell>
          <cell r="AA17">
            <v>1</v>
          </cell>
          <cell r="AB17">
            <v>62</v>
          </cell>
          <cell r="AC17">
            <v>15</v>
          </cell>
        </row>
        <row r="18">
          <cell r="B18" t="str">
            <v>Esade Business School</v>
          </cell>
          <cell r="C18">
            <v>14</v>
          </cell>
          <cell r="D18">
            <v>50</v>
          </cell>
          <cell r="E18" t="str">
            <v>MSc in International Management</v>
          </cell>
          <cell r="F18" t="str">
            <v>91 (89)</v>
          </cell>
          <cell r="G18">
            <v>36</v>
          </cell>
          <cell r="H18">
            <v>47</v>
          </cell>
          <cell r="I18" t="str">
            <v>Spain</v>
          </cell>
          <cell r="J18">
            <v>33</v>
          </cell>
          <cell r="K18">
            <v>93</v>
          </cell>
          <cell r="L18">
            <v>14</v>
          </cell>
          <cell r="M18">
            <v>100</v>
          </cell>
          <cell r="N18">
            <v>9.4</v>
          </cell>
          <cell r="O18">
            <v>11</v>
          </cell>
          <cell r="P18">
            <v>13</v>
          </cell>
          <cell r="Q18">
            <v>33</v>
          </cell>
          <cell r="R18">
            <v>39</v>
          </cell>
          <cell r="S18">
            <v>96122</v>
          </cell>
          <cell r="T18">
            <v>94</v>
          </cell>
          <cell r="U18">
            <v>47.817</v>
          </cell>
          <cell r="V18">
            <v>86.817999999999998</v>
          </cell>
          <cell r="W18">
            <v>15</v>
          </cell>
          <cell r="X18">
            <v>54</v>
          </cell>
          <cell r="Y18">
            <v>64</v>
          </cell>
          <cell r="Z18">
            <v>96122</v>
          </cell>
          <cell r="AA18">
            <v>1</v>
          </cell>
          <cell r="AB18">
            <v>31</v>
          </cell>
          <cell r="AC18">
            <v>16</v>
          </cell>
        </row>
        <row r="19">
          <cell r="B19" t="str">
            <v>SDA Bocconi/Università Bocconi</v>
          </cell>
          <cell r="C19">
            <v>9</v>
          </cell>
          <cell r="D19">
            <v>30</v>
          </cell>
          <cell r="E19" t="str">
            <v>MSc in International Management</v>
          </cell>
          <cell r="F19" t="str">
            <v>100 (49)</v>
          </cell>
          <cell r="G19">
            <v>38</v>
          </cell>
          <cell r="H19">
            <v>43</v>
          </cell>
          <cell r="I19" t="str">
            <v>Italy</v>
          </cell>
          <cell r="J19">
            <v>25</v>
          </cell>
          <cell r="K19">
            <v>70</v>
          </cell>
          <cell r="L19">
            <v>12</v>
          </cell>
          <cell r="M19">
            <v>99</v>
          </cell>
          <cell r="N19">
            <v>9.0500000000000007</v>
          </cell>
          <cell r="O19">
            <v>10</v>
          </cell>
          <cell r="P19">
            <v>25</v>
          </cell>
          <cell r="Q19">
            <v>100</v>
          </cell>
          <cell r="R19">
            <v>30</v>
          </cell>
          <cell r="S19">
            <v>84751</v>
          </cell>
          <cell r="T19">
            <v>40</v>
          </cell>
          <cell r="U19">
            <v>70.575999999999993</v>
          </cell>
          <cell r="V19">
            <v>85.700999999999993</v>
          </cell>
          <cell r="W19">
            <v>13</v>
          </cell>
          <cell r="X19">
            <v>23</v>
          </cell>
          <cell r="Y19">
            <v>51</v>
          </cell>
          <cell r="Z19">
            <v>84762</v>
          </cell>
          <cell r="AA19">
            <v>1</v>
          </cell>
          <cell r="AB19">
            <v>56</v>
          </cell>
          <cell r="AC19">
            <v>16</v>
          </cell>
        </row>
        <row r="20">
          <cell r="B20" t="str">
            <v>WHU – Otto Beisheim School of Management</v>
          </cell>
          <cell r="C20">
            <v>12</v>
          </cell>
          <cell r="D20">
            <v>21</v>
          </cell>
          <cell r="E20" t="str">
            <v>MSc in Management</v>
          </cell>
          <cell r="F20" t="str">
            <v>80 (94)</v>
          </cell>
          <cell r="G20">
            <v>33</v>
          </cell>
          <cell r="H20">
            <v>32</v>
          </cell>
          <cell r="I20" t="str">
            <v>Germany</v>
          </cell>
          <cell r="J20">
            <v>57</v>
          </cell>
          <cell r="K20">
            <v>13</v>
          </cell>
          <cell r="L20">
            <v>17</v>
          </cell>
          <cell r="M20">
            <v>100</v>
          </cell>
          <cell r="N20">
            <v>9.1199999999999992</v>
          </cell>
          <cell r="O20">
            <v>20</v>
          </cell>
          <cell r="P20">
            <v>20.8</v>
          </cell>
          <cell r="Q20">
            <v>94</v>
          </cell>
          <cell r="R20">
            <v>93</v>
          </cell>
          <cell r="S20">
            <v>116100</v>
          </cell>
          <cell r="T20">
            <v>26</v>
          </cell>
          <cell r="U20">
            <v>46.921999999999997</v>
          </cell>
          <cell r="V20">
            <v>87.307000000000002</v>
          </cell>
          <cell r="W20">
            <v>2</v>
          </cell>
          <cell r="X20">
            <v>34</v>
          </cell>
          <cell r="Y20">
            <v>37</v>
          </cell>
          <cell r="Z20">
            <v>117264</v>
          </cell>
          <cell r="AA20">
            <v>0</v>
          </cell>
          <cell r="AB20">
            <v>39</v>
          </cell>
          <cell r="AC20">
            <v>18</v>
          </cell>
        </row>
        <row r="21">
          <cell r="B21" t="str">
            <v>WU (Vienna University of Economics and Business)</v>
          </cell>
          <cell r="C21">
            <v>11</v>
          </cell>
          <cell r="D21">
            <v>42</v>
          </cell>
          <cell r="E21" t="str">
            <v>Master in International Management</v>
          </cell>
          <cell r="F21" t="str">
            <v>96 (98)</v>
          </cell>
          <cell r="G21">
            <v>41</v>
          </cell>
          <cell r="H21">
            <v>38</v>
          </cell>
          <cell r="I21" t="str">
            <v>Austria</v>
          </cell>
          <cell r="J21">
            <v>8</v>
          </cell>
          <cell r="K21">
            <v>63</v>
          </cell>
          <cell r="L21">
            <v>13</v>
          </cell>
          <cell r="M21">
            <v>98</v>
          </cell>
          <cell r="N21">
            <v>9.1</v>
          </cell>
          <cell r="O21">
            <v>9</v>
          </cell>
          <cell r="P21">
            <v>24</v>
          </cell>
          <cell r="Q21">
            <v>100</v>
          </cell>
          <cell r="R21">
            <v>86</v>
          </cell>
          <cell r="S21">
            <v>92190</v>
          </cell>
          <cell r="T21">
            <v>43</v>
          </cell>
          <cell r="U21">
            <v>43.96</v>
          </cell>
          <cell r="V21">
            <v>84.251999999999995</v>
          </cell>
          <cell r="W21">
            <v>89</v>
          </cell>
          <cell r="X21">
            <v>11</v>
          </cell>
          <cell r="Y21">
            <v>18</v>
          </cell>
          <cell r="Z21">
            <v>92190</v>
          </cell>
          <cell r="AA21">
            <v>1</v>
          </cell>
          <cell r="AB21">
            <v>49</v>
          </cell>
          <cell r="AC21">
            <v>18</v>
          </cell>
        </row>
        <row r="22">
          <cell r="B22" t="str">
            <v>Tsinghua University School of Economics and Management</v>
          </cell>
          <cell r="C22" t="str">
            <v>-</v>
          </cell>
          <cell r="D22">
            <v>6</v>
          </cell>
          <cell r="E22" t="str">
            <v>Master in Management</v>
          </cell>
          <cell r="F22" t="str">
            <v>100 (99)</v>
          </cell>
          <cell r="G22">
            <v>34</v>
          </cell>
          <cell r="H22">
            <v>6</v>
          </cell>
          <cell r="I22" t="str">
            <v>China</v>
          </cell>
          <cell r="J22">
            <v>45</v>
          </cell>
          <cell r="K22">
            <v>75</v>
          </cell>
          <cell r="M22">
            <v>98</v>
          </cell>
          <cell r="N22">
            <v>9.4600000000000009</v>
          </cell>
          <cell r="P22">
            <v>32</v>
          </cell>
          <cell r="Q22">
            <v>91</v>
          </cell>
          <cell r="R22">
            <v>5</v>
          </cell>
          <cell r="S22">
            <v>90906</v>
          </cell>
          <cell r="T22">
            <v>14</v>
          </cell>
          <cell r="U22">
            <v>66.417000000000002</v>
          </cell>
          <cell r="V22">
            <v>91.932000000000002</v>
          </cell>
          <cell r="W22">
            <v>24</v>
          </cell>
          <cell r="X22">
            <v>39</v>
          </cell>
          <cell r="Y22">
            <v>5</v>
          </cell>
          <cell r="Z22">
            <v>90906</v>
          </cell>
          <cell r="AA22">
            <v>1</v>
          </cell>
          <cell r="AB22">
            <v>62</v>
          </cell>
          <cell r="AC22">
            <v>20</v>
          </cell>
        </row>
        <row r="23">
          <cell r="B23" t="str">
            <v>EMLyon Business School</v>
          </cell>
          <cell r="C23">
            <v>29</v>
          </cell>
          <cell r="D23">
            <v>38</v>
          </cell>
          <cell r="E23" t="str">
            <v>MSc in Management **</v>
          </cell>
          <cell r="F23" t="str">
            <v>95 (56)</v>
          </cell>
          <cell r="G23">
            <v>40</v>
          </cell>
          <cell r="H23">
            <v>62</v>
          </cell>
          <cell r="I23" t="str">
            <v>France</v>
          </cell>
          <cell r="J23">
            <v>37</v>
          </cell>
          <cell r="K23">
            <v>85</v>
          </cell>
          <cell r="L23">
            <v>30</v>
          </cell>
          <cell r="M23">
            <v>99</v>
          </cell>
          <cell r="N23">
            <v>8.91</v>
          </cell>
          <cell r="O23">
            <v>40</v>
          </cell>
          <cell r="P23">
            <v>18</v>
          </cell>
          <cell r="Q23">
            <v>100</v>
          </cell>
          <cell r="R23">
            <v>62</v>
          </cell>
          <cell r="S23">
            <v>86754</v>
          </cell>
          <cell r="T23">
            <v>43</v>
          </cell>
          <cell r="U23">
            <v>57.710999999999999</v>
          </cell>
          <cell r="V23">
            <v>88.132999999999996</v>
          </cell>
          <cell r="W23">
            <v>59</v>
          </cell>
          <cell r="X23">
            <v>22</v>
          </cell>
          <cell r="Y23">
            <v>74</v>
          </cell>
          <cell r="Z23">
            <v>86937</v>
          </cell>
          <cell r="AA23">
            <v>1</v>
          </cell>
          <cell r="AB23">
            <v>51</v>
          </cell>
          <cell r="AC23">
            <v>21</v>
          </cell>
        </row>
        <row r="24">
          <cell r="B24" t="str">
            <v>Skema Business School</v>
          </cell>
          <cell r="C24" t="str">
            <v>-</v>
          </cell>
          <cell r="D24">
            <v>47</v>
          </cell>
          <cell r="E24" t="str">
            <v>Global MSc in Management **</v>
          </cell>
          <cell r="F24" t="str">
            <v>95 (75)</v>
          </cell>
          <cell r="G24">
            <v>37</v>
          </cell>
          <cell r="H24">
            <v>62</v>
          </cell>
          <cell r="I24" t="str">
            <v>France</v>
          </cell>
          <cell r="J24">
            <v>28</v>
          </cell>
          <cell r="K24">
            <v>59</v>
          </cell>
          <cell r="M24">
            <v>95</v>
          </cell>
          <cell r="N24">
            <v>8.1999999999999993</v>
          </cell>
          <cell r="O24">
            <v>12</v>
          </cell>
          <cell r="P24">
            <v>20</v>
          </cell>
          <cell r="Q24">
            <v>100</v>
          </cell>
          <cell r="R24">
            <v>35</v>
          </cell>
          <cell r="S24">
            <v>80367</v>
          </cell>
          <cell r="T24">
            <v>50</v>
          </cell>
          <cell r="U24">
            <v>59.183999999999997</v>
          </cell>
          <cell r="V24">
            <v>87.16</v>
          </cell>
          <cell r="W24">
            <v>66</v>
          </cell>
          <cell r="X24">
            <v>8</v>
          </cell>
          <cell r="Y24">
            <v>50</v>
          </cell>
          <cell r="Z24">
            <v>79918</v>
          </cell>
          <cell r="AA24">
            <v>2</v>
          </cell>
          <cell r="AB24">
            <v>52</v>
          </cell>
          <cell r="AC24">
            <v>22</v>
          </cell>
        </row>
        <row r="25">
          <cell r="B25" t="str">
            <v>Nova School of Business and Economics</v>
          </cell>
          <cell r="C25">
            <v>16</v>
          </cell>
          <cell r="D25">
            <v>58</v>
          </cell>
          <cell r="E25" t="str">
            <v>International Masters in Management</v>
          </cell>
          <cell r="F25" t="str">
            <v>91 (97)</v>
          </cell>
          <cell r="G25">
            <v>33</v>
          </cell>
          <cell r="H25">
            <v>32</v>
          </cell>
          <cell r="I25" t="str">
            <v>Portugal</v>
          </cell>
          <cell r="J25">
            <v>14</v>
          </cell>
          <cell r="K25">
            <v>100</v>
          </cell>
          <cell r="L25">
            <v>20</v>
          </cell>
          <cell r="M25">
            <v>100</v>
          </cell>
          <cell r="N25">
            <v>8.86</v>
          </cell>
          <cell r="O25">
            <v>22</v>
          </cell>
          <cell r="P25">
            <v>18</v>
          </cell>
          <cell r="Q25">
            <v>81</v>
          </cell>
          <cell r="R25">
            <v>37</v>
          </cell>
          <cell r="S25">
            <v>76082</v>
          </cell>
          <cell r="T25">
            <v>88</v>
          </cell>
          <cell r="U25">
            <v>62.539000000000001</v>
          </cell>
          <cell r="V25">
            <v>86.942999999999998</v>
          </cell>
          <cell r="W25">
            <v>73</v>
          </cell>
          <cell r="X25">
            <v>25</v>
          </cell>
          <cell r="Y25">
            <v>40</v>
          </cell>
          <cell r="Z25">
            <v>76056</v>
          </cell>
          <cell r="AA25">
            <v>2</v>
          </cell>
          <cell r="AB25">
            <v>54</v>
          </cell>
          <cell r="AC25">
            <v>23</v>
          </cell>
        </row>
        <row r="26">
          <cell r="B26" t="str">
            <v>University of Mannheim</v>
          </cell>
          <cell r="C26">
            <v>26</v>
          </cell>
          <cell r="D26">
            <v>60</v>
          </cell>
          <cell r="E26" t="str">
            <v>Mannheim Master in Management</v>
          </cell>
          <cell r="F26" t="str">
            <v>98 (85)</v>
          </cell>
          <cell r="G26">
            <v>29</v>
          </cell>
          <cell r="H26">
            <v>25</v>
          </cell>
          <cell r="I26" t="str">
            <v>Germany</v>
          </cell>
          <cell r="J26">
            <v>67</v>
          </cell>
          <cell r="K26">
            <v>20</v>
          </cell>
          <cell r="L26">
            <v>25</v>
          </cell>
          <cell r="M26">
            <v>100</v>
          </cell>
          <cell r="N26">
            <v>9.31</v>
          </cell>
          <cell r="O26">
            <v>24</v>
          </cell>
          <cell r="P26">
            <v>32</v>
          </cell>
          <cell r="Q26">
            <v>75</v>
          </cell>
          <cell r="R26">
            <v>59</v>
          </cell>
          <cell r="S26">
            <v>100878</v>
          </cell>
          <cell r="T26">
            <v>29</v>
          </cell>
          <cell r="U26">
            <v>42.591000000000001</v>
          </cell>
          <cell r="V26">
            <v>87.094999999999999</v>
          </cell>
          <cell r="W26">
            <v>30</v>
          </cell>
          <cell r="X26">
            <v>40</v>
          </cell>
          <cell r="Y26">
            <v>12</v>
          </cell>
          <cell r="Z26">
            <v>101683</v>
          </cell>
          <cell r="AA26">
            <v>0</v>
          </cell>
          <cell r="AB26">
            <v>42</v>
          </cell>
          <cell r="AC26">
            <v>24</v>
          </cell>
        </row>
        <row r="27">
          <cell r="B27" t="str">
            <v>St Petersburg University, Graduate School of Management</v>
          </cell>
          <cell r="C27">
            <v>41</v>
          </cell>
          <cell r="D27">
            <v>14</v>
          </cell>
          <cell r="E27" t="str">
            <v>Master in Management</v>
          </cell>
          <cell r="F27" t="str">
            <v>88 (75)</v>
          </cell>
          <cell r="G27">
            <v>52</v>
          </cell>
          <cell r="H27">
            <v>7</v>
          </cell>
          <cell r="I27" t="str">
            <v>Russia</v>
          </cell>
          <cell r="J27">
            <v>47</v>
          </cell>
          <cell r="K27">
            <v>21</v>
          </cell>
          <cell r="L27">
            <v>31</v>
          </cell>
          <cell r="M27">
            <v>95</v>
          </cell>
          <cell r="N27">
            <v>8.57</v>
          </cell>
          <cell r="O27">
            <v>27</v>
          </cell>
          <cell r="P27">
            <v>24</v>
          </cell>
          <cell r="Q27">
            <v>100</v>
          </cell>
          <cell r="R27">
            <v>20</v>
          </cell>
          <cell r="S27">
            <v>70563</v>
          </cell>
          <cell r="T27">
            <v>36</v>
          </cell>
          <cell r="U27">
            <v>109.578</v>
          </cell>
          <cell r="V27">
            <v>85.986999999999995</v>
          </cell>
          <cell r="W27">
            <v>70</v>
          </cell>
          <cell r="X27">
            <v>37</v>
          </cell>
          <cell r="Y27">
            <v>27</v>
          </cell>
          <cell r="Z27">
            <v>70563</v>
          </cell>
          <cell r="AA27">
            <v>1</v>
          </cell>
          <cell r="AB27">
            <v>50</v>
          </cell>
          <cell r="AC27">
            <v>25</v>
          </cell>
        </row>
        <row r="28">
          <cell r="B28" t="str">
            <v>Indian Institute of Management Ahmedabad</v>
          </cell>
          <cell r="C28">
            <v>20</v>
          </cell>
          <cell r="D28">
            <v>36</v>
          </cell>
          <cell r="E28" t="str">
            <v>Two-Year Post Graduate Programme in Management (MBA)</v>
          </cell>
          <cell r="F28" t="str">
            <v>100 (94)</v>
          </cell>
          <cell r="G28">
            <v>19</v>
          </cell>
          <cell r="H28">
            <v>2</v>
          </cell>
          <cell r="I28" t="str">
            <v>India</v>
          </cell>
          <cell r="J28">
            <v>85</v>
          </cell>
          <cell r="K28">
            <v>0</v>
          </cell>
          <cell r="L28">
            <v>22</v>
          </cell>
          <cell r="M28">
            <v>100</v>
          </cell>
          <cell r="N28">
            <v>9.3699999999999992</v>
          </cell>
          <cell r="O28">
            <v>21</v>
          </cell>
          <cell r="P28">
            <v>22</v>
          </cell>
          <cell r="Q28">
            <v>100</v>
          </cell>
          <cell r="R28">
            <v>40</v>
          </cell>
          <cell r="S28">
            <v>139978</v>
          </cell>
          <cell r="T28">
            <v>0</v>
          </cell>
          <cell r="U28">
            <v>41.933999999999997</v>
          </cell>
          <cell r="V28">
            <v>82.667000000000002</v>
          </cell>
          <cell r="W28">
            <v>5</v>
          </cell>
          <cell r="X28">
            <v>65</v>
          </cell>
          <cell r="Y28">
            <v>92</v>
          </cell>
          <cell r="Z28">
            <v>139602</v>
          </cell>
          <cell r="AA28">
            <v>0</v>
          </cell>
          <cell r="AB28">
            <v>22</v>
          </cell>
          <cell r="AC28">
            <v>26</v>
          </cell>
        </row>
        <row r="29">
          <cell r="B29" t="str">
            <v>HHL Leipzig Graduate School of Management</v>
          </cell>
          <cell r="C29">
            <v>23</v>
          </cell>
          <cell r="D29">
            <v>42</v>
          </cell>
          <cell r="E29" t="str">
            <v>MSc in Management</v>
          </cell>
          <cell r="F29" t="str">
            <v>89 (94)</v>
          </cell>
          <cell r="G29">
            <v>24</v>
          </cell>
          <cell r="H29">
            <v>14</v>
          </cell>
          <cell r="I29" t="str">
            <v>Germany</v>
          </cell>
          <cell r="J29">
            <v>87</v>
          </cell>
          <cell r="K29">
            <v>36</v>
          </cell>
          <cell r="L29">
            <v>25</v>
          </cell>
          <cell r="M29">
            <v>100</v>
          </cell>
          <cell r="N29">
            <v>9.48</v>
          </cell>
          <cell r="O29">
            <v>24</v>
          </cell>
          <cell r="P29">
            <v>24</v>
          </cell>
          <cell r="Q29">
            <v>100</v>
          </cell>
          <cell r="R29">
            <v>97</v>
          </cell>
          <cell r="S29">
            <v>117891</v>
          </cell>
          <cell r="T29">
            <v>31</v>
          </cell>
          <cell r="U29">
            <v>46.304000000000002</v>
          </cell>
          <cell r="V29">
            <v>88.486999999999995</v>
          </cell>
          <cell r="W29">
            <v>9</v>
          </cell>
          <cell r="X29">
            <v>32</v>
          </cell>
          <cell r="Y29">
            <v>43</v>
          </cell>
          <cell r="Z29">
            <v>117891</v>
          </cell>
          <cell r="AA29">
            <v>0</v>
          </cell>
          <cell r="AB29">
            <v>34</v>
          </cell>
          <cell r="AC29">
            <v>27</v>
          </cell>
        </row>
        <row r="30">
          <cell r="B30" t="str">
            <v>Trinity College Dublin, Trinity Business School</v>
          </cell>
          <cell r="C30">
            <v>38</v>
          </cell>
          <cell r="D30">
            <v>38</v>
          </cell>
          <cell r="E30" t="str">
            <v>MSc in International Management</v>
          </cell>
          <cell r="F30" t="str">
            <v>89 (82)</v>
          </cell>
          <cell r="G30">
            <v>43</v>
          </cell>
          <cell r="H30">
            <v>63</v>
          </cell>
          <cell r="I30" t="str">
            <v>Ireland</v>
          </cell>
          <cell r="J30">
            <v>15</v>
          </cell>
          <cell r="K30">
            <v>29</v>
          </cell>
          <cell r="M30">
            <v>100</v>
          </cell>
          <cell r="N30">
            <v>8.75</v>
          </cell>
          <cell r="P30">
            <v>12</v>
          </cell>
          <cell r="Q30">
            <v>0</v>
          </cell>
          <cell r="R30">
            <v>79</v>
          </cell>
          <cell r="S30">
            <v>80224</v>
          </cell>
          <cell r="T30">
            <v>82</v>
          </cell>
          <cell r="U30">
            <v>67.936999999999998</v>
          </cell>
          <cell r="V30">
            <v>81.984999999999999</v>
          </cell>
          <cell r="W30">
            <v>92</v>
          </cell>
          <cell r="X30">
            <v>86</v>
          </cell>
          <cell r="Y30">
            <v>39</v>
          </cell>
          <cell r="Z30">
            <v>80224</v>
          </cell>
          <cell r="AA30">
            <v>0</v>
          </cell>
          <cell r="AB30">
            <v>48</v>
          </cell>
          <cell r="AC30">
            <v>28</v>
          </cell>
        </row>
        <row r="31">
          <cell r="B31" t="str">
            <v>Frankfurt School of Finance and Management</v>
          </cell>
          <cell r="C31">
            <v>34</v>
          </cell>
          <cell r="D31">
            <v>20</v>
          </cell>
          <cell r="E31" t="str">
            <v>Master in Management</v>
          </cell>
          <cell r="F31" t="str">
            <v>94 (77)</v>
          </cell>
          <cell r="G31">
            <v>17</v>
          </cell>
          <cell r="H31">
            <v>30</v>
          </cell>
          <cell r="I31" t="str">
            <v>Germany</v>
          </cell>
          <cell r="J31">
            <v>61</v>
          </cell>
          <cell r="K31">
            <v>30</v>
          </cell>
          <cell r="L31">
            <v>33</v>
          </cell>
          <cell r="M31">
            <v>100</v>
          </cell>
          <cell r="N31">
            <v>9.3000000000000007</v>
          </cell>
          <cell r="O31">
            <v>36</v>
          </cell>
          <cell r="P31">
            <v>24</v>
          </cell>
          <cell r="Q31">
            <v>8</v>
          </cell>
          <cell r="R31">
            <v>68</v>
          </cell>
          <cell r="S31">
            <v>102689</v>
          </cell>
          <cell r="T31">
            <v>43</v>
          </cell>
          <cell r="U31">
            <v>41.49</v>
          </cell>
          <cell r="V31">
            <v>88.197999999999993</v>
          </cell>
          <cell r="W31">
            <v>6</v>
          </cell>
          <cell r="X31">
            <v>57</v>
          </cell>
          <cell r="Y31">
            <v>49</v>
          </cell>
          <cell r="Z31">
            <v>102689</v>
          </cell>
          <cell r="AA31">
            <v>1</v>
          </cell>
          <cell r="AB31">
            <v>46</v>
          </cell>
          <cell r="AC31">
            <v>29</v>
          </cell>
        </row>
        <row r="32">
          <cell r="B32" t="str">
            <v>Neoma Business School</v>
          </cell>
          <cell r="C32">
            <v>28</v>
          </cell>
          <cell r="D32">
            <v>50</v>
          </cell>
          <cell r="E32" t="str">
            <v>Master in Management **</v>
          </cell>
          <cell r="F32" t="str">
            <v>93 (90)</v>
          </cell>
          <cell r="G32">
            <v>44</v>
          </cell>
          <cell r="H32">
            <v>76</v>
          </cell>
          <cell r="I32" t="str">
            <v>France</v>
          </cell>
          <cell r="J32">
            <v>44</v>
          </cell>
          <cell r="K32">
            <v>75</v>
          </cell>
          <cell r="L32">
            <v>34</v>
          </cell>
          <cell r="M32">
            <v>100</v>
          </cell>
          <cell r="N32">
            <v>8.48</v>
          </cell>
          <cell r="O32">
            <v>43</v>
          </cell>
          <cell r="P32">
            <v>21</v>
          </cell>
          <cell r="Q32">
            <v>100</v>
          </cell>
          <cell r="R32">
            <v>73</v>
          </cell>
          <cell r="S32">
            <v>71865</v>
          </cell>
          <cell r="T32">
            <v>35</v>
          </cell>
          <cell r="U32">
            <v>48.125</v>
          </cell>
          <cell r="V32">
            <v>87.462000000000003</v>
          </cell>
          <cell r="W32">
            <v>63</v>
          </cell>
          <cell r="X32">
            <v>16</v>
          </cell>
          <cell r="Y32">
            <v>72</v>
          </cell>
          <cell r="Z32">
            <v>72040</v>
          </cell>
          <cell r="AA32">
            <v>1</v>
          </cell>
          <cell r="AB32">
            <v>51</v>
          </cell>
          <cell r="AC32">
            <v>30</v>
          </cell>
        </row>
        <row r="33">
          <cell r="B33" t="str">
            <v>Bayes Business School (formerly Cass)</v>
          </cell>
          <cell r="C33">
            <v>43</v>
          </cell>
          <cell r="D33">
            <v>50</v>
          </cell>
          <cell r="E33" t="str">
            <v>MSc in Management</v>
          </cell>
          <cell r="F33" t="str">
            <v>95 (56)</v>
          </cell>
          <cell r="G33">
            <v>34</v>
          </cell>
          <cell r="H33">
            <v>75</v>
          </cell>
          <cell r="I33" t="str">
            <v>UK</v>
          </cell>
          <cell r="J33">
            <v>24</v>
          </cell>
          <cell r="K33">
            <v>57</v>
          </cell>
          <cell r="L33">
            <v>33</v>
          </cell>
          <cell r="M33">
            <v>95</v>
          </cell>
          <cell r="N33">
            <v>8.7200000000000006</v>
          </cell>
          <cell r="O33">
            <v>24</v>
          </cell>
          <cell r="P33">
            <v>12</v>
          </cell>
          <cell r="Q33">
            <v>7</v>
          </cell>
          <cell r="R33">
            <v>24</v>
          </cell>
          <cell r="S33">
            <v>73035</v>
          </cell>
          <cell r="T33">
            <v>85</v>
          </cell>
          <cell r="U33">
            <v>62.505000000000003</v>
          </cell>
          <cell r="V33">
            <v>85.263000000000005</v>
          </cell>
          <cell r="W33">
            <v>78</v>
          </cell>
          <cell r="X33">
            <v>82</v>
          </cell>
          <cell r="Y33">
            <v>87</v>
          </cell>
          <cell r="Z33">
            <v>73035</v>
          </cell>
          <cell r="AA33">
            <v>0</v>
          </cell>
          <cell r="AB33">
            <v>47</v>
          </cell>
          <cell r="AC33">
            <v>31</v>
          </cell>
        </row>
        <row r="34">
          <cell r="B34" t="str">
            <v>Vlerick Business School</v>
          </cell>
          <cell r="C34">
            <v>35</v>
          </cell>
          <cell r="D34">
            <v>18</v>
          </cell>
          <cell r="E34" t="str">
            <v>Masters in International Management &amp; Strategy</v>
          </cell>
          <cell r="F34" t="str">
            <v>83 (96)</v>
          </cell>
          <cell r="G34">
            <v>28</v>
          </cell>
          <cell r="H34">
            <v>38</v>
          </cell>
          <cell r="I34" t="str">
            <v>Belgium</v>
          </cell>
          <cell r="J34">
            <v>51</v>
          </cell>
          <cell r="K34">
            <v>35</v>
          </cell>
          <cell r="L34">
            <v>32</v>
          </cell>
          <cell r="M34">
            <v>100</v>
          </cell>
          <cell r="N34">
            <v>9.1999999999999993</v>
          </cell>
          <cell r="O34">
            <v>29</v>
          </cell>
          <cell r="P34">
            <v>10</v>
          </cell>
          <cell r="Q34">
            <v>100</v>
          </cell>
          <cell r="R34">
            <v>11</v>
          </cell>
          <cell r="S34">
            <v>76056</v>
          </cell>
          <cell r="T34">
            <v>32</v>
          </cell>
          <cell r="U34">
            <v>76.442999999999998</v>
          </cell>
          <cell r="V34">
            <v>81.147000000000006</v>
          </cell>
          <cell r="W34">
            <v>25</v>
          </cell>
          <cell r="X34">
            <v>18</v>
          </cell>
          <cell r="Y34">
            <v>34</v>
          </cell>
          <cell r="Z34">
            <v>76056</v>
          </cell>
          <cell r="AA34">
            <v>1</v>
          </cell>
          <cell r="AB34">
            <v>53</v>
          </cell>
          <cell r="AC34">
            <v>32</v>
          </cell>
        </row>
        <row r="35">
          <cell r="B35" t="str">
            <v>HEC Lausanne, University of Lausanne</v>
          </cell>
          <cell r="C35">
            <v>29</v>
          </cell>
          <cell r="D35">
            <v>17</v>
          </cell>
          <cell r="E35" t="str">
            <v>MSc in Management</v>
          </cell>
          <cell r="F35" t="str">
            <v>69 (36)</v>
          </cell>
          <cell r="G35">
            <v>26</v>
          </cell>
          <cell r="H35">
            <v>83</v>
          </cell>
          <cell r="I35" t="str">
            <v>Switzerland</v>
          </cell>
          <cell r="J35">
            <v>32</v>
          </cell>
          <cell r="K35">
            <v>33</v>
          </cell>
          <cell r="L35">
            <v>33</v>
          </cell>
          <cell r="M35">
            <v>100</v>
          </cell>
          <cell r="N35">
            <v>8.57</v>
          </cell>
          <cell r="O35">
            <v>37</v>
          </cell>
          <cell r="P35">
            <v>26.7</v>
          </cell>
          <cell r="Q35">
            <v>86</v>
          </cell>
          <cell r="R35">
            <v>8</v>
          </cell>
          <cell r="S35">
            <v>80984</v>
          </cell>
          <cell r="T35">
            <v>52</v>
          </cell>
          <cell r="U35">
            <v>69.14</v>
          </cell>
          <cell r="V35">
            <v>80.542000000000002</v>
          </cell>
          <cell r="W35">
            <v>88</v>
          </cell>
          <cell r="X35">
            <v>64</v>
          </cell>
          <cell r="Y35">
            <v>17</v>
          </cell>
          <cell r="Z35">
            <v>80984</v>
          </cell>
          <cell r="AA35">
            <v>0</v>
          </cell>
          <cell r="AB35">
            <v>53</v>
          </cell>
          <cell r="AC35">
            <v>33</v>
          </cell>
        </row>
        <row r="36">
          <cell r="B36" t="str">
            <v>Iéseg School of Management</v>
          </cell>
          <cell r="C36">
            <v>32</v>
          </cell>
          <cell r="D36">
            <v>40</v>
          </cell>
          <cell r="E36" t="str">
            <v>MSc in Management **</v>
          </cell>
          <cell r="F36" t="str">
            <v>90 (67)</v>
          </cell>
          <cell r="G36">
            <v>46</v>
          </cell>
          <cell r="H36">
            <v>88</v>
          </cell>
          <cell r="I36" t="str">
            <v>France</v>
          </cell>
          <cell r="J36">
            <v>42</v>
          </cell>
          <cell r="K36">
            <v>80</v>
          </cell>
          <cell r="L36">
            <v>33</v>
          </cell>
          <cell r="M36">
            <v>100</v>
          </cell>
          <cell r="N36">
            <v>8.4600000000000009</v>
          </cell>
          <cell r="O36">
            <v>33</v>
          </cell>
          <cell r="P36">
            <v>24</v>
          </cell>
          <cell r="Q36">
            <v>100</v>
          </cell>
          <cell r="R36">
            <v>88</v>
          </cell>
          <cell r="S36">
            <v>68093</v>
          </cell>
          <cell r="T36">
            <v>25</v>
          </cell>
          <cell r="U36">
            <v>50.683999999999997</v>
          </cell>
          <cell r="V36">
            <v>85.131</v>
          </cell>
          <cell r="W36">
            <v>62</v>
          </cell>
          <cell r="X36">
            <v>7</v>
          </cell>
          <cell r="Y36">
            <v>47</v>
          </cell>
          <cell r="Z36">
            <v>68928</v>
          </cell>
          <cell r="AA36">
            <v>2</v>
          </cell>
          <cell r="AB36">
            <v>50</v>
          </cell>
          <cell r="AC36">
            <v>34</v>
          </cell>
        </row>
        <row r="37">
          <cell r="B37" t="str">
            <v>Tongji University School of Economics and Management</v>
          </cell>
          <cell r="C37">
            <v>31</v>
          </cell>
          <cell r="D37">
            <v>29</v>
          </cell>
          <cell r="E37" t="str">
            <v>Master in Management</v>
          </cell>
          <cell r="F37" t="str">
            <v>100 (100)</v>
          </cell>
          <cell r="G37">
            <v>38</v>
          </cell>
          <cell r="H37">
            <v>5</v>
          </cell>
          <cell r="I37" t="str">
            <v>China</v>
          </cell>
          <cell r="J37">
            <v>96</v>
          </cell>
          <cell r="K37">
            <v>29</v>
          </cell>
          <cell r="L37">
            <v>31</v>
          </cell>
          <cell r="M37">
            <v>92</v>
          </cell>
          <cell r="N37">
            <v>9.6300000000000008</v>
          </cell>
          <cell r="O37">
            <v>28</v>
          </cell>
          <cell r="P37">
            <v>30</v>
          </cell>
          <cell r="Q37">
            <v>100</v>
          </cell>
          <cell r="R37">
            <v>32</v>
          </cell>
          <cell r="S37">
            <v>88512</v>
          </cell>
          <cell r="T37">
            <v>34</v>
          </cell>
          <cell r="U37">
            <v>85.703000000000003</v>
          </cell>
          <cell r="V37">
            <v>82.206999999999994</v>
          </cell>
          <cell r="W37">
            <v>3</v>
          </cell>
          <cell r="X37">
            <v>30</v>
          </cell>
          <cell r="Y37">
            <v>11</v>
          </cell>
          <cell r="Z37">
            <v>88512</v>
          </cell>
          <cell r="AA37">
            <v>1</v>
          </cell>
          <cell r="AB37">
            <v>76</v>
          </cell>
          <cell r="AC37">
            <v>35</v>
          </cell>
        </row>
        <row r="38">
          <cell r="B38" t="str">
            <v>Shanghai Jiao Tong University: Antai</v>
          </cell>
          <cell r="C38">
            <v>23</v>
          </cell>
          <cell r="D38">
            <v>15</v>
          </cell>
          <cell r="E38" t="str">
            <v>Master in Management</v>
          </cell>
          <cell r="F38" t="str">
            <v>92 (80)</v>
          </cell>
          <cell r="G38">
            <v>33</v>
          </cell>
          <cell r="H38">
            <v>3</v>
          </cell>
          <cell r="I38" t="str">
            <v>China</v>
          </cell>
          <cell r="J38">
            <v>100</v>
          </cell>
          <cell r="K38">
            <v>27</v>
          </cell>
          <cell r="L38">
            <v>24</v>
          </cell>
          <cell r="M38">
            <v>95</v>
          </cell>
          <cell r="N38">
            <v>9.75</v>
          </cell>
          <cell r="O38">
            <v>14</v>
          </cell>
          <cell r="P38">
            <v>31</v>
          </cell>
          <cell r="Q38">
            <v>79</v>
          </cell>
          <cell r="R38">
            <v>41</v>
          </cell>
          <cell r="S38">
            <v>91956</v>
          </cell>
          <cell r="T38">
            <v>10</v>
          </cell>
          <cell r="U38">
            <v>95.822000000000003</v>
          </cell>
          <cell r="V38">
            <v>84.32</v>
          </cell>
          <cell r="W38">
            <v>4</v>
          </cell>
          <cell r="X38">
            <v>81</v>
          </cell>
          <cell r="Y38">
            <v>10</v>
          </cell>
          <cell r="Z38">
            <v>91956</v>
          </cell>
          <cell r="AA38">
            <v>1</v>
          </cell>
          <cell r="AB38">
            <v>61</v>
          </cell>
          <cell r="AC38">
            <v>36</v>
          </cell>
        </row>
        <row r="39">
          <cell r="B39" t="str">
            <v>Eada Business School Barcelona</v>
          </cell>
          <cell r="C39">
            <v>32</v>
          </cell>
          <cell r="D39">
            <v>28</v>
          </cell>
          <cell r="E39" t="str">
            <v>Master in International Management</v>
          </cell>
          <cell r="F39" t="str">
            <v>92 (89)</v>
          </cell>
          <cell r="G39">
            <v>37</v>
          </cell>
          <cell r="H39">
            <v>53</v>
          </cell>
          <cell r="I39" t="str">
            <v>Spain</v>
          </cell>
          <cell r="J39">
            <v>34</v>
          </cell>
          <cell r="K39">
            <v>40</v>
          </cell>
          <cell r="L39">
            <v>37</v>
          </cell>
          <cell r="M39">
            <v>90</v>
          </cell>
          <cell r="N39">
            <v>9.42</v>
          </cell>
          <cell r="O39">
            <v>41</v>
          </cell>
          <cell r="P39">
            <v>12</v>
          </cell>
          <cell r="Q39">
            <v>100</v>
          </cell>
          <cell r="R39">
            <v>27</v>
          </cell>
          <cell r="S39">
            <v>75956</v>
          </cell>
          <cell r="T39">
            <v>86</v>
          </cell>
          <cell r="U39">
            <v>64.698999999999998</v>
          </cell>
          <cell r="V39">
            <v>84.176000000000002</v>
          </cell>
          <cell r="W39">
            <v>48</v>
          </cell>
          <cell r="X39">
            <v>61</v>
          </cell>
          <cell r="Y39">
            <v>63</v>
          </cell>
          <cell r="Z39">
            <v>75956</v>
          </cell>
          <cell r="AA39">
            <v>0</v>
          </cell>
          <cell r="AB39">
            <v>38</v>
          </cell>
          <cell r="AC39">
            <v>37</v>
          </cell>
        </row>
        <row r="40">
          <cell r="B40" t="str">
            <v>Maastricht University School of Business and Economics</v>
          </cell>
          <cell r="C40">
            <v>50</v>
          </cell>
          <cell r="D40">
            <v>45</v>
          </cell>
          <cell r="E40" t="str">
            <v>MSc International Business</v>
          </cell>
          <cell r="F40" t="str">
            <v>94 (47)</v>
          </cell>
          <cell r="G40">
            <v>33</v>
          </cell>
          <cell r="H40">
            <v>56</v>
          </cell>
          <cell r="I40" t="str">
            <v>Netherlands</v>
          </cell>
          <cell r="J40">
            <v>36</v>
          </cell>
          <cell r="K40">
            <v>82</v>
          </cell>
          <cell r="L40">
            <v>40</v>
          </cell>
          <cell r="M40">
            <v>98</v>
          </cell>
          <cell r="N40">
            <v>9</v>
          </cell>
          <cell r="O40">
            <v>32</v>
          </cell>
          <cell r="P40">
            <v>15</v>
          </cell>
          <cell r="Q40">
            <v>16</v>
          </cell>
          <cell r="R40">
            <v>53</v>
          </cell>
          <cell r="S40">
            <v>79645</v>
          </cell>
          <cell r="T40">
            <v>64</v>
          </cell>
          <cell r="U40">
            <v>45.424999999999997</v>
          </cell>
          <cell r="V40">
            <v>84.472999999999999</v>
          </cell>
          <cell r="W40">
            <v>65</v>
          </cell>
          <cell r="X40">
            <v>69</v>
          </cell>
          <cell r="Y40">
            <v>19</v>
          </cell>
          <cell r="Z40">
            <v>79839</v>
          </cell>
          <cell r="AA40">
            <v>0</v>
          </cell>
          <cell r="AB40">
            <v>49</v>
          </cell>
          <cell r="AC40">
            <v>37</v>
          </cell>
        </row>
        <row r="41">
          <cell r="B41" t="str">
            <v>IQS/FJU/LMU</v>
          </cell>
          <cell r="C41">
            <v>19</v>
          </cell>
          <cell r="D41">
            <v>33</v>
          </cell>
          <cell r="E41" t="str">
            <v>Master in Global Entrepreneurial Management (MGEM)</v>
          </cell>
          <cell r="F41" t="str">
            <v>92 (83)</v>
          </cell>
          <cell r="G41">
            <v>42</v>
          </cell>
          <cell r="H41">
            <v>14</v>
          </cell>
          <cell r="I41" t="str">
            <v>Spain/Taiwan/US</v>
          </cell>
          <cell r="J41">
            <v>29</v>
          </cell>
          <cell r="K41">
            <v>10</v>
          </cell>
          <cell r="L41">
            <v>30</v>
          </cell>
          <cell r="M41">
            <v>95</v>
          </cell>
          <cell r="N41">
            <v>9.1</v>
          </cell>
          <cell r="O41">
            <v>31</v>
          </cell>
          <cell r="P41">
            <v>12</v>
          </cell>
          <cell r="Q41">
            <v>100</v>
          </cell>
          <cell r="R41">
            <v>45</v>
          </cell>
          <cell r="S41">
            <v>62262</v>
          </cell>
          <cell r="T41">
            <v>95</v>
          </cell>
          <cell r="U41">
            <v>69.418000000000006</v>
          </cell>
          <cell r="V41">
            <v>85.597999999999999</v>
          </cell>
          <cell r="W41">
            <v>33</v>
          </cell>
          <cell r="X41">
            <v>1</v>
          </cell>
          <cell r="Y41">
            <v>96</v>
          </cell>
          <cell r="Z41">
            <v>62262</v>
          </cell>
          <cell r="AA41">
            <v>0</v>
          </cell>
          <cell r="AB41">
            <v>41</v>
          </cell>
          <cell r="AC41">
            <v>39</v>
          </cell>
        </row>
        <row r="42">
          <cell r="B42" t="str">
            <v>SP Jain Institute of Management &amp; Research (SPJIMR)</v>
          </cell>
          <cell r="C42">
            <v>36</v>
          </cell>
          <cell r="D42">
            <v>29</v>
          </cell>
          <cell r="E42" t="str">
            <v>Post Graduate Diploma in Management</v>
          </cell>
          <cell r="F42" t="str">
            <v>100 (100)</v>
          </cell>
          <cell r="G42">
            <v>41</v>
          </cell>
          <cell r="H42">
            <v>5</v>
          </cell>
          <cell r="I42" t="str">
            <v>India</v>
          </cell>
          <cell r="J42">
            <v>97</v>
          </cell>
          <cell r="K42">
            <v>21</v>
          </cell>
          <cell r="M42">
            <v>81</v>
          </cell>
          <cell r="N42">
            <v>9.3699999999999992</v>
          </cell>
          <cell r="P42">
            <v>21</v>
          </cell>
          <cell r="Q42">
            <v>100</v>
          </cell>
          <cell r="R42">
            <v>17</v>
          </cell>
          <cell r="S42">
            <v>118904</v>
          </cell>
          <cell r="T42">
            <v>1</v>
          </cell>
          <cell r="U42">
            <v>38.085999999999999</v>
          </cell>
          <cell r="V42">
            <v>82.731999999999999</v>
          </cell>
          <cell r="W42">
            <v>12</v>
          </cell>
          <cell r="X42">
            <v>60</v>
          </cell>
          <cell r="Y42">
            <v>91</v>
          </cell>
          <cell r="Z42">
            <v>120625</v>
          </cell>
          <cell r="AA42">
            <v>0</v>
          </cell>
          <cell r="AB42">
            <v>42</v>
          </cell>
          <cell r="AC42">
            <v>39</v>
          </cell>
        </row>
        <row r="43">
          <cell r="B43" t="str">
            <v>The University of Sydney Business School</v>
          </cell>
          <cell r="C43">
            <v>45</v>
          </cell>
          <cell r="D43">
            <v>44</v>
          </cell>
          <cell r="E43" t="str">
            <v>Master of Management</v>
          </cell>
          <cell r="F43" t="str">
            <v>87 (71)</v>
          </cell>
          <cell r="G43">
            <v>36</v>
          </cell>
          <cell r="H43">
            <v>45</v>
          </cell>
          <cell r="I43" t="str">
            <v>Australia</v>
          </cell>
          <cell r="J43">
            <v>16</v>
          </cell>
          <cell r="K43">
            <v>33</v>
          </cell>
          <cell r="L43">
            <v>38</v>
          </cell>
          <cell r="M43">
            <v>94</v>
          </cell>
          <cell r="N43">
            <v>8.94</v>
          </cell>
          <cell r="O43">
            <v>29</v>
          </cell>
          <cell r="P43">
            <v>15</v>
          </cell>
          <cell r="Q43">
            <v>100</v>
          </cell>
          <cell r="R43">
            <v>18</v>
          </cell>
          <cell r="S43">
            <v>70740</v>
          </cell>
          <cell r="T43">
            <v>76</v>
          </cell>
          <cell r="U43">
            <v>60.581000000000003</v>
          </cell>
          <cell r="V43">
            <v>86.152000000000001</v>
          </cell>
          <cell r="W43">
            <v>58</v>
          </cell>
          <cell r="X43">
            <v>53</v>
          </cell>
          <cell r="Y43">
            <v>82</v>
          </cell>
          <cell r="Z43">
            <v>70305</v>
          </cell>
          <cell r="AA43">
            <v>1</v>
          </cell>
          <cell r="AB43">
            <v>60</v>
          </cell>
          <cell r="AC43">
            <v>41</v>
          </cell>
        </row>
        <row r="44">
          <cell r="B44" t="str">
            <v>Grenoble Ecole de Management</v>
          </cell>
          <cell r="C44">
            <v>46</v>
          </cell>
          <cell r="D44">
            <v>53</v>
          </cell>
          <cell r="E44" t="str">
            <v>MSc Management in International Business (MIB)</v>
          </cell>
          <cell r="F44" t="str">
            <v>75 (85)</v>
          </cell>
          <cell r="G44">
            <v>47</v>
          </cell>
          <cell r="H44">
            <v>54</v>
          </cell>
          <cell r="I44" t="str">
            <v>France</v>
          </cell>
          <cell r="J44">
            <v>13</v>
          </cell>
          <cell r="K44">
            <v>73</v>
          </cell>
          <cell r="L44">
            <v>45</v>
          </cell>
          <cell r="M44">
            <v>92</v>
          </cell>
          <cell r="N44">
            <v>8.1999999999999993</v>
          </cell>
          <cell r="O44">
            <v>47</v>
          </cell>
          <cell r="P44">
            <v>20</v>
          </cell>
          <cell r="Q44">
            <v>87</v>
          </cell>
          <cell r="R44">
            <v>7</v>
          </cell>
          <cell r="S44">
            <v>66998</v>
          </cell>
          <cell r="T44">
            <v>80</v>
          </cell>
          <cell r="U44">
            <v>61.609000000000002</v>
          </cell>
          <cell r="V44">
            <v>82.087999999999994</v>
          </cell>
          <cell r="W44">
            <v>93</v>
          </cell>
          <cell r="X44">
            <v>59</v>
          </cell>
          <cell r="Y44">
            <v>59</v>
          </cell>
          <cell r="Z44">
            <v>66895</v>
          </cell>
          <cell r="AA44">
            <v>1</v>
          </cell>
          <cell r="AB44">
            <v>47</v>
          </cell>
          <cell r="AC44">
            <v>42</v>
          </cell>
        </row>
        <row r="45">
          <cell r="B45" t="str">
            <v>Excelia Business School</v>
          </cell>
          <cell r="C45">
            <v>48</v>
          </cell>
          <cell r="D45">
            <v>50</v>
          </cell>
          <cell r="E45" t="str">
            <v>Master in Management **</v>
          </cell>
          <cell r="F45" t="str">
            <v>100 (85)</v>
          </cell>
          <cell r="G45">
            <v>51</v>
          </cell>
          <cell r="H45">
            <v>61</v>
          </cell>
          <cell r="I45" t="str">
            <v>France</v>
          </cell>
          <cell r="J45">
            <v>52</v>
          </cell>
          <cell r="K45">
            <v>69</v>
          </cell>
          <cell r="L45">
            <v>52</v>
          </cell>
          <cell r="M45">
            <v>100</v>
          </cell>
          <cell r="N45">
            <v>8.81</v>
          </cell>
          <cell r="O45">
            <v>66</v>
          </cell>
          <cell r="P45">
            <v>22</v>
          </cell>
          <cell r="Q45">
            <v>100</v>
          </cell>
          <cell r="R45">
            <v>87</v>
          </cell>
          <cell r="S45">
            <v>64994</v>
          </cell>
          <cell r="T45">
            <v>53</v>
          </cell>
          <cell r="U45">
            <v>43.01</v>
          </cell>
          <cell r="V45">
            <v>87.046000000000006</v>
          </cell>
          <cell r="W45">
            <v>75</v>
          </cell>
          <cell r="X45">
            <v>3</v>
          </cell>
          <cell r="Y45">
            <v>80</v>
          </cell>
          <cell r="Z45">
            <v>64868</v>
          </cell>
          <cell r="AA45">
            <v>2</v>
          </cell>
          <cell r="AB45">
            <v>50</v>
          </cell>
          <cell r="AC45">
            <v>42</v>
          </cell>
        </row>
        <row r="46">
          <cell r="B46" t="str">
            <v>Audencia</v>
          </cell>
          <cell r="C46">
            <v>55</v>
          </cell>
          <cell r="D46">
            <v>44</v>
          </cell>
          <cell r="E46" t="str">
            <v>MSc in Management-Engineering</v>
          </cell>
          <cell r="F46" t="str">
            <v>100 (61)</v>
          </cell>
          <cell r="G46">
            <v>49</v>
          </cell>
          <cell r="H46">
            <v>54</v>
          </cell>
          <cell r="I46" t="str">
            <v>France</v>
          </cell>
          <cell r="J46">
            <v>43</v>
          </cell>
          <cell r="K46">
            <v>78</v>
          </cell>
          <cell r="L46">
            <v>48</v>
          </cell>
          <cell r="M46">
            <v>94</v>
          </cell>
          <cell r="N46">
            <v>8.92</v>
          </cell>
          <cell r="O46">
            <v>46</v>
          </cell>
          <cell r="P46">
            <v>16.3</v>
          </cell>
          <cell r="Q46">
            <v>100</v>
          </cell>
          <cell r="R46">
            <v>72</v>
          </cell>
          <cell r="S46">
            <v>76461</v>
          </cell>
          <cell r="T46">
            <v>44</v>
          </cell>
          <cell r="U46">
            <v>51.243000000000002</v>
          </cell>
          <cell r="V46">
            <v>83.873000000000005</v>
          </cell>
          <cell r="W46">
            <v>18</v>
          </cell>
          <cell r="X46">
            <v>27</v>
          </cell>
          <cell r="Y46">
            <v>42</v>
          </cell>
          <cell r="Z46">
            <v>76461</v>
          </cell>
          <cell r="AA46">
            <v>1</v>
          </cell>
          <cell r="AB46">
            <v>37</v>
          </cell>
          <cell r="AC46">
            <v>44</v>
          </cell>
        </row>
        <row r="47">
          <cell r="B47" t="str">
            <v>Copenhagen Business School</v>
          </cell>
          <cell r="C47">
            <v>50</v>
          </cell>
          <cell r="D47">
            <v>45</v>
          </cell>
          <cell r="E47" t="str">
            <v>MSc in Economics and Business Administration</v>
          </cell>
          <cell r="F47" t="str">
            <v>74 (98)</v>
          </cell>
          <cell r="G47">
            <v>33</v>
          </cell>
          <cell r="H47">
            <v>46</v>
          </cell>
          <cell r="I47" t="str">
            <v>Denmark</v>
          </cell>
          <cell r="J47">
            <v>39</v>
          </cell>
          <cell r="K47">
            <v>9</v>
          </cell>
          <cell r="L47">
            <v>47</v>
          </cell>
          <cell r="M47">
            <v>99</v>
          </cell>
          <cell r="N47">
            <v>8.69</v>
          </cell>
          <cell r="O47">
            <v>45</v>
          </cell>
          <cell r="P47">
            <v>64</v>
          </cell>
          <cell r="Q47">
            <v>0</v>
          </cell>
          <cell r="R47">
            <v>47</v>
          </cell>
          <cell r="S47">
            <v>76213</v>
          </cell>
          <cell r="T47">
            <v>49</v>
          </cell>
          <cell r="U47">
            <v>48.704000000000001</v>
          </cell>
          <cell r="V47">
            <v>86.334000000000003</v>
          </cell>
          <cell r="W47">
            <v>82</v>
          </cell>
          <cell r="X47">
            <v>68</v>
          </cell>
          <cell r="Y47">
            <v>20</v>
          </cell>
          <cell r="Z47">
            <v>76166</v>
          </cell>
          <cell r="AA47">
            <v>0</v>
          </cell>
          <cell r="AB47">
            <v>46</v>
          </cell>
          <cell r="AC47">
            <v>45</v>
          </cell>
        </row>
        <row r="48">
          <cell r="B48" t="str">
            <v>Católica Lisbon School of Business and Economics</v>
          </cell>
          <cell r="C48">
            <v>44</v>
          </cell>
          <cell r="D48">
            <v>50</v>
          </cell>
          <cell r="E48" t="str">
            <v>International MSc in Management</v>
          </cell>
          <cell r="F48" t="str">
            <v>91 (96)</v>
          </cell>
          <cell r="G48">
            <v>45</v>
          </cell>
          <cell r="H48">
            <v>38</v>
          </cell>
          <cell r="I48" t="str">
            <v>Portugal</v>
          </cell>
          <cell r="J48">
            <v>41</v>
          </cell>
          <cell r="K48">
            <v>90</v>
          </cell>
          <cell r="L48">
            <v>42</v>
          </cell>
          <cell r="M48">
            <v>100</v>
          </cell>
          <cell r="N48">
            <v>8.3000000000000007</v>
          </cell>
          <cell r="O48">
            <v>37</v>
          </cell>
          <cell r="P48">
            <v>19</v>
          </cell>
          <cell r="Q48">
            <v>98</v>
          </cell>
          <cell r="R48">
            <v>25</v>
          </cell>
          <cell r="S48">
            <v>64671</v>
          </cell>
          <cell r="T48">
            <v>89</v>
          </cell>
          <cell r="U48">
            <v>55.999000000000002</v>
          </cell>
          <cell r="V48">
            <v>78.754999999999995</v>
          </cell>
          <cell r="W48">
            <v>86</v>
          </cell>
          <cell r="X48">
            <v>31</v>
          </cell>
          <cell r="Y48">
            <v>48</v>
          </cell>
          <cell r="Z48">
            <v>64619</v>
          </cell>
          <cell r="AA48">
            <v>2</v>
          </cell>
          <cell r="AB48">
            <v>42</v>
          </cell>
          <cell r="AC48">
            <v>45</v>
          </cell>
        </row>
        <row r="49">
          <cell r="B49" t="str">
            <v>Indian Institute of Management Bangalore</v>
          </cell>
          <cell r="C49">
            <v>36</v>
          </cell>
          <cell r="D49">
            <v>31</v>
          </cell>
          <cell r="E49" t="str">
            <v>Post Graduate Programme in Management</v>
          </cell>
          <cell r="F49" t="str">
            <v>100 (99)</v>
          </cell>
          <cell r="G49">
            <v>19</v>
          </cell>
          <cell r="H49">
            <v>7</v>
          </cell>
          <cell r="I49" t="str">
            <v>India</v>
          </cell>
          <cell r="J49">
            <v>93</v>
          </cell>
          <cell r="K49">
            <v>15</v>
          </cell>
          <cell r="L49">
            <v>42</v>
          </cell>
          <cell r="M49">
            <v>100</v>
          </cell>
          <cell r="N49">
            <v>9.1</v>
          </cell>
          <cell r="O49">
            <v>44</v>
          </cell>
          <cell r="P49">
            <v>21</v>
          </cell>
          <cell r="Q49">
            <v>100</v>
          </cell>
          <cell r="R49">
            <v>76</v>
          </cell>
          <cell r="S49">
            <v>132446</v>
          </cell>
          <cell r="T49">
            <v>0</v>
          </cell>
          <cell r="U49">
            <v>35.725999999999999</v>
          </cell>
          <cell r="V49">
            <v>77.066999999999993</v>
          </cell>
          <cell r="W49">
            <v>23</v>
          </cell>
          <cell r="X49">
            <v>56</v>
          </cell>
          <cell r="Y49">
            <v>95</v>
          </cell>
          <cell r="Z49">
            <v>132384</v>
          </cell>
          <cell r="AA49">
            <v>0</v>
          </cell>
          <cell r="AB49">
            <v>30</v>
          </cell>
          <cell r="AC49">
            <v>47</v>
          </cell>
        </row>
        <row r="50">
          <cell r="B50" t="str">
            <v>Hult International Business School</v>
          </cell>
          <cell r="C50" t="str">
            <v>-</v>
          </cell>
          <cell r="D50">
            <v>25</v>
          </cell>
          <cell r="E50" t="str">
            <v>Master of International Business</v>
          </cell>
          <cell r="F50" t="str">
            <v>92 (87)</v>
          </cell>
          <cell r="G50">
            <v>34</v>
          </cell>
          <cell r="H50">
            <v>76</v>
          </cell>
          <cell r="I50" t="str">
            <v>US</v>
          </cell>
          <cell r="J50">
            <v>5</v>
          </cell>
          <cell r="K50">
            <v>67</v>
          </cell>
          <cell r="M50">
            <v>65</v>
          </cell>
          <cell r="N50">
            <v>8.77</v>
          </cell>
          <cell r="O50">
            <v>64</v>
          </cell>
          <cell r="P50">
            <v>12</v>
          </cell>
          <cell r="Q50">
            <v>0</v>
          </cell>
          <cell r="R50">
            <v>33</v>
          </cell>
          <cell r="S50">
            <v>69181</v>
          </cell>
          <cell r="T50">
            <v>94</v>
          </cell>
          <cell r="U50">
            <v>58.420999999999999</v>
          </cell>
          <cell r="V50">
            <v>86.171999999999997</v>
          </cell>
          <cell r="W50">
            <v>81</v>
          </cell>
          <cell r="X50">
            <v>71</v>
          </cell>
          <cell r="Y50">
            <v>90</v>
          </cell>
          <cell r="Z50">
            <v>69012</v>
          </cell>
          <cell r="AA50">
            <v>0</v>
          </cell>
          <cell r="AB50">
            <v>48</v>
          </cell>
          <cell r="AC50">
            <v>48</v>
          </cell>
        </row>
        <row r="51">
          <cell r="B51" t="str">
            <v>Tum School of Management</v>
          </cell>
          <cell r="C51" t="str">
            <v>-</v>
          </cell>
          <cell r="D51">
            <v>20</v>
          </cell>
          <cell r="E51" t="str">
            <v>Master in Management and Technology</v>
          </cell>
          <cell r="F51" t="str">
            <v>61 (18)</v>
          </cell>
          <cell r="G51">
            <v>32</v>
          </cell>
          <cell r="H51">
            <v>31</v>
          </cell>
          <cell r="I51" t="str">
            <v>Germany</v>
          </cell>
          <cell r="J51">
            <v>89</v>
          </cell>
          <cell r="K51">
            <v>10</v>
          </cell>
          <cell r="M51">
            <v>100</v>
          </cell>
          <cell r="N51">
            <v>9.1199999999999992</v>
          </cell>
          <cell r="O51">
            <v>65</v>
          </cell>
          <cell r="P51">
            <v>29</v>
          </cell>
          <cell r="Q51">
            <v>0</v>
          </cell>
          <cell r="R51">
            <v>98</v>
          </cell>
          <cell r="S51">
            <v>103443</v>
          </cell>
          <cell r="T51">
            <v>36</v>
          </cell>
          <cell r="U51">
            <v>40.944000000000003</v>
          </cell>
          <cell r="V51">
            <v>86.497</v>
          </cell>
          <cell r="W51">
            <v>34</v>
          </cell>
          <cell r="X51">
            <v>51</v>
          </cell>
          <cell r="Y51">
            <v>16</v>
          </cell>
          <cell r="Z51">
            <v>99705</v>
          </cell>
          <cell r="AA51">
            <v>1</v>
          </cell>
          <cell r="AB51">
            <v>42</v>
          </cell>
          <cell r="AC51">
            <v>49</v>
          </cell>
        </row>
        <row r="52">
          <cell r="B52" t="str">
            <v>Tilburg University, School of Economics and Management</v>
          </cell>
          <cell r="C52">
            <v>49</v>
          </cell>
          <cell r="D52">
            <v>25</v>
          </cell>
          <cell r="E52" t="str">
            <v>MSc International Management</v>
          </cell>
          <cell r="F52" t="str">
            <v>82 (94)</v>
          </cell>
          <cell r="G52">
            <v>29</v>
          </cell>
          <cell r="H52">
            <v>57</v>
          </cell>
          <cell r="I52" t="str">
            <v>Netherlands</v>
          </cell>
          <cell r="J52">
            <v>48</v>
          </cell>
          <cell r="K52">
            <v>0</v>
          </cell>
          <cell r="L52">
            <v>52</v>
          </cell>
          <cell r="M52">
            <v>92</v>
          </cell>
          <cell r="N52">
            <v>8.6</v>
          </cell>
          <cell r="O52">
            <v>57</v>
          </cell>
          <cell r="P52">
            <v>12</v>
          </cell>
          <cell r="Q52">
            <v>23</v>
          </cell>
          <cell r="R52">
            <v>10</v>
          </cell>
          <cell r="S52">
            <v>62153</v>
          </cell>
          <cell r="T52">
            <v>29</v>
          </cell>
          <cell r="U52">
            <v>59.927</v>
          </cell>
          <cell r="V52">
            <v>79.045000000000002</v>
          </cell>
          <cell r="W52">
            <v>37</v>
          </cell>
          <cell r="X52">
            <v>76</v>
          </cell>
          <cell r="Y52">
            <v>4</v>
          </cell>
          <cell r="Z52">
            <v>62153</v>
          </cell>
          <cell r="AA52">
            <v>0</v>
          </cell>
          <cell r="AB52">
            <v>48</v>
          </cell>
          <cell r="AC52">
            <v>49</v>
          </cell>
        </row>
        <row r="53">
          <cell r="B53" t="str">
            <v>University Carlos III de Madrid</v>
          </cell>
          <cell r="C53">
            <v>52</v>
          </cell>
          <cell r="D53">
            <v>25</v>
          </cell>
          <cell r="E53" t="str">
            <v>Master in Management</v>
          </cell>
          <cell r="F53" t="str">
            <v>53 (82)</v>
          </cell>
          <cell r="G53">
            <v>44</v>
          </cell>
          <cell r="H53">
            <v>36</v>
          </cell>
          <cell r="I53" t="str">
            <v>Spain</v>
          </cell>
          <cell r="J53">
            <v>20</v>
          </cell>
          <cell r="K53">
            <v>50</v>
          </cell>
          <cell r="M53">
            <v>100</v>
          </cell>
          <cell r="N53">
            <v>8.3800000000000008</v>
          </cell>
          <cell r="P53">
            <v>11</v>
          </cell>
          <cell r="Q53">
            <v>7</v>
          </cell>
          <cell r="R53">
            <v>2</v>
          </cell>
          <cell r="S53">
            <v>57290</v>
          </cell>
          <cell r="T53">
            <v>64</v>
          </cell>
          <cell r="U53">
            <v>91.694000000000003</v>
          </cell>
          <cell r="V53">
            <v>83.260999999999996</v>
          </cell>
          <cell r="W53">
            <v>100</v>
          </cell>
          <cell r="X53">
            <v>95</v>
          </cell>
          <cell r="Y53">
            <v>35</v>
          </cell>
          <cell r="Z53">
            <v>57290</v>
          </cell>
          <cell r="AA53">
            <v>0</v>
          </cell>
          <cell r="AB53">
            <v>59</v>
          </cell>
          <cell r="AC53">
            <v>51</v>
          </cell>
        </row>
        <row r="54">
          <cell r="B54" t="str">
            <v>University of Edinburgh Business School</v>
          </cell>
          <cell r="C54">
            <v>68</v>
          </cell>
          <cell r="D54">
            <v>50</v>
          </cell>
          <cell r="E54" t="str">
            <v>MSc in Management</v>
          </cell>
          <cell r="F54" t="str">
            <v>87 (67)</v>
          </cell>
          <cell r="G54">
            <v>41</v>
          </cell>
          <cell r="H54">
            <v>70</v>
          </cell>
          <cell r="I54" t="str">
            <v>UK</v>
          </cell>
          <cell r="J54">
            <v>55</v>
          </cell>
          <cell r="K54">
            <v>44</v>
          </cell>
          <cell r="L54">
            <v>60</v>
          </cell>
          <cell r="M54">
            <v>95</v>
          </cell>
          <cell r="N54">
            <v>9.31</v>
          </cell>
          <cell r="O54">
            <v>59</v>
          </cell>
          <cell r="P54">
            <v>12</v>
          </cell>
          <cell r="Q54">
            <v>0</v>
          </cell>
          <cell r="R54">
            <v>52</v>
          </cell>
          <cell r="S54">
            <v>69753</v>
          </cell>
          <cell r="T54">
            <v>90</v>
          </cell>
          <cell r="U54">
            <v>40.308</v>
          </cell>
          <cell r="V54">
            <v>82.313999999999993</v>
          </cell>
          <cell r="W54">
            <v>29</v>
          </cell>
          <cell r="X54">
            <v>97</v>
          </cell>
          <cell r="Y54">
            <v>61</v>
          </cell>
          <cell r="Z54">
            <v>69753</v>
          </cell>
          <cell r="AA54">
            <v>0</v>
          </cell>
          <cell r="AB54">
            <v>54</v>
          </cell>
          <cell r="AC54">
            <v>52</v>
          </cell>
        </row>
        <row r="55">
          <cell r="B55" t="str">
            <v>Durham University Business School</v>
          </cell>
          <cell r="C55">
            <v>63</v>
          </cell>
          <cell r="D55">
            <v>43</v>
          </cell>
          <cell r="E55" t="str">
            <v>MSc Management</v>
          </cell>
          <cell r="F55" t="str">
            <v>94 (54)</v>
          </cell>
          <cell r="G55">
            <v>38</v>
          </cell>
          <cell r="H55">
            <v>75</v>
          </cell>
          <cell r="I55" t="str">
            <v>UK</v>
          </cell>
          <cell r="J55">
            <v>65</v>
          </cell>
          <cell r="K55">
            <v>86</v>
          </cell>
          <cell r="L55">
            <v>55</v>
          </cell>
          <cell r="M55">
            <v>99</v>
          </cell>
          <cell r="N55">
            <v>8.5</v>
          </cell>
          <cell r="O55">
            <v>50</v>
          </cell>
          <cell r="P55">
            <v>12</v>
          </cell>
          <cell r="Q55">
            <v>0</v>
          </cell>
          <cell r="R55">
            <v>6</v>
          </cell>
          <cell r="S55">
            <v>60836</v>
          </cell>
          <cell r="T55">
            <v>71</v>
          </cell>
          <cell r="U55">
            <v>52.048000000000002</v>
          </cell>
          <cell r="V55">
            <v>78.707999999999998</v>
          </cell>
          <cell r="W55">
            <v>42</v>
          </cell>
          <cell r="X55">
            <v>92</v>
          </cell>
          <cell r="Y55">
            <v>65</v>
          </cell>
          <cell r="Z55">
            <v>60836</v>
          </cell>
          <cell r="AA55">
            <v>0</v>
          </cell>
          <cell r="AB55">
            <v>51</v>
          </cell>
          <cell r="AC55">
            <v>52</v>
          </cell>
        </row>
        <row r="56">
          <cell r="B56" t="str">
            <v>Queen's University: Smith</v>
          </cell>
          <cell r="C56">
            <v>59</v>
          </cell>
          <cell r="D56">
            <v>31</v>
          </cell>
          <cell r="E56" t="str">
            <v>Master of International Business</v>
          </cell>
          <cell r="F56" t="str">
            <v>74 (93)</v>
          </cell>
          <cell r="G56">
            <v>30</v>
          </cell>
          <cell r="H56">
            <v>48</v>
          </cell>
          <cell r="I56" t="str">
            <v>Canada</v>
          </cell>
          <cell r="J56">
            <v>22</v>
          </cell>
          <cell r="K56">
            <v>41</v>
          </cell>
          <cell r="L56">
            <v>54</v>
          </cell>
          <cell r="M56">
            <v>90</v>
          </cell>
          <cell r="N56">
            <v>9.23</v>
          </cell>
          <cell r="O56">
            <v>48</v>
          </cell>
          <cell r="P56">
            <v>12</v>
          </cell>
          <cell r="Q56">
            <v>9</v>
          </cell>
          <cell r="R56">
            <v>67</v>
          </cell>
          <cell r="S56">
            <v>70778</v>
          </cell>
          <cell r="T56">
            <v>79</v>
          </cell>
          <cell r="U56">
            <v>41.893999999999998</v>
          </cell>
          <cell r="V56">
            <v>87.042000000000002</v>
          </cell>
          <cell r="W56">
            <v>43</v>
          </cell>
          <cell r="X56">
            <v>38</v>
          </cell>
          <cell r="Y56">
            <v>66</v>
          </cell>
          <cell r="Z56">
            <v>70778</v>
          </cell>
          <cell r="AA56">
            <v>0</v>
          </cell>
          <cell r="AB56">
            <v>58</v>
          </cell>
          <cell r="AC56">
            <v>54</v>
          </cell>
        </row>
        <row r="57">
          <cell r="B57" t="str">
            <v>Hanken School of Economics</v>
          </cell>
          <cell r="C57">
            <v>70</v>
          </cell>
          <cell r="D57">
            <v>50</v>
          </cell>
          <cell r="E57" t="str">
            <v>MSc in Economics and Business Administration</v>
          </cell>
          <cell r="F57" t="str">
            <v>94 (94)</v>
          </cell>
          <cell r="G57">
            <v>37</v>
          </cell>
          <cell r="H57">
            <v>25</v>
          </cell>
          <cell r="I57" t="str">
            <v>Finland</v>
          </cell>
          <cell r="J57">
            <v>59</v>
          </cell>
          <cell r="K57">
            <v>10</v>
          </cell>
          <cell r="L57">
            <v>64</v>
          </cell>
          <cell r="M57">
            <v>95</v>
          </cell>
          <cell r="N57">
            <v>8.76</v>
          </cell>
          <cell r="O57">
            <v>68</v>
          </cell>
          <cell r="P57">
            <v>26</v>
          </cell>
          <cell r="Q57">
            <v>73</v>
          </cell>
          <cell r="R57">
            <v>85</v>
          </cell>
          <cell r="S57">
            <v>60005</v>
          </cell>
          <cell r="T57">
            <v>9</v>
          </cell>
          <cell r="U57">
            <v>52.679000000000002</v>
          </cell>
          <cell r="V57">
            <v>86.867000000000004</v>
          </cell>
          <cell r="W57">
            <v>83</v>
          </cell>
          <cell r="X57">
            <v>48</v>
          </cell>
          <cell r="Y57">
            <v>2</v>
          </cell>
          <cell r="Z57">
            <v>59713</v>
          </cell>
          <cell r="AA57">
            <v>0</v>
          </cell>
          <cell r="AB57">
            <v>46</v>
          </cell>
          <cell r="AC57">
            <v>55</v>
          </cell>
        </row>
        <row r="58">
          <cell r="B58" t="str">
            <v>Aalto University</v>
          </cell>
          <cell r="C58">
            <v>53</v>
          </cell>
          <cell r="D58">
            <v>43</v>
          </cell>
          <cell r="E58" t="str">
            <v>MSc in Economics and Business Administration</v>
          </cell>
          <cell r="F58" t="str">
            <v>94 (68)</v>
          </cell>
          <cell r="G58">
            <v>35</v>
          </cell>
          <cell r="H58">
            <v>29</v>
          </cell>
          <cell r="I58" t="str">
            <v>Finland</v>
          </cell>
          <cell r="J58">
            <v>78</v>
          </cell>
          <cell r="K58">
            <v>43</v>
          </cell>
          <cell r="L58">
            <v>54</v>
          </cell>
          <cell r="M58">
            <v>96</v>
          </cell>
          <cell r="N58">
            <v>8.74</v>
          </cell>
          <cell r="O58">
            <v>52</v>
          </cell>
          <cell r="P58">
            <v>24</v>
          </cell>
          <cell r="Q58">
            <v>37</v>
          </cell>
          <cell r="R58">
            <v>84</v>
          </cell>
          <cell r="S58">
            <v>67381</v>
          </cell>
          <cell r="T58">
            <v>17</v>
          </cell>
          <cell r="U58">
            <v>48.344999999999999</v>
          </cell>
          <cell r="V58">
            <v>86.701999999999998</v>
          </cell>
          <cell r="W58">
            <v>72</v>
          </cell>
          <cell r="X58">
            <v>44</v>
          </cell>
          <cell r="Y58">
            <v>3</v>
          </cell>
          <cell r="Z58">
            <v>67417</v>
          </cell>
          <cell r="AA58">
            <v>2</v>
          </cell>
          <cell r="AB58">
            <v>46</v>
          </cell>
          <cell r="AC58">
            <v>56</v>
          </cell>
        </row>
        <row r="59">
          <cell r="B59" t="str">
            <v>MBS (Montpellier Business School)</v>
          </cell>
          <cell r="C59">
            <v>61</v>
          </cell>
          <cell r="D59">
            <v>50</v>
          </cell>
          <cell r="E59" t="str">
            <v>Master in Management **</v>
          </cell>
          <cell r="F59" t="str">
            <v>82 (91)</v>
          </cell>
          <cell r="G59">
            <v>45</v>
          </cell>
          <cell r="H59">
            <v>67</v>
          </cell>
          <cell r="I59" t="str">
            <v>France</v>
          </cell>
          <cell r="J59">
            <v>64</v>
          </cell>
          <cell r="K59">
            <v>33</v>
          </cell>
          <cell r="L59">
            <v>57</v>
          </cell>
          <cell r="M59">
            <v>96</v>
          </cell>
          <cell r="N59">
            <v>8.61</v>
          </cell>
          <cell r="O59">
            <v>55</v>
          </cell>
          <cell r="P59">
            <v>30</v>
          </cell>
          <cell r="Q59">
            <v>100</v>
          </cell>
          <cell r="R59">
            <v>81</v>
          </cell>
          <cell r="S59">
            <v>63996</v>
          </cell>
          <cell r="T59">
            <v>29</v>
          </cell>
          <cell r="U59">
            <v>42.728999999999999</v>
          </cell>
          <cell r="V59">
            <v>84.968000000000004</v>
          </cell>
          <cell r="W59">
            <v>69</v>
          </cell>
          <cell r="X59">
            <v>21</v>
          </cell>
          <cell r="Y59">
            <v>46</v>
          </cell>
          <cell r="Z59">
            <v>63915</v>
          </cell>
          <cell r="AA59">
            <v>1</v>
          </cell>
          <cell r="AB59">
            <v>50</v>
          </cell>
          <cell r="AC59">
            <v>56</v>
          </cell>
        </row>
        <row r="60">
          <cell r="B60" t="str">
            <v>Antwerp Management School</v>
          </cell>
          <cell r="C60">
            <v>40</v>
          </cell>
          <cell r="D60">
            <v>25</v>
          </cell>
          <cell r="E60" t="str">
            <v>Master in Global Management</v>
          </cell>
          <cell r="F60" t="str">
            <v>84 (88)</v>
          </cell>
          <cell r="G60">
            <v>38</v>
          </cell>
          <cell r="H60">
            <v>21</v>
          </cell>
          <cell r="I60" t="str">
            <v>Belgium</v>
          </cell>
          <cell r="J60">
            <v>19</v>
          </cell>
          <cell r="K60">
            <v>69</v>
          </cell>
          <cell r="L60">
            <v>45</v>
          </cell>
          <cell r="M60">
            <v>94</v>
          </cell>
          <cell r="N60">
            <v>8.3699999999999992</v>
          </cell>
          <cell r="O60">
            <v>37</v>
          </cell>
          <cell r="P60">
            <v>10</v>
          </cell>
          <cell r="Q60">
            <v>100</v>
          </cell>
          <cell r="R60">
            <v>77</v>
          </cell>
          <cell r="S60">
            <v>61678</v>
          </cell>
          <cell r="T60">
            <v>47</v>
          </cell>
          <cell r="U60">
            <v>45.936999999999998</v>
          </cell>
          <cell r="V60">
            <v>86.311000000000007</v>
          </cell>
          <cell r="W60">
            <v>46</v>
          </cell>
          <cell r="X60">
            <v>46</v>
          </cell>
          <cell r="Y60">
            <v>38</v>
          </cell>
          <cell r="Z60">
            <v>61678</v>
          </cell>
          <cell r="AA60">
            <v>0</v>
          </cell>
          <cell r="AB60">
            <v>50</v>
          </cell>
          <cell r="AC60">
            <v>58</v>
          </cell>
        </row>
        <row r="61">
          <cell r="B61" t="str">
            <v>Kozminski University</v>
          </cell>
          <cell r="C61">
            <v>39</v>
          </cell>
          <cell r="D61">
            <v>15</v>
          </cell>
          <cell r="E61" t="str">
            <v>Master in Management</v>
          </cell>
          <cell r="F61" t="str">
            <v>98 (92)</v>
          </cell>
          <cell r="G61">
            <v>39</v>
          </cell>
          <cell r="H61">
            <v>17</v>
          </cell>
          <cell r="I61" t="str">
            <v>Poland</v>
          </cell>
          <cell r="J61">
            <v>23</v>
          </cell>
          <cell r="K61">
            <v>62</v>
          </cell>
          <cell r="L61">
            <v>47</v>
          </cell>
          <cell r="M61">
            <v>88</v>
          </cell>
          <cell r="N61">
            <v>8.3699999999999992</v>
          </cell>
          <cell r="O61">
            <v>42</v>
          </cell>
          <cell r="P61">
            <v>24</v>
          </cell>
          <cell r="Q61">
            <v>58</v>
          </cell>
          <cell r="R61">
            <v>14</v>
          </cell>
          <cell r="S61">
            <v>49865</v>
          </cell>
          <cell r="T61">
            <v>41</v>
          </cell>
          <cell r="U61">
            <v>97.004999999999995</v>
          </cell>
          <cell r="V61">
            <v>83.153000000000006</v>
          </cell>
          <cell r="W61">
            <v>96</v>
          </cell>
          <cell r="X61">
            <v>45</v>
          </cell>
          <cell r="Y61">
            <v>62</v>
          </cell>
          <cell r="Z61">
            <v>49568</v>
          </cell>
          <cell r="AA61">
            <v>0</v>
          </cell>
          <cell r="AB61">
            <v>49</v>
          </cell>
          <cell r="AC61">
            <v>59</v>
          </cell>
        </row>
        <row r="62">
          <cell r="B62" t="str">
            <v>ICN Business School</v>
          </cell>
          <cell r="C62" t="str">
            <v>-</v>
          </cell>
          <cell r="D62">
            <v>58</v>
          </cell>
          <cell r="E62" t="str">
            <v>Master in Management **</v>
          </cell>
          <cell r="F62" t="str">
            <v>100 (86)</v>
          </cell>
          <cell r="G62">
            <v>55</v>
          </cell>
          <cell r="H62">
            <v>61</v>
          </cell>
          <cell r="I62" t="str">
            <v>France</v>
          </cell>
          <cell r="J62">
            <v>76</v>
          </cell>
          <cell r="K62">
            <v>35</v>
          </cell>
          <cell r="L62" t="str">
            <v>-</v>
          </cell>
          <cell r="M62">
            <v>95</v>
          </cell>
          <cell r="N62">
            <v>8.27</v>
          </cell>
          <cell r="O62">
            <v>54</v>
          </cell>
          <cell r="P62">
            <v>28</v>
          </cell>
          <cell r="Q62">
            <v>100</v>
          </cell>
          <cell r="R62">
            <v>71</v>
          </cell>
          <cell r="S62">
            <v>60663</v>
          </cell>
          <cell r="T62">
            <v>40</v>
          </cell>
          <cell r="U62">
            <v>44.304000000000002</v>
          </cell>
          <cell r="V62">
            <v>84.631</v>
          </cell>
          <cell r="W62">
            <v>76</v>
          </cell>
          <cell r="X62">
            <v>12</v>
          </cell>
          <cell r="Y62">
            <v>85</v>
          </cell>
          <cell r="Z62">
            <v>60856</v>
          </cell>
          <cell r="AA62">
            <v>2</v>
          </cell>
          <cell r="AB62">
            <v>57</v>
          </cell>
          <cell r="AC62">
            <v>60</v>
          </cell>
        </row>
        <row r="63">
          <cell r="B63" t="str">
            <v>IAE Aix-Marseille Graduate School of Management</v>
          </cell>
          <cell r="C63">
            <v>42</v>
          </cell>
          <cell r="D63">
            <v>41</v>
          </cell>
          <cell r="E63" t="str">
            <v>MSc in Management</v>
          </cell>
          <cell r="F63" t="str">
            <v>94 (81)</v>
          </cell>
          <cell r="G63">
            <v>53</v>
          </cell>
          <cell r="H63">
            <v>17</v>
          </cell>
          <cell r="I63" t="str">
            <v>France</v>
          </cell>
          <cell r="J63">
            <v>49</v>
          </cell>
          <cell r="K63">
            <v>33</v>
          </cell>
          <cell r="L63">
            <v>45</v>
          </cell>
          <cell r="M63">
            <v>86</v>
          </cell>
          <cell r="N63">
            <v>9.09</v>
          </cell>
          <cell r="O63">
            <v>33</v>
          </cell>
          <cell r="P63">
            <v>18</v>
          </cell>
          <cell r="Q63">
            <v>100</v>
          </cell>
          <cell r="R63">
            <v>80</v>
          </cell>
          <cell r="S63">
            <v>64157</v>
          </cell>
          <cell r="T63">
            <v>17</v>
          </cell>
          <cell r="U63">
            <v>46.493000000000002</v>
          </cell>
          <cell r="V63">
            <v>86.343000000000004</v>
          </cell>
          <cell r="W63">
            <v>26</v>
          </cell>
          <cell r="X63">
            <v>42</v>
          </cell>
          <cell r="Y63">
            <v>25</v>
          </cell>
          <cell r="Z63">
            <v>64072</v>
          </cell>
          <cell r="AA63">
            <v>1</v>
          </cell>
          <cell r="AB63">
            <v>55</v>
          </cell>
          <cell r="AC63">
            <v>60</v>
          </cell>
        </row>
        <row r="64">
          <cell r="B64" t="str">
            <v>University of Bath School of Management</v>
          </cell>
          <cell r="C64">
            <v>65</v>
          </cell>
          <cell r="D64">
            <v>29</v>
          </cell>
          <cell r="E64" t="str">
            <v>MSc in Management</v>
          </cell>
          <cell r="F64" t="str">
            <v>86 (80)</v>
          </cell>
          <cell r="G64">
            <v>42</v>
          </cell>
          <cell r="H64">
            <v>62</v>
          </cell>
          <cell r="I64" t="str">
            <v>UK</v>
          </cell>
          <cell r="J64">
            <v>79</v>
          </cell>
          <cell r="K64">
            <v>0</v>
          </cell>
          <cell r="L64">
            <v>60</v>
          </cell>
          <cell r="M64">
            <v>95</v>
          </cell>
          <cell r="N64">
            <v>8.8000000000000007</v>
          </cell>
          <cell r="O64">
            <v>52</v>
          </cell>
          <cell r="P64">
            <v>12</v>
          </cell>
          <cell r="Q64">
            <v>7</v>
          </cell>
          <cell r="R64">
            <v>21</v>
          </cell>
          <cell r="S64">
            <v>61209</v>
          </cell>
          <cell r="T64">
            <v>55</v>
          </cell>
          <cell r="U64">
            <v>55.094999999999999</v>
          </cell>
          <cell r="V64">
            <v>82.61</v>
          </cell>
          <cell r="W64">
            <v>51</v>
          </cell>
          <cell r="X64">
            <v>96</v>
          </cell>
          <cell r="Y64">
            <v>55</v>
          </cell>
          <cell r="Z64">
            <v>61209</v>
          </cell>
          <cell r="AA64">
            <v>0</v>
          </cell>
          <cell r="AB64">
            <v>54</v>
          </cell>
          <cell r="AC64">
            <v>62</v>
          </cell>
        </row>
        <row r="65">
          <cell r="B65" t="str">
            <v>Alliance Manchester Business School</v>
          </cell>
          <cell r="C65">
            <v>79</v>
          </cell>
          <cell r="D65">
            <v>38</v>
          </cell>
          <cell r="E65" t="str">
            <v>MSc Business Analysis &amp; Strategic Management</v>
          </cell>
          <cell r="F65" t="str">
            <v>98 (49)</v>
          </cell>
          <cell r="G65">
            <v>33</v>
          </cell>
          <cell r="H65">
            <v>54</v>
          </cell>
          <cell r="I65" t="str">
            <v>UK</v>
          </cell>
          <cell r="J65">
            <v>60</v>
          </cell>
          <cell r="K65">
            <v>15</v>
          </cell>
          <cell r="L65">
            <v>71</v>
          </cell>
          <cell r="M65">
            <v>95</v>
          </cell>
          <cell r="N65">
            <v>8.65</v>
          </cell>
          <cell r="O65">
            <v>70</v>
          </cell>
          <cell r="P65">
            <v>14</v>
          </cell>
          <cell r="Q65">
            <v>85</v>
          </cell>
          <cell r="R65">
            <v>23</v>
          </cell>
          <cell r="S65">
            <v>58238</v>
          </cell>
          <cell r="T65">
            <v>82</v>
          </cell>
          <cell r="U65">
            <v>61.588999999999999</v>
          </cell>
          <cell r="V65">
            <v>83.61</v>
          </cell>
          <cell r="W65">
            <v>41</v>
          </cell>
          <cell r="X65">
            <v>98</v>
          </cell>
          <cell r="Y65">
            <v>84</v>
          </cell>
          <cell r="Z65">
            <v>58238</v>
          </cell>
          <cell r="AA65">
            <v>0</v>
          </cell>
          <cell r="AB65">
            <v>44</v>
          </cell>
          <cell r="AC65">
            <v>63</v>
          </cell>
        </row>
        <row r="66">
          <cell r="B66" t="str">
            <v>Burgundy School of Business</v>
          </cell>
          <cell r="C66">
            <v>74</v>
          </cell>
          <cell r="D66">
            <v>47</v>
          </cell>
          <cell r="E66" t="str">
            <v>Master in Management **</v>
          </cell>
          <cell r="F66" t="str">
            <v>85 (86)</v>
          </cell>
          <cell r="G66">
            <v>49</v>
          </cell>
          <cell r="H66">
            <v>48</v>
          </cell>
          <cell r="I66" t="str">
            <v>France</v>
          </cell>
          <cell r="J66">
            <v>84</v>
          </cell>
          <cell r="K66">
            <v>40</v>
          </cell>
          <cell r="L66">
            <v>70</v>
          </cell>
          <cell r="M66">
            <v>91</v>
          </cell>
          <cell r="N66">
            <v>8.57</v>
          </cell>
          <cell r="O66">
            <v>72</v>
          </cell>
          <cell r="P66">
            <v>32</v>
          </cell>
          <cell r="Q66">
            <v>100</v>
          </cell>
          <cell r="R66">
            <v>65</v>
          </cell>
          <cell r="S66">
            <v>60893</v>
          </cell>
          <cell r="T66">
            <v>32</v>
          </cell>
          <cell r="U66">
            <v>52.584000000000003</v>
          </cell>
          <cell r="V66">
            <v>83.364000000000004</v>
          </cell>
          <cell r="W66">
            <v>80</v>
          </cell>
          <cell r="X66">
            <v>20</v>
          </cell>
          <cell r="Y66">
            <v>71</v>
          </cell>
          <cell r="Z66">
            <v>61084</v>
          </cell>
          <cell r="AA66">
            <v>2</v>
          </cell>
          <cell r="AB66">
            <v>50</v>
          </cell>
          <cell r="AC66">
            <v>63</v>
          </cell>
        </row>
        <row r="67">
          <cell r="B67" t="str">
            <v>Tias Business School, Tilburg University</v>
          </cell>
          <cell r="C67">
            <v>57</v>
          </cell>
          <cell r="D67">
            <v>40</v>
          </cell>
          <cell r="E67" t="str">
            <v>International MSc in Business Administration</v>
          </cell>
          <cell r="F67" t="str">
            <v>85 (96)</v>
          </cell>
          <cell r="G67">
            <v>32</v>
          </cell>
          <cell r="H67">
            <v>45</v>
          </cell>
          <cell r="I67" t="str">
            <v>Netherlands</v>
          </cell>
          <cell r="J67">
            <v>31</v>
          </cell>
          <cell r="K67">
            <v>20</v>
          </cell>
          <cell r="L67">
            <v>58</v>
          </cell>
          <cell r="M67">
            <v>91</v>
          </cell>
          <cell r="N67">
            <v>8.76</v>
          </cell>
          <cell r="O67">
            <v>55</v>
          </cell>
          <cell r="P67">
            <v>14</v>
          </cell>
          <cell r="Q67">
            <v>32</v>
          </cell>
          <cell r="R67">
            <v>50</v>
          </cell>
          <cell r="S67">
            <v>61365</v>
          </cell>
          <cell r="T67">
            <v>52</v>
          </cell>
          <cell r="U67">
            <v>44.131999999999998</v>
          </cell>
          <cell r="V67">
            <v>85.210999999999999</v>
          </cell>
          <cell r="W67">
            <v>38</v>
          </cell>
          <cell r="X67">
            <v>66</v>
          </cell>
          <cell r="Y67">
            <v>52</v>
          </cell>
          <cell r="Z67">
            <v>61365</v>
          </cell>
          <cell r="AA67">
            <v>0</v>
          </cell>
          <cell r="AB67">
            <v>46</v>
          </cell>
          <cell r="AC67">
            <v>63</v>
          </cell>
        </row>
        <row r="68">
          <cell r="B68" t="str">
            <v>TBS Education</v>
          </cell>
          <cell r="C68">
            <v>60</v>
          </cell>
          <cell r="D68">
            <v>58</v>
          </cell>
          <cell r="E68" t="str">
            <v>Master in Management **</v>
          </cell>
          <cell r="F68" t="str">
            <v>84 (78)</v>
          </cell>
          <cell r="G68">
            <v>50</v>
          </cell>
          <cell r="H68">
            <v>53</v>
          </cell>
          <cell r="I68" t="str">
            <v>France</v>
          </cell>
          <cell r="J68">
            <v>68</v>
          </cell>
          <cell r="K68">
            <v>16</v>
          </cell>
          <cell r="L68">
            <v>62</v>
          </cell>
          <cell r="M68">
            <v>95</v>
          </cell>
          <cell r="N68">
            <v>8.56</v>
          </cell>
          <cell r="O68">
            <v>62</v>
          </cell>
          <cell r="P68">
            <v>24</v>
          </cell>
          <cell r="Q68">
            <v>100</v>
          </cell>
          <cell r="R68">
            <v>95</v>
          </cell>
          <cell r="S68">
            <v>64975</v>
          </cell>
          <cell r="T68">
            <v>48</v>
          </cell>
          <cell r="U68">
            <v>39.695</v>
          </cell>
          <cell r="V68">
            <v>84.171999999999997</v>
          </cell>
          <cell r="W68">
            <v>74</v>
          </cell>
          <cell r="X68">
            <v>14</v>
          </cell>
          <cell r="Y68">
            <v>77</v>
          </cell>
          <cell r="Z68">
            <v>64972</v>
          </cell>
          <cell r="AA68">
            <v>2</v>
          </cell>
          <cell r="AB68">
            <v>55</v>
          </cell>
          <cell r="AC68">
            <v>63</v>
          </cell>
        </row>
        <row r="69">
          <cell r="B69" t="str">
            <v>Kedge Business School</v>
          </cell>
          <cell r="C69">
            <v>46</v>
          </cell>
          <cell r="D69">
            <v>43</v>
          </cell>
          <cell r="E69" t="str">
            <v>Master in Management **</v>
          </cell>
          <cell r="F69" t="str">
            <v>95 (43)</v>
          </cell>
          <cell r="G69">
            <v>33</v>
          </cell>
          <cell r="H69">
            <v>46</v>
          </cell>
          <cell r="I69" t="str">
            <v>France</v>
          </cell>
          <cell r="J69">
            <v>63</v>
          </cell>
          <cell r="K69">
            <v>0</v>
          </cell>
          <cell r="L69">
            <v>54</v>
          </cell>
          <cell r="M69">
            <v>97</v>
          </cell>
          <cell r="N69">
            <v>8.07</v>
          </cell>
          <cell r="O69">
            <v>49</v>
          </cell>
          <cell r="P69">
            <v>30</v>
          </cell>
          <cell r="Q69">
            <v>100</v>
          </cell>
          <cell r="R69">
            <v>90</v>
          </cell>
          <cell r="S69">
            <v>66699</v>
          </cell>
          <cell r="T69">
            <v>11</v>
          </cell>
          <cell r="U69">
            <v>44.627000000000002</v>
          </cell>
          <cell r="V69">
            <v>85.283000000000001</v>
          </cell>
          <cell r="W69">
            <v>56</v>
          </cell>
          <cell r="X69">
            <v>19</v>
          </cell>
          <cell r="Y69">
            <v>81</v>
          </cell>
          <cell r="Z69">
            <v>66165</v>
          </cell>
          <cell r="AA69">
            <v>2</v>
          </cell>
          <cell r="AB69">
            <v>49</v>
          </cell>
          <cell r="AC69">
            <v>67</v>
          </cell>
        </row>
        <row r="70">
          <cell r="B70" t="str">
            <v>ZHAW School of Management and Law</v>
          </cell>
          <cell r="C70">
            <v>64</v>
          </cell>
          <cell r="D70">
            <v>25</v>
          </cell>
          <cell r="E70" t="str">
            <v>MSc in International Business</v>
          </cell>
          <cell r="F70" t="str">
            <v>65 (89)</v>
          </cell>
          <cell r="G70">
            <v>27</v>
          </cell>
          <cell r="H70">
            <v>42</v>
          </cell>
          <cell r="I70" t="str">
            <v>Switzerland</v>
          </cell>
          <cell r="J70">
            <v>27</v>
          </cell>
          <cell r="K70">
            <v>31</v>
          </cell>
          <cell r="M70">
            <v>67</v>
          </cell>
          <cell r="N70">
            <v>9.15</v>
          </cell>
          <cell r="P70">
            <v>14.5</v>
          </cell>
          <cell r="Q70">
            <v>0</v>
          </cell>
          <cell r="R70">
            <v>42</v>
          </cell>
          <cell r="S70">
            <v>77733</v>
          </cell>
          <cell r="T70">
            <v>53</v>
          </cell>
          <cell r="U70">
            <v>33.58</v>
          </cell>
          <cell r="V70">
            <v>82.025000000000006</v>
          </cell>
          <cell r="W70">
            <v>28</v>
          </cell>
          <cell r="X70">
            <v>91</v>
          </cell>
          <cell r="Y70">
            <v>1</v>
          </cell>
          <cell r="Z70">
            <v>77733</v>
          </cell>
          <cell r="AA70">
            <v>0</v>
          </cell>
          <cell r="AB70">
            <v>42</v>
          </cell>
          <cell r="AC70">
            <v>67</v>
          </cell>
        </row>
        <row r="71">
          <cell r="B71" t="str">
            <v>University of Ljubljana, School of Economics and Business</v>
          </cell>
          <cell r="C71">
            <v>77</v>
          </cell>
          <cell r="D71">
            <v>14</v>
          </cell>
          <cell r="E71" t="str">
            <v>International Master in Business and Organisation</v>
          </cell>
          <cell r="F71" t="str">
            <v>74 (100)</v>
          </cell>
          <cell r="G71">
            <v>52</v>
          </cell>
          <cell r="H71">
            <v>6</v>
          </cell>
          <cell r="I71" t="str">
            <v>Slovenia</v>
          </cell>
          <cell r="J71">
            <v>74</v>
          </cell>
          <cell r="K71">
            <v>79</v>
          </cell>
          <cell r="L71">
            <v>78</v>
          </cell>
          <cell r="M71">
            <v>78</v>
          </cell>
          <cell r="N71">
            <v>9.16</v>
          </cell>
          <cell r="O71">
            <v>87</v>
          </cell>
          <cell r="P71">
            <v>15</v>
          </cell>
          <cell r="Q71">
            <v>32</v>
          </cell>
          <cell r="R71">
            <v>9</v>
          </cell>
          <cell r="S71">
            <v>55047</v>
          </cell>
          <cell r="T71">
            <v>21</v>
          </cell>
          <cell r="U71">
            <v>100.28700000000001</v>
          </cell>
          <cell r="V71">
            <v>82.010999999999996</v>
          </cell>
          <cell r="W71">
            <v>45</v>
          </cell>
          <cell r="X71">
            <v>70</v>
          </cell>
          <cell r="Y71">
            <v>13</v>
          </cell>
          <cell r="Z71">
            <v>55047</v>
          </cell>
          <cell r="AA71">
            <v>0</v>
          </cell>
          <cell r="AB71">
            <v>51</v>
          </cell>
          <cell r="AC71">
            <v>69</v>
          </cell>
        </row>
        <row r="72">
          <cell r="B72" t="str">
            <v>Institut Mines-Télécom Business School</v>
          </cell>
          <cell r="C72">
            <v>62</v>
          </cell>
          <cell r="D72">
            <v>31</v>
          </cell>
          <cell r="E72" t="str">
            <v>Master in Management **</v>
          </cell>
          <cell r="F72" t="str">
            <v>92 (88)</v>
          </cell>
          <cell r="G72">
            <v>48</v>
          </cell>
          <cell r="H72">
            <v>52</v>
          </cell>
          <cell r="I72" t="str">
            <v>France</v>
          </cell>
          <cell r="J72">
            <v>77</v>
          </cell>
          <cell r="K72">
            <v>38</v>
          </cell>
          <cell r="L72">
            <v>64</v>
          </cell>
          <cell r="M72">
            <v>97</v>
          </cell>
          <cell r="N72">
            <v>8.64</v>
          </cell>
          <cell r="O72">
            <v>61</v>
          </cell>
          <cell r="P72">
            <v>30</v>
          </cell>
          <cell r="Q72">
            <v>100</v>
          </cell>
          <cell r="R72">
            <v>91</v>
          </cell>
          <cell r="S72">
            <v>61788</v>
          </cell>
          <cell r="T72">
            <v>25</v>
          </cell>
          <cell r="U72">
            <v>30.957999999999998</v>
          </cell>
          <cell r="V72">
            <v>84.471999999999994</v>
          </cell>
          <cell r="W72">
            <v>64</v>
          </cell>
          <cell r="X72">
            <v>24</v>
          </cell>
          <cell r="Y72">
            <v>30</v>
          </cell>
          <cell r="Z72">
            <v>62583</v>
          </cell>
          <cell r="AA72">
            <v>2</v>
          </cell>
          <cell r="AB72">
            <v>50</v>
          </cell>
          <cell r="AC72">
            <v>70</v>
          </cell>
        </row>
        <row r="73">
          <cell r="B73" t="str">
            <v>Solvay Brussels School of Economics and Management</v>
          </cell>
          <cell r="C73">
            <v>67</v>
          </cell>
          <cell r="D73">
            <v>58</v>
          </cell>
          <cell r="E73" t="str">
            <v>Master in Business Engineering</v>
          </cell>
          <cell r="F73" t="str">
            <v>82 (83)</v>
          </cell>
          <cell r="G73">
            <v>26</v>
          </cell>
          <cell r="H73">
            <v>41</v>
          </cell>
          <cell r="I73" t="str">
            <v>Belgium</v>
          </cell>
          <cell r="J73">
            <v>62</v>
          </cell>
          <cell r="K73">
            <v>42</v>
          </cell>
          <cell r="L73">
            <v>70</v>
          </cell>
          <cell r="M73">
            <v>91</v>
          </cell>
          <cell r="N73">
            <v>8.69</v>
          </cell>
          <cell r="O73">
            <v>73</v>
          </cell>
          <cell r="P73">
            <v>24</v>
          </cell>
          <cell r="Q73">
            <v>7</v>
          </cell>
          <cell r="R73">
            <v>82</v>
          </cell>
          <cell r="S73">
            <v>66576</v>
          </cell>
          <cell r="T73">
            <v>10</v>
          </cell>
          <cell r="U73">
            <v>53.896999999999998</v>
          </cell>
          <cell r="V73">
            <v>85.216999999999999</v>
          </cell>
          <cell r="W73">
            <v>44</v>
          </cell>
          <cell r="X73">
            <v>35</v>
          </cell>
          <cell r="Y73">
            <v>7</v>
          </cell>
          <cell r="Z73">
            <v>67022</v>
          </cell>
          <cell r="AA73">
            <v>1</v>
          </cell>
          <cell r="AB73">
            <v>39</v>
          </cell>
          <cell r="AC73">
            <v>71</v>
          </cell>
        </row>
        <row r="74">
          <cell r="B74" t="str">
            <v>Louvain School of Management, UCLouvain</v>
          </cell>
          <cell r="C74">
            <v>81</v>
          </cell>
          <cell r="D74">
            <v>30</v>
          </cell>
          <cell r="E74" t="str">
            <v>Master in Business Engineering</v>
          </cell>
          <cell r="F74" t="str">
            <v>76 (54)</v>
          </cell>
          <cell r="G74">
            <v>29</v>
          </cell>
          <cell r="H74">
            <v>24</v>
          </cell>
          <cell r="I74" t="str">
            <v>Belgium</v>
          </cell>
          <cell r="J74">
            <v>75</v>
          </cell>
          <cell r="K74">
            <v>10</v>
          </cell>
          <cell r="L74">
            <v>75</v>
          </cell>
          <cell r="M74">
            <v>100</v>
          </cell>
          <cell r="N74">
            <v>8.5399999999999991</v>
          </cell>
          <cell r="O74">
            <v>74</v>
          </cell>
          <cell r="P74">
            <v>23</v>
          </cell>
          <cell r="Q74">
            <v>100</v>
          </cell>
          <cell r="R74">
            <v>74</v>
          </cell>
          <cell r="S74">
            <v>66253</v>
          </cell>
          <cell r="T74">
            <v>13</v>
          </cell>
          <cell r="U74">
            <v>73.709000000000003</v>
          </cell>
          <cell r="V74">
            <v>82.572000000000003</v>
          </cell>
          <cell r="W74">
            <v>60</v>
          </cell>
          <cell r="X74">
            <v>36</v>
          </cell>
          <cell r="Y74">
            <v>8</v>
          </cell>
          <cell r="Z74">
            <v>66287</v>
          </cell>
          <cell r="AA74">
            <v>2</v>
          </cell>
          <cell r="AB74">
            <v>43</v>
          </cell>
          <cell r="AC74">
            <v>71</v>
          </cell>
        </row>
        <row r="75">
          <cell r="B75" t="str">
            <v>EM Normandie Business School</v>
          </cell>
          <cell r="C75">
            <v>80</v>
          </cell>
          <cell r="D75">
            <v>50</v>
          </cell>
          <cell r="E75" t="str">
            <v>EM Normandie Master in Management **</v>
          </cell>
          <cell r="F75" t="str">
            <v>94 (85)</v>
          </cell>
          <cell r="G75">
            <v>40</v>
          </cell>
          <cell r="H75">
            <v>53</v>
          </cell>
          <cell r="I75" t="str">
            <v>France</v>
          </cell>
          <cell r="J75">
            <v>58</v>
          </cell>
          <cell r="K75">
            <v>83</v>
          </cell>
          <cell r="L75">
            <v>76</v>
          </cell>
          <cell r="M75">
            <v>100</v>
          </cell>
          <cell r="N75">
            <v>8.82</v>
          </cell>
          <cell r="O75">
            <v>74</v>
          </cell>
          <cell r="P75">
            <v>28</v>
          </cell>
          <cell r="Q75">
            <v>100</v>
          </cell>
          <cell r="R75">
            <v>94</v>
          </cell>
          <cell r="S75">
            <v>60084</v>
          </cell>
          <cell r="T75">
            <v>35</v>
          </cell>
          <cell r="U75">
            <v>39.767000000000003</v>
          </cell>
          <cell r="V75">
            <v>83.376999999999995</v>
          </cell>
          <cell r="W75">
            <v>87</v>
          </cell>
          <cell r="X75">
            <v>26</v>
          </cell>
          <cell r="Y75">
            <v>60</v>
          </cell>
          <cell r="Z75">
            <v>59432</v>
          </cell>
          <cell r="AA75">
            <v>1</v>
          </cell>
          <cell r="AB75">
            <v>50</v>
          </cell>
          <cell r="AC75">
            <v>73</v>
          </cell>
        </row>
        <row r="76">
          <cell r="B76" t="str">
            <v>University of Victoria: Gustavson</v>
          </cell>
          <cell r="C76">
            <v>66</v>
          </cell>
          <cell r="D76">
            <v>29</v>
          </cell>
          <cell r="E76" t="str">
            <v>Master of Global Business Program</v>
          </cell>
          <cell r="F76" t="str">
            <v>49 (77)</v>
          </cell>
          <cell r="G76">
            <v>36</v>
          </cell>
          <cell r="H76">
            <v>57</v>
          </cell>
          <cell r="I76" t="str">
            <v>Canada</v>
          </cell>
          <cell r="J76">
            <v>26</v>
          </cell>
          <cell r="K76">
            <v>41</v>
          </cell>
          <cell r="L76">
            <v>75</v>
          </cell>
          <cell r="M76">
            <v>88</v>
          </cell>
          <cell r="N76">
            <v>8.5500000000000007</v>
          </cell>
          <cell r="O76">
            <v>86</v>
          </cell>
          <cell r="P76">
            <v>14</v>
          </cell>
          <cell r="Q76">
            <v>100</v>
          </cell>
          <cell r="R76">
            <v>63</v>
          </cell>
          <cell r="S76">
            <v>64189</v>
          </cell>
          <cell r="T76">
            <v>76</v>
          </cell>
          <cell r="U76">
            <v>72.852999999999994</v>
          </cell>
          <cell r="V76">
            <v>84.456000000000003</v>
          </cell>
          <cell r="W76">
            <v>90</v>
          </cell>
          <cell r="X76">
            <v>28</v>
          </cell>
          <cell r="Y76">
            <v>56</v>
          </cell>
          <cell r="Z76">
            <v>64189</v>
          </cell>
          <cell r="AA76">
            <v>0</v>
          </cell>
          <cell r="AB76">
            <v>64</v>
          </cell>
          <cell r="AC76">
            <v>74</v>
          </cell>
        </row>
        <row r="77">
          <cell r="B77" t="str">
            <v>Nyenrode Business Universiteit</v>
          </cell>
          <cell r="C77">
            <v>83</v>
          </cell>
          <cell r="D77">
            <v>33</v>
          </cell>
          <cell r="E77" t="str">
            <v>MSc in Management</v>
          </cell>
          <cell r="F77" t="str">
            <v>73 (92)</v>
          </cell>
          <cell r="G77">
            <v>34</v>
          </cell>
          <cell r="H77">
            <v>26</v>
          </cell>
          <cell r="I77" t="str">
            <v>Netherlands</v>
          </cell>
          <cell r="J77">
            <v>71</v>
          </cell>
          <cell r="K77">
            <v>40</v>
          </cell>
          <cell r="L77">
            <v>75</v>
          </cell>
          <cell r="M77">
            <v>98</v>
          </cell>
          <cell r="N77">
            <v>9.27</v>
          </cell>
          <cell r="O77">
            <v>68</v>
          </cell>
          <cell r="P77">
            <v>17</v>
          </cell>
          <cell r="Q77">
            <v>0</v>
          </cell>
          <cell r="R77">
            <v>12</v>
          </cell>
          <cell r="S77">
            <v>67559</v>
          </cell>
          <cell r="T77">
            <v>22</v>
          </cell>
          <cell r="U77">
            <v>51.405000000000001</v>
          </cell>
          <cell r="V77">
            <v>82.593000000000004</v>
          </cell>
          <cell r="W77">
            <v>27</v>
          </cell>
          <cell r="X77">
            <v>73</v>
          </cell>
          <cell r="Y77">
            <v>73</v>
          </cell>
          <cell r="Z77">
            <v>67559</v>
          </cell>
          <cell r="AA77">
            <v>0</v>
          </cell>
          <cell r="AB77">
            <v>41</v>
          </cell>
          <cell r="AC77">
            <v>75</v>
          </cell>
        </row>
        <row r="78">
          <cell r="B78" t="str">
            <v>Luiss University</v>
          </cell>
          <cell r="C78">
            <v>83</v>
          </cell>
          <cell r="D78">
            <v>50</v>
          </cell>
          <cell r="E78" t="str">
            <v>Master in Management</v>
          </cell>
          <cell r="F78" t="str">
            <v>87 (70)</v>
          </cell>
          <cell r="G78">
            <v>36</v>
          </cell>
          <cell r="H78">
            <v>27</v>
          </cell>
          <cell r="I78" t="str">
            <v>Italy</v>
          </cell>
          <cell r="J78">
            <v>70</v>
          </cell>
          <cell r="K78">
            <v>100</v>
          </cell>
          <cell r="L78">
            <v>83</v>
          </cell>
          <cell r="M78">
            <v>88</v>
          </cell>
          <cell r="N78">
            <v>8.19</v>
          </cell>
          <cell r="O78">
            <v>90</v>
          </cell>
          <cell r="P78">
            <v>25</v>
          </cell>
          <cell r="Q78">
            <v>100</v>
          </cell>
          <cell r="R78">
            <v>3</v>
          </cell>
          <cell r="S78">
            <v>58964</v>
          </cell>
          <cell r="T78">
            <v>18</v>
          </cell>
          <cell r="U78">
            <v>77.564999999999998</v>
          </cell>
          <cell r="V78">
            <v>78.427999999999997</v>
          </cell>
          <cell r="W78">
            <v>57</v>
          </cell>
          <cell r="X78">
            <v>43</v>
          </cell>
          <cell r="Y78">
            <v>69</v>
          </cell>
          <cell r="Z78">
            <v>58938</v>
          </cell>
          <cell r="AA78">
            <v>1</v>
          </cell>
          <cell r="AB78">
            <v>53</v>
          </cell>
          <cell r="AC78">
            <v>76</v>
          </cell>
        </row>
        <row r="79">
          <cell r="B79" t="str">
            <v>Cranfield School of Management</v>
          </cell>
          <cell r="C79">
            <v>78</v>
          </cell>
          <cell r="D79">
            <v>28</v>
          </cell>
          <cell r="E79" t="str">
            <v>MSc in Management</v>
          </cell>
          <cell r="F79" t="str">
            <v>90 (61)</v>
          </cell>
          <cell r="G79">
            <v>36</v>
          </cell>
          <cell r="H79">
            <v>55</v>
          </cell>
          <cell r="I79" t="str">
            <v>UK</v>
          </cell>
          <cell r="J79">
            <v>21</v>
          </cell>
          <cell r="K79">
            <v>22</v>
          </cell>
          <cell r="M79">
            <v>95</v>
          </cell>
          <cell r="N79">
            <v>9</v>
          </cell>
          <cell r="P79">
            <v>16</v>
          </cell>
          <cell r="Q79">
            <v>91</v>
          </cell>
          <cell r="R79">
            <v>58</v>
          </cell>
          <cell r="S79">
            <v>51032</v>
          </cell>
          <cell r="T79">
            <v>93</v>
          </cell>
          <cell r="U79">
            <v>26.698</v>
          </cell>
          <cell r="V79">
            <v>83.266000000000005</v>
          </cell>
          <cell r="W79">
            <v>36</v>
          </cell>
          <cell r="X79">
            <v>79</v>
          </cell>
          <cell r="Y79">
            <v>79</v>
          </cell>
          <cell r="Z79">
            <v>51032</v>
          </cell>
          <cell r="AA79">
            <v>0</v>
          </cell>
          <cell r="AB79">
            <v>50</v>
          </cell>
          <cell r="AC79">
            <v>77</v>
          </cell>
        </row>
        <row r="80">
          <cell r="B80" t="str">
            <v>Lund University School of Economics and Management (Lusem)</v>
          </cell>
          <cell r="C80">
            <v>73</v>
          </cell>
          <cell r="D80">
            <v>21</v>
          </cell>
          <cell r="E80" t="str">
            <v>MSc in International Strategic Management</v>
          </cell>
          <cell r="F80" t="str">
            <v>78 (61)</v>
          </cell>
          <cell r="G80">
            <v>33</v>
          </cell>
          <cell r="H80">
            <v>28</v>
          </cell>
          <cell r="I80" t="str">
            <v>Sweden</v>
          </cell>
          <cell r="J80">
            <v>50</v>
          </cell>
          <cell r="K80">
            <v>26</v>
          </cell>
          <cell r="M80">
            <v>87</v>
          </cell>
          <cell r="N80">
            <v>9.52</v>
          </cell>
          <cell r="P80">
            <v>9</v>
          </cell>
          <cell r="Q80">
            <v>5</v>
          </cell>
          <cell r="R80">
            <v>89</v>
          </cell>
          <cell r="S80">
            <v>70683</v>
          </cell>
          <cell r="T80">
            <v>77</v>
          </cell>
          <cell r="U80">
            <v>36.225000000000001</v>
          </cell>
          <cell r="V80">
            <v>85.361999999999995</v>
          </cell>
          <cell r="W80">
            <v>68</v>
          </cell>
          <cell r="X80">
            <v>84</v>
          </cell>
          <cell r="Y80">
            <v>9</v>
          </cell>
          <cell r="Z80">
            <v>70683</v>
          </cell>
          <cell r="AA80">
            <v>0</v>
          </cell>
          <cell r="AB80">
            <v>56</v>
          </cell>
          <cell r="AC80">
            <v>77</v>
          </cell>
        </row>
        <row r="81">
          <cell r="B81" t="str">
            <v>Lancaster University Management School</v>
          </cell>
          <cell r="C81">
            <v>58</v>
          </cell>
          <cell r="D81">
            <v>35</v>
          </cell>
          <cell r="E81" t="str">
            <v>MSc Management</v>
          </cell>
          <cell r="F81" t="str">
            <v>100 (29)</v>
          </cell>
          <cell r="G81">
            <v>35</v>
          </cell>
          <cell r="H81">
            <v>58</v>
          </cell>
          <cell r="I81" t="str">
            <v>UK</v>
          </cell>
          <cell r="J81">
            <v>82</v>
          </cell>
          <cell r="K81">
            <v>29</v>
          </cell>
          <cell r="L81">
            <v>72</v>
          </cell>
          <cell r="M81">
            <v>96</v>
          </cell>
          <cell r="N81">
            <v>9.06</v>
          </cell>
          <cell r="O81">
            <v>79</v>
          </cell>
          <cell r="P81">
            <v>12</v>
          </cell>
          <cell r="Q81">
            <v>0</v>
          </cell>
          <cell r="R81">
            <v>70</v>
          </cell>
          <cell r="S81">
            <v>58306</v>
          </cell>
          <cell r="T81">
            <v>76</v>
          </cell>
          <cell r="U81">
            <v>45.875</v>
          </cell>
          <cell r="V81">
            <v>85.501999999999995</v>
          </cell>
          <cell r="W81">
            <v>49</v>
          </cell>
          <cell r="X81">
            <v>85</v>
          </cell>
          <cell r="Y81">
            <v>54</v>
          </cell>
          <cell r="Z81">
            <v>58306</v>
          </cell>
          <cell r="AA81">
            <v>0</v>
          </cell>
          <cell r="AB81">
            <v>51</v>
          </cell>
          <cell r="AC81">
            <v>79</v>
          </cell>
        </row>
        <row r="82">
          <cell r="B82" t="str">
            <v>Indian Institute of Management Indore</v>
          </cell>
          <cell r="C82" t="str">
            <v>-</v>
          </cell>
          <cell r="D82">
            <v>25</v>
          </cell>
          <cell r="E82" t="str">
            <v>Post Graduate Programme in Management (PGP)</v>
          </cell>
          <cell r="F82" t="str">
            <v>100 (100)</v>
          </cell>
          <cell r="G82">
            <v>15</v>
          </cell>
          <cell r="H82">
            <v>0</v>
          </cell>
          <cell r="I82" t="str">
            <v>India</v>
          </cell>
          <cell r="J82">
            <v>99</v>
          </cell>
          <cell r="K82">
            <v>0</v>
          </cell>
          <cell r="M82">
            <v>100</v>
          </cell>
          <cell r="N82">
            <v>8.93</v>
          </cell>
          <cell r="O82">
            <v>81</v>
          </cell>
          <cell r="P82">
            <v>22</v>
          </cell>
          <cell r="Q82">
            <v>100</v>
          </cell>
          <cell r="R82">
            <v>38</v>
          </cell>
          <cell r="S82">
            <v>96270</v>
          </cell>
          <cell r="T82">
            <v>0</v>
          </cell>
          <cell r="U82">
            <v>47.567999999999998</v>
          </cell>
          <cell r="V82">
            <v>77.757000000000005</v>
          </cell>
          <cell r="W82">
            <v>53</v>
          </cell>
          <cell r="X82">
            <v>67</v>
          </cell>
          <cell r="Y82">
            <v>94</v>
          </cell>
          <cell r="Z82">
            <v>97559</v>
          </cell>
          <cell r="AA82">
            <v>0</v>
          </cell>
          <cell r="AB82">
            <v>41</v>
          </cell>
          <cell r="AC82">
            <v>79</v>
          </cell>
        </row>
        <row r="83">
          <cell r="B83" t="str">
            <v>Indian Institute of Management Lucknow</v>
          </cell>
          <cell r="C83" t="str">
            <v>-</v>
          </cell>
          <cell r="D83">
            <v>33</v>
          </cell>
          <cell r="E83" t="str">
            <v>Post Graduate Program in Management</v>
          </cell>
          <cell r="F83" t="str">
            <v>100 (100)</v>
          </cell>
          <cell r="G83">
            <v>19</v>
          </cell>
          <cell r="H83">
            <v>0</v>
          </cell>
          <cell r="I83" t="str">
            <v>India</v>
          </cell>
          <cell r="J83">
            <v>98</v>
          </cell>
          <cell r="K83">
            <v>0</v>
          </cell>
          <cell r="M83">
            <v>100</v>
          </cell>
          <cell r="N83">
            <v>8.81</v>
          </cell>
          <cell r="P83">
            <v>24</v>
          </cell>
          <cell r="Q83">
            <v>100</v>
          </cell>
          <cell r="R83">
            <v>46</v>
          </cell>
          <cell r="S83">
            <v>112850</v>
          </cell>
          <cell r="T83">
            <v>0</v>
          </cell>
          <cell r="U83">
            <v>21.17</v>
          </cell>
          <cell r="V83">
            <v>82.599000000000004</v>
          </cell>
          <cell r="W83">
            <v>40</v>
          </cell>
          <cell r="X83">
            <v>77</v>
          </cell>
          <cell r="Y83">
            <v>89</v>
          </cell>
          <cell r="Z83">
            <v>113861</v>
          </cell>
          <cell r="AA83">
            <v>0</v>
          </cell>
          <cell r="AB83">
            <v>34</v>
          </cell>
          <cell r="AC83">
            <v>79</v>
          </cell>
        </row>
        <row r="84">
          <cell r="B84" t="str">
            <v>Indian Institute of Management Udaipur</v>
          </cell>
          <cell r="C84">
            <v>72</v>
          </cell>
          <cell r="D84">
            <v>25</v>
          </cell>
          <cell r="E84" t="str">
            <v>MBA Program</v>
          </cell>
          <cell r="F84" t="str">
            <v>95 (98)</v>
          </cell>
          <cell r="G84">
            <v>28</v>
          </cell>
          <cell r="H84">
            <v>0</v>
          </cell>
          <cell r="I84" t="str">
            <v>India</v>
          </cell>
          <cell r="J84">
            <v>95</v>
          </cell>
          <cell r="K84">
            <v>0</v>
          </cell>
          <cell r="L84">
            <v>77</v>
          </cell>
          <cell r="M84">
            <v>98</v>
          </cell>
          <cell r="N84">
            <v>9.14</v>
          </cell>
          <cell r="O84">
            <v>76</v>
          </cell>
          <cell r="P84">
            <v>22</v>
          </cell>
          <cell r="Q84">
            <v>97</v>
          </cell>
          <cell r="R84">
            <v>34</v>
          </cell>
          <cell r="S84">
            <v>86931</v>
          </cell>
          <cell r="T84">
            <v>0</v>
          </cell>
          <cell r="U84">
            <v>45.645000000000003</v>
          </cell>
          <cell r="V84">
            <v>80.058999999999997</v>
          </cell>
          <cell r="W84">
            <v>16</v>
          </cell>
          <cell r="X84">
            <v>80</v>
          </cell>
          <cell r="Y84">
            <v>88</v>
          </cell>
          <cell r="Z84">
            <v>85901</v>
          </cell>
          <cell r="AA84">
            <v>0</v>
          </cell>
          <cell r="AB84">
            <v>30</v>
          </cell>
          <cell r="AC84">
            <v>82</v>
          </cell>
        </row>
        <row r="85">
          <cell r="B85" t="str">
            <v>National Sun Yat-sen University</v>
          </cell>
          <cell r="C85">
            <v>85</v>
          </cell>
          <cell r="D85">
            <v>38</v>
          </cell>
          <cell r="E85" t="str">
            <v>MBA in International Business</v>
          </cell>
          <cell r="F85" t="str">
            <v>92 (98)</v>
          </cell>
          <cell r="G85">
            <v>27</v>
          </cell>
          <cell r="H85">
            <v>16</v>
          </cell>
          <cell r="I85" t="str">
            <v>Taiwan</v>
          </cell>
          <cell r="J85">
            <v>46</v>
          </cell>
          <cell r="K85">
            <v>44</v>
          </cell>
          <cell r="M85">
            <v>100</v>
          </cell>
          <cell r="N85">
            <v>8.73</v>
          </cell>
          <cell r="P85">
            <v>26</v>
          </cell>
          <cell r="Q85">
            <v>29</v>
          </cell>
          <cell r="R85">
            <v>55</v>
          </cell>
          <cell r="S85">
            <v>56978</v>
          </cell>
          <cell r="T85">
            <v>33</v>
          </cell>
          <cell r="U85">
            <v>52.006999999999998</v>
          </cell>
          <cell r="V85">
            <v>81.262</v>
          </cell>
          <cell r="W85">
            <v>50</v>
          </cell>
          <cell r="X85">
            <v>41</v>
          </cell>
          <cell r="Y85">
            <v>32</v>
          </cell>
          <cell r="Z85">
            <v>56978</v>
          </cell>
          <cell r="AA85">
            <v>1</v>
          </cell>
          <cell r="AB85">
            <v>67</v>
          </cell>
          <cell r="AC85">
            <v>83</v>
          </cell>
        </row>
        <row r="86">
          <cell r="B86" t="str">
            <v>Singapore Management University: Lee Kong Chian</v>
          </cell>
          <cell r="C86">
            <v>76</v>
          </cell>
          <cell r="D86">
            <v>38</v>
          </cell>
          <cell r="E86" t="str">
            <v>MSc in Management</v>
          </cell>
          <cell r="F86" t="str">
            <v>61 (88)</v>
          </cell>
          <cell r="G86">
            <v>24</v>
          </cell>
          <cell r="H86">
            <v>64</v>
          </cell>
          <cell r="I86" t="str">
            <v>Singapore</v>
          </cell>
          <cell r="J86">
            <v>30</v>
          </cell>
          <cell r="K86">
            <v>54</v>
          </cell>
          <cell r="L86">
            <v>84</v>
          </cell>
          <cell r="M86">
            <v>98</v>
          </cell>
          <cell r="N86">
            <v>8.5299999999999994</v>
          </cell>
          <cell r="O86">
            <v>92</v>
          </cell>
          <cell r="P86">
            <v>17</v>
          </cell>
          <cell r="Q86">
            <v>100</v>
          </cell>
          <cell r="R86">
            <v>22</v>
          </cell>
          <cell r="S86">
            <v>62341</v>
          </cell>
          <cell r="T86">
            <v>94</v>
          </cell>
          <cell r="U86">
            <v>44.787999999999997</v>
          </cell>
          <cell r="V86">
            <v>81.293000000000006</v>
          </cell>
          <cell r="W86">
            <v>97</v>
          </cell>
          <cell r="X86">
            <v>75</v>
          </cell>
          <cell r="Y86">
            <v>97</v>
          </cell>
          <cell r="Z86">
            <v>62341</v>
          </cell>
          <cell r="AA86">
            <v>0</v>
          </cell>
          <cell r="AB86">
            <v>67</v>
          </cell>
          <cell r="AC86">
            <v>83</v>
          </cell>
        </row>
        <row r="87">
          <cell r="B87" t="str">
            <v>Politecnico di Milano School of Management</v>
          </cell>
          <cell r="C87">
            <v>89</v>
          </cell>
          <cell r="D87">
            <v>50</v>
          </cell>
          <cell r="E87" t="str">
            <v>MSc in Management Engineering</v>
          </cell>
          <cell r="F87" t="str">
            <v>93 (92)</v>
          </cell>
          <cell r="G87">
            <v>42</v>
          </cell>
          <cell r="H87">
            <v>10</v>
          </cell>
          <cell r="I87" t="str">
            <v>Italy</v>
          </cell>
          <cell r="J87">
            <v>73</v>
          </cell>
          <cell r="K87">
            <v>67</v>
          </cell>
          <cell r="L87">
            <v>89</v>
          </cell>
          <cell r="M87">
            <v>85</v>
          </cell>
          <cell r="N87">
            <v>8.77</v>
          </cell>
          <cell r="O87">
            <v>94</v>
          </cell>
          <cell r="P87">
            <v>25</v>
          </cell>
          <cell r="Q87">
            <v>100</v>
          </cell>
          <cell r="R87">
            <v>28</v>
          </cell>
          <cell r="S87">
            <v>59924</v>
          </cell>
          <cell r="T87">
            <v>19</v>
          </cell>
          <cell r="U87">
            <v>64.55</v>
          </cell>
          <cell r="V87">
            <v>81.760000000000005</v>
          </cell>
          <cell r="W87">
            <v>52</v>
          </cell>
          <cell r="X87">
            <v>63</v>
          </cell>
          <cell r="Y87">
            <v>28</v>
          </cell>
          <cell r="Z87">
            <v>59592</v>
          </cell>
          <cell r="AA87">
            <v>1</v>
          </cell>
          <cell r="AB87">
            <v>34</v>
          </cell>
          <cell r="AC87">
            <v>85</v>
          </cell>
        </row>
        <row r="88">
          <cell r="B88" t="str">
            <v>Iscte Business School</v>
          </cell>
          <cell r="C88" t="str">
            <v>-</v>
          </cell>
          <cell r="D88">
            <v>45</v>
          </cell>
          <cell r="E88" t="str">
            <v>MSc in Business Administration</v>
          </cell>
          <cell r="F88" t="str">
            <v>75 (71)</v>
          </cell>
          <cell r="G88">
            <v>48</v>
          </cell>
          <cell r="H88">
            <v>10</v>
          </cell>
          <cell r="I88" t="str">
            <v>Portugal</v>
          </cell>
          <cell r="J88">
            <v>81</v>
          </cell>
          <cell r="K88">
            <v>82</v>
          </cell>
          <cell r="M88">
            <v>99</v>
          </cell>
          <cell r="N88">
            <v>8.76</v>
          </cell>
          <cell r="O88">
            <v>93</v>
          </cell>
          <cell r="P88">
            <v>26</v>
          </cell>
          <cell r="Q88">
            <v>4</v>
          </cell>
          <cell r="R88">
            <v>13</v>
          </cell>
          <cell r="S88">
            <v>50569</v>
          </cell>
          <cell r="T88">
            <v>23</v>
          </cell>
          <cell r="U88">
            <v>86.212999999999994</v>
          </cell>
          <cell r="V88">
            <v>78.495000000000005</v>
          </cell>
          <cell r="W88">
            <v>85</v>
          </cell>
          <cell r="X88">
            <v>88</v>
          </cell>
          <cell r="Y88">
            <v>31</v>
          </cell>
          <cell r="Z88">
            <v>50569</v>
          </cell>
          <cell r="AA88">
            <v>0</v>
          </cell>
          <cell r="AB88">
            <v>58</v>
          </cell>
          <cell r="AC88">
            <v>86</v>
          </cell>
        </row>
        <row r="89">
          <cell r="B89" t="str">
            <v>NHH Norwegian School of Economics</v>
          </cell>
          <cell r="C89" t="str">
            <v>-</v>
          </cell>
          <cell r="D89">
            <v>36</v>
          </cell>
          <cell r="E89" t="str">
            <v>MSc in Economics and Business Administration</v>
          </cell>
          <cell r="F89" t="str">
            <v>90 (40)</v>
          </cell>
          <cell r="G89">
            <v>25</v>
          </cell>
          <cell r="H89">
            <v>43</v>
          </cell>
          <cell r="I89" t="str">
            <v>Norway</v>
          </cell>
          <cell r="J89">
            <v>83</v>
          </cell>
          <cell r="K89">
            <v>27</v>
          </cell>
          <cell r="M89">
            <v>99</v>
          </cell>
          <cell r="N89">
            <v>8.69</v>
          </cell>
          <cell r="O89">
            <v>70</v>
          </cell>
          <cell r="P89">
            <v>23.6</v>
          </cell>
          <cell r="Q89">
            <v>17</v>
          </cell>
          <cell r="R89">
            <v>64</v>
          </cell>
          <cell r="S89">
            <v>76117</v>
          </cell>
          <cell r="T89">
            <v>10</v>
          </cell>
          <cell r="U89">
            <v>41.149000000000001</v>
          </cell>
          <cell r="V89">
            <v>84.852999999999994</v>
          </cell>
          <cell r="W89">
            <v>99</v>
          </cell>
          <cell r="X89">
            <v>55</v>
          </cell>
          <cell r="Y89">
            <v>14</v>
          </cell>
          <cell r="Z89">
            <v>76045</v>
          </cell>
          <cell r="AA89">
            <v>0</v>
          </cell>
          <cell r="AB89">
            <v>38</v>
          </cell>
          <cell r="AC89">
            <v>87</v>
          </cell>
        </row>
        <row r="90">
          <cell r="B90" t="str">
            <v>EM Strasbourg Business School</v>
          </cell>
          <cell r="C90">
            <v>75</v>
          </cell>
          <cell r="D90">
            <v>50</v>
          </cell>
          <cell r="E90" t="str">
            <v>Master in Management **</v>
          </cell>
          <cell r="F90" t="str">
            <v>96 (85)</v>
          </cell>
          <cell r="G90">
            <v>59</v>
          </cell>
          <cell r="H90">
            <v>41</v>
          </cell>
          <cell r="I90" t="str">
            <v>France</v>
          </cell>
          <cell r="J90">
            <v>66</v>
          </cell>
          <cell r="K90">
            <v>38</v>
          </cell>
          <cell r="L90">
            <v>81</v>
          </cell>
          <cell r="M90">
            <v>94</v>
          </cell>
          <cell r="N90">
            <v>8.16</v>
          </cell>
          <cell r="O90">
            <v>79</v>
          </cell>
          <cell r="P90">
            <v>30</v>
          </cell>
          <cell r="Q90">
            <v>100</v>
          </cell>
          <cell r="R90">
            <v>92</v>
          </cell>
          <cell r="S90">
            <v>56653</v>
          </cell>
          <cell r="T90">
            <v>30</v>
          </cell>
          <cell r="U90">
            <v>35.720999999999997</v>
          </cell>
          <cell r="V90">
            <v>80.194999999999993</v>
          </cell>
          <cell r="W90">
            <v>77</v>
          </cell>
          <cell r="X90">
            <v>15</v>
          </cell>
          <cell r="Y90">
            <v>70</v>
          </cell>
          <cell r="Z90">
            <v>56133</v>
          </cell>
          <cell r="AA90">
            <v>2</v>
          </cell>
          <cell r="AB90">
            <v>57</v>
          </cell>
          <cell r="AC90">
            <v>88</v>
          </cell>
        </row>
        <row r="91">
          <cell r="B91" t="str">
            <v>Henley Business School</v>
          </cell>
          <cell r="C91" t="str">
            <v>-</v>
          </cell>
          <cell r="D91">
            <v>42</v>
          </cell>
          <cell r="E91" t="str">
            <v>MSc Management</v>
          </cell>
          <cell r="F91" t="str">
            <v>73 (76)</v>
          </cell>
          <cell r="G91">
            <v>47</v>
          </cell>
          <cell r="H91">
            <v>59</v>
          </cell>
          <cell r="I91" t="str">
            <v>UK</v>
          </cell>
          <cell r="J91">
            <v>72</v>
          </cell>
          <cell r="K91">
            <v>42</v>
          </cell>
          <cell r="M91">
            <v>94</v>
          </cell>
          <cell r="N91">
            <v>9.27</v>
          </cell>
          <cell r="O91">
            <v>67</v>
          </cell>
          <cell r="P91">
            <v>12</v>
          </cell>
          <cell r="Q91">
            <v>0</v>
          </cell>
          <cell r="R91">
            <v>49</v>
          </cell>
          <cell r="S91">
            <v>40987</v>
          </cell>
          <cell r="T91">
            <v>53</v>
          </cell>
          <cell r="U91">
            <v>36.712000000000003</v>
          </cell>
          <cell r="V91">
            <v>81.12</v>
          </cell>
          <cell r="W91">
            <v>17</v>
          </cell>
          <cell r="X91">
            <v>87</v>
          </cell>
          <cell r="Y91">
            <v>98</v>
          </cell>
          <cell r="Z91">
            <v>40987</v>
          </cell>
          <cell r="AA91">
            <v>0</v>
          </cell>
          <cell r="AB91">
            <v>48</v>
          </cell>
          <cell r="AC91">
            <v>89</v>
          </cell>
        </row>
        <row r="92">
          <cell r="B92" t="str">
            <v>University of Antwerp Faculty of Business and Economics</v>
          </cell>
          <cell r="C92" t="str">
            <v>-</v>
          </cell>
          <cell r="D92">
            <v>28</v>
          </cell>
          <cell r="E92" t="str">
            <v>Master in Business Economics</v>
          </cell>
          <cell r="F92" t="str">
            <v>65 (77)</v>
          </cell>
          <cell r="G92">
            <v>42</v>
          </cell>
          <cell r="H92">
            <v>23</v>
          </cell>
          <cell r="I92" t="str">
            <v>Belgium</v>
          </cell>
          <cell r="J92">
            <v>92</v>
          </cell>
          <cell r="K92">
            <v>0</v>
          </cell>
          <cell r="M92">
            <v>100</v>
          </cell>
          <cell r="N92">
            <v>8.43</v>
          </cell>
          <cell r="O92">
            <v>90</v>
          </cell>
          <cell r="P92">
            <v>15.74</v>
          </cell>
          <cell r="Q92">
            <v>14</v>
          </cell>
          <cell r="R92">
            <v>66</v>
          </cell>
          <cell r="S92">
            <v>51332</v>
          </cell>
          <cell r="T92">
            <v>26</v>
          </cell>
          <cell r="U92">
            <v>51.002000000000002</v>
          </cell>
          <cell r="V92">
            <v>81.918000000000006</v>
          </cell>
          <cell r="W92">
            <v>94</v>
          </cell>
          <cell r="X92">
            <v>74</v>
          </cell>
          <cell r="Y92">
            <v>6</v>
          </cell>
          <cell r="Z92">
            <v>51332</v>
          </cell>
          <cell r="AA92">
            <v>0</v>
          </cell>
          <cell r="AB92">
            <v>49</v>
          </cell>
          <cell r="AC92">
            <v>90</v>
          </cell>
        </row>
        <row r="93">
          <cell r="B93" t="str">
            <v>Corvinus University of Budapest</v>
          </cell>
          <cell r="C93">
            <v>90</v>
          </cell>
          <cell r="D93">
            <v>25</v>
          </cell>
          <cell r="E93" t="str">
            <v>Masters in Management and Leadership</v>
          </cell>
          <cell r="F93" t="str">
            <v>90 (71)</v>
          </cell>
          <cell r="G93">
            <v>42</v>
          </cell>
          <cell r="H93">
            <v>5</v>
          </cell>
          <cell r="I93" t="str">
            <v>Hungary</v>
          </cell>
          <cell r="J93">
            <v>88</v>
          </cell>
          <cell r="K93">
            <v>100</v>
          </cell>
          <cell r="L93">
            <v>88</v>
          </cell>
          <cell r="M93">
            <v>75</v>
          </cell>
          <cell r="N93">
            <v>8.56</v>
          </cell>
          <cell r="O93">
            <v>84</v>
          </cell>
          <cell r="P93">
            <v>21</v>
          </cell>
          <cell r="Q93">
            <v>4</v>
          </cell>
          <cell r="R93">
            <v>78</v>
          </cell>
          <cell r="S93">
            <v>52390</v>
          </cell>
          <cell r="T93">
            <v>17</v>
          </cell>
          <cell r="U93">
            <v>74.84</v>
          </cell>
          <cell r="V93">
            <v>80.287999999999997</v>
          </cell>
          <cell r="W93">
            <v>47</v>
          </cell>
          <cell r="X93">
            <v>58</v>
          </cell>
          <cell r="Y93">
            <v>22</v>
          </cell>
          <cell r="Z93">
            <v>52390</v>
          </cell>
          <cell r="AA93">
            <v>1</v>
          </cell>
          <cell r="AB93">
            <v>53</v>
          </cell>
          <cell r="AC93">
            <v>91</v>
          </cell>
        </row>
        <row r="94">
          <cell r="B94" t="str">
            <v>Jönköping International Business School</v>
          </cell>
          <cell r="C94" t="str">
            <v>-</v>
          </cell>
          <cell r="D94">
            <v>33</v>
          </cell>
          <cell r="E94" t="str">
            <v>MSc in Business Administration</v>
          </cell>
          <cell r="F94" t="str">
            <v>71 (96)</v>
          </cell>
          <cell r="G94">
            <v>36</v>
          </cell>
          <cell r="H94">
            <v>54</v>
          </cell>
          <cell r="I94" t="str">
            <v>Sweden</v>
          </cell>
          <cell r="J94">
            <v>53</v>
          </cell>
          <cell r="K94">
            <v>56</v>
          </cell>
          <cell r="M94">
            <v>96</v>
          </cell>
          <cell r="N94">
            <v>8.48</v>
          </cell>
          <cell r="P94">
            <v>25</v>
          </cell>
          <cell r="Q94">
            <v>39</v>
          </cell>
          <cell r="R94">
            <v>96</v>
          </cell>
          <cell r="S94">
            <v>54256</v>
          </cell>
          <cell r="T94">
            <v>55</v>
          </cell>
          <cell r="U94">
            <v>39.99</v>
          </cell>
          <cell r="V94">
            <v>81.269000000000005</v>
          </cell>
          <cell r="W94">
            <v>95</v>
          </cell>
          <cell r="X94">
            <v>49</v>
          </cell>
          <cell r="Y94">
            <v>29</v>
          </cell>
          <cell r="Z94">
            <v>54256</v>
          </cell>
          <cell r="AA94">
            <v>0</v>
          </cell>
          <cell r="AB94">
            <v>55</v>
          </cell>
          <cell r="AC94">
            <v>92</v>
          </cell>
        </row>
        <row r="95">
          <cell r="B95" t="str">
            <v>BI Norwegian Business School</v>
          </cell>
          <cell r="C95" t="str">
            <v>-</v>
          </cell>
          <cell r="D95">
            <v>50</v>
          </cell>
          <cell r="E95" t="str">
            <v>MSc in Business</v>
          </cell>
          <cell r="F95" t="str">
            <v>100 (92)</v>
          </cell>
          <cell r="G95">
            <v>31</v>
          </cell>
          <cell r="H95">
            <v>24</v>
          </cell>
          <cell r="I95" t="str">
            <v>Norway</v>
          </cell>
          <cell r="J95">
            <v>86</v>
          </cell>
          <cell r="K95">
            <v>13</v>
          </cell>
          <cell r="M95">
            <v>77</v>
          </cell>
          <cell r="N95">
            <v>8.9</v>
          </cell>
          <cell r="O95">
            <v>88</v>
          </cell>
          <cell r="P95">
            <v>24</v>
          </cell>
          <cell r="Q95">
            <v>16</v>
          </cell>
          <cell r="R95">
            <v>69</v>
          </cell>
          <cell r="S95">
            <v>67787</v>
          </cell>
          <cell r="T95">
            <v>7</v>
          </cell>
          <cell r="U95">
            <v>28.058</v>
          </cell>
          <cell r="V95">
            <v>86.415999999999997</v>
          </cell>
          <cell r="W95">
            <v>55</v>
          </cell>
          <cell r="X95">
            <v>52</v>
          </cell>
          <cell r="Y95">
            <v>44</v>
          </cell>
          <cell r="Z95">
            <v>67671</v>
          </cell>
          <cell r="AA95">
            <v>0</v>
          </cell>
          <cell r="AB95">
            <v>40</v>
          </cell>
          <cell r="AC95">
            <v>92</v>
          </cell>
        </row>
        <row r="96">
          <cell r="B96" t="str">
            <v>University of Exeter Business School</v>
          </cell>
          <cell r="C96" t="str">
            <v>-</v>
          </cell>
          <cell r="D96">
            <v>28</v>
          </cell>
          <cell r="E96" t="str">
            <v>MSc Management</v>
          </cell>
          <cell r="F96" t="str">
            <v>50 (62)</v>
          </cell>
          <cell r="G96">
            <v>40</v>
          </cell>
          <cell r="H96">
            <v>48</v>
          </cell>
          <cell r="I96" t="str">
            <v>UK</v>
          </cell>
          <cell r="J96">
            <v>54</v>
          </cell>
          <cell r="K96">
            <v>24</v>
          </cell>
          <cell r="M96">
            <v>81</v>
          </cell>
          <cell r="N96">
            <v>9.23</v>
          </cell>
          <cell r="O96">
            <v>83</v>
          </cell>
          <cell r="P96">
            <v>10.5</v>
          </cell>
          <cell r="Q96">
            <v>0</v>
          </cell>
          <cell r="R96">
            <v>51</v>
          </cell>
          <cell r="S96">
            <v>50389</v>
          </cell>
          <cell r="T96">
            <v>56</v>
          </cell>
          <cell r="U96">
            <v>50.790999999999997</v>
          </cell>
          <cell r="V96">
            <v>82.495000000000005</v>
          </cell>
          <cell r="W96">
            <v>22</v>
          </cell>
          <cell r="X96">
            <v>89</v>
          </cell>
          <cell r="Y96">
            <v>83</v>
          </cell>
          <cell r="Z96">
            <v>50389</v>
          </cell>
          <cell r="AA96">
            <v>0</v>
          </cell>
          <cell r="AB96">
            <v>56</v>
          </cell>
          <cell r="AC96">
            <v>94</v>
          </cell>
        </row>
        <row r="97">
          <cell r="B97" t="str">
            <v>Adam Smith Business School, University of Glasgow</v>
          </cell>
          <cell r="C97" t="str">
            <v>-</v>
          </cell>
          <cell r="D97">
            <v>43</v>
          </cell>
          <cell r="E97" t="str">
            <v>MSc Management</v>
          </cell>
          <cell r="F97" t="str">
            <v>54 (45)</v>
          </cell>
          <cell r="G97">
            <v>42</v>
          </cell>
          <cell r="H97">
            <v>70</v>
          </cell>
          <cell r="I97" t="str">
            <v>UK</v>
          </cell>
          <cell r="J97">
            <v>91</v>
          </cell>
          <cell r="K97">
            <v>7</v>
          </cell>
          <cell r="M97">
            <v>83</v>
          </cell>
          <cell r="N97">
            <v>9.6</v>
          </cell>
          <cell r="P97">
            <v>12</v>
          </cell>
          <cell r="Q97">
            <v>0</v>
          </cell>
          <cell r="R97">
            <v>15</v>
          </cell>
          <cell r="S97">
            <v>38897</v>
          </cell>
          <cell r="T97">
            <v>98</v>
          </cell>
          <cell r="U97">
            <v>51.73</v>
          </cell>
          <cell r="V97">
            <v>83.635999999999996</v>
          </cell>
          <cell r="W97">
            <v>19</v>
          </cell>
          <cell r="X97">
            <v>99</v>
          </cell>
          <cell r="Y97">
            <v>99</v>
          </cell>
          <cell r="Z97">
            <v>38897</v>
          </cell>
          <cell r="AA97">
            <v>0</v>
          </cell>
          <cell r="AB97">
            <v>58</v>
          </cell>
          <cell r="AC97">
            <v>95</v>
          </cell>
        </row>
        <row r="98">
          <cell r="B98" t="str">
            <v>University of British Columbia: Sauder</v>
          </cell>
          <cell r="C98">
            <v>81</v>
          </cell>
          <cell r="D98">
            <v>39</v>
          </cell>
          <cell r="E98" t="str">
            <v>Master of Management</v>
          </cell>
          <cell r="F98" t="str">
            <v>69 (94)</v>
          </cell>
          <cell r="G98">
            <v>30</v>
          </cell>
          <cell r="H98">
            <v>69</v>
          </cell>
          <cell r="I98" t="str">
            <v>Canada</v>
          </cell>
          <cell r="J98">
            <v>40</v>
          </cell>
          <cell r="K98">
            <v>29</v>
          </cell>
          <cell r="M98">
            <v>84</v>
          </cell>
          <cell r="N98">
            <v>7.85</v>
          </cell>
          <cell r="P98">
            <v>8.4</v>
          </cell>
          <cell r="Q98">
            <v>9</v>
          </cell>
          <cell r="R98">
            <v>100</v>
          </cell>
          <cell r="S98">
            <v>58635</v>
          </cell>
          <cell r="T98">
            <v>53</v>
          </cell>
          <cell r="U98">
            <v>46.463000000000001</v>
          </cell>
          <cell r="V98">
            <v>82.4</v>
          </cell>
          <cell r="W98">
            <v>84</v>
          </cell>
          <cell r="X98">
            <v>94</v>
          </cell>
          <cell r="Y98">
            <v>68</v>
          </cell>
          <cell r="Z98">
            <v>58635</v>
          </cell>
          <cell r="AA98">
            <v>0</v>
          </cell>
          <cell r="AB98">
            <v>68</v>
          </cell>
          <cell r="AC98">
            <v>96</v>
          </cell>
        </row>
        <row r="99">
          <cell r="B99" t="str">
            <v>Paris School of Business</v>
          </cell>
          <cell r="C99">
            <v>88</v>
          </cell>
          <cell r="D99">
            <v>62</v>
          </cell>
          <cell r="E99" t="str">
            <v>Grande Ecole Programme **</v>
          </cell>
          <cell r="F99" t="str">
            <v>93 (86)</v>
          </cell>
          <cell r="G99">
            <v>51</v>
          </cell>
          <cell r="H99">
            <v>56</v>
          </cell>
          <cell r="I99" t="str">
            <v>France</v>
          </cell>
          <cell r="J99">
            <v>80</v>
          </cell>
          <cell r="K99">
            <v>46</v>
          </cell>
          <cell r="M99">
            <v>78</v>
          </cell>
          <cell r="N99">
            <v>8.1300000000000008</v>
          </cell>
          <cell r="P99">
            <v>24</v>
          </cell>
          <cell r="Q99">
            <v>100</v>
          </cell>
          <cell r="R99">
            <v>99</v>
          </cell>
          <cell r="S99">
            <v>59543</v>
          </cell>
          <cell r="T99">
            <v>19</v>
          </cell>
          <cell r="U99">
            <v>36.048000000000002</v>
          </cell>
          <cell r="V99">
            <v>80.47</v>
          </cell>
          <cell r="W99">
            <v>98</v>
          </cell>
          <cell r="X99">
            <v>50</v>
          </cell>
          <cell r="Y99">
            <v>53</v>
          </cell>
          <cell r="Z99">
            <v>59611</v>
          </cell>
          <cell r="AA99">
            <v>2</v>
          </cell>
          <cell r="AB99">
            <v>57</v>
          </cell>
          <cell r="AC99">
            <v>96</v>
          </cell>
        </row>
        <row r="100">
          <cell r="B100" t="str">
            <v>University of Porto — School of Economics and Management</v>
          </cell>
          <cell r="C100" t="str">
            <v>-</v>
          </cell>
          <cell r="D100">
            <v>10</v>
          </cell>
          <cell r="E100" t="str">
            <v>Master in Management</v>
          </cell>
          <cell r="F100" t="str">
            <v>100 (75)</v>
          </cell>
          <cell r="G100">
            <v>47</v>
          </cell>
          <cell r="H100">
            <v>0</v>
          </cell>
          <cell r="I100" t="str">
            <v>Portugal</v>
          </cell>
          <cell r="J100">
            <v>90</v>
          </cell>
          <cell r="K100">
            <v>0</v>
          </cell>
          <cell r="M100">
            <v>99</v>
          </cell>
          <cell r="N100">
            <v>8.59</v>
          </cell>
          <cell r="P100">
            <v>25</v>
          </cell>
          <cell r="Q100">
            <v>38</v>
          </cell>
          <cell r="R100">
            <v>4</v>
          </cell>
          <cell r="S100">
            <v>43257</v>
          </cell>
          <cell r="T100">
            <v>5</v>
          </cell>
          <cell r="U100">
            <v>81.488</v>
          </cell>
          <cell r="V100">
            <v>75.177000000000007</v>
          </cell>
          <cell r="W100">
            <v>71</v>
          </cell>
          <cell r="X100">
            <v>62</v>
          </cell>
          <cell r="Y100">
            <v>24</v>
          </cell>
          <cell r="Z100">
            <v>43257</v>
          </cell>
          <cell r="AA100">
            <v>0</v>
          </cell>
          <cell r="AB100">
            <v>74</v>
          </cell>
          <cell r="AC100">
            <v>98</v>
          </cell>
        </row>
        <row r="101">
          <cell r="B101" t="str">
            <v>DCU Business School</v>
          </cell>
          <cell r="C101">
            <v>86</v>
          </cell>
          <cell r="D101">
            <v>33</v>
          </cell>
          <cell r="E101" t="str">
            <v>MSc in Management</v>
          </cell>
          <cell r="F101" t="str">
            <v>71 (87)</v>
          </cell>
          <cell r="G101">
            <v>48</v>
          </cell>
          <cell r="H101">
            <v>25</v>
          </cell>
          <cell r="I101" t="str">
            <v>Ireland</v>
          </cell>
          <cell r="J101">
            <v>69</v>
          </cell>
          <cell r="K101">
            <v>22</v>
          </cell>
          <cell r="M101">
            <v>85</v>
          </cell>
          <cell r="N101">
            <v>7.87</v>
          </cell>
          <cell r="P101">
            <v>12</v>
          </cell>
          <cell r="Q101">
            <v>0</v>
          </cell>
          <cell r="R101">
            <v>75</v>
          </cell>
          <cell r="S101">
            <v>53922</v>
          </cell>
          <cell r="T101">
            <v>38</v>
          </cell>
          <cell r="U101">
            <v>52.570999999999998</v>
          </cell>
          <cell r="V101">
            <v>81.459999999999994</v>
          </cell>
          <cell r="W101">
            <v>91</v>
          </cell>
          <cell r="X101">
            <v>99</v>
          </cell>
          <cell r="Y101">
            <v>36</v>
          </cell>
          <cell r="Z101">
            <v>53922</v>
          </cell>
          <cell r="AA101">
            <v>0</v>
          </cell>
          <cell r="AB101">
            <v>28</v>
          </cell>
          <cell r="AC101">
            <v>99</v>
          </cell>
        </row>
        <row r="102">
          <cell r="B102" t="str">
            <v>Hong Kong Baptist University School of Business</v>
          </cell>
          <cell r="C102" t="str">
            <v>-</v>
          </cell>
          <cell r="D102">
            <v>53</v>
          </cell>
          <cell r="E102" t="str">
            <v>MSc in Business Management</v>
          </cell>
          <cell r="F102" t="str">
            <v>64 (91)</v>
          </cell>
          <cell r="G102">
            <v>50</v>
          </cell>
          <cell r="H102">
            <v>20</v>
          </cell>
          <cell r="I102" t="str">
            <v>Hong Kong</v>
          </cell>
          <cell r="J102">
            <v>94</v>
          </cell>
          <cell r="K102">
            <v>29</v>
          </cell>
          <cell r="M102">
            <v>88</v>
          </cell>
          <cell r="N102">
            <v>9</v>
          </cell>
          <cell r="O102">
            <v>100</v>
          </cell>
          <cell r="P102">
            <v>10</v>
          </cell>
          <cell r="Q102">
            <v>0</v>
          </cell>
          <cell r="R102">
            <v>31</v>
          </cell>
          <cell r="S102">
            <v>31582</v>
          </cell>
          <cell r="T102">
            <v>17</v>
          </cell>
          <cell r="U102">
            <v>46.734000000000002</v>
          </cell>
          <cell r="V102">
            <v>83.051000000000002</v>
          </cell>
          <cell r="W102">
            <v>54</v>
          </cell>
          <cell r="X102">
            <v>90</v>
          </cell>
          <cell r="Y102">
            <v>100</v>
          </cell>
          <cell r="Z102">
            <v>31582</v>
          </cell>
          <cell r="AA102">
            <v>0</v>
          </cell>
          <cell r="AB102">
            <v>59</v>
          </cell>
          <cell r="AC102">
            <v>100</v>
          </cell>
        </row>
      </sheetData>
      <sheetData sheetId="3">
        <row r="3">
          <cell r="B3" t="str">
            <v>University of St Gallen</v>
          </cell>
          <cell r="C3">
            <v>84</v>
          </cell>
          <cell r="D3">
            <v>20</v>
          </cell>
          <cell r="E3">
            <v>7</v>
          </cell>
          <cell r="F3">
            <v>98</v>
          </cell>
          <cell r="G3">
            <v>1</v>
          </cell>
          <cell r="H3">
            <v>94</v>
          </cell>
          <cell r="I3">
            <v>50</v>
          </cell>
          <cell r="J3">
            <v>52</v>
          </cell>
          <cell r="K3">
            <v>46</v>
          </cell>
          <cell r="L3">
            <v>1</v>
          </cell>
          <cell r="M3">
            <v>33</v>
          </cell>
          <cell r="N3" t="str">
            <v>94 (100)</v>
          </cell>
          <cell r="O3">
            <v>1</v>
          </cell>
          <cell r="P3">
            <v>100</v>
          </cell>
          <cell r="Q3">
            <v>113175</v>
          </cell>
          <cell r="R3">
            <v>79</v>
          </cell>
          <cell r="S3">
            <v>10</v>
          </cell>
          <cell r="T3" t="str">
            <v>Yes</v>
          </cell>
          <cell r="U3">
            <v>56</v>
          </cell>
          <cell r="V3" t="str">
            <v>Switzerland</v>
          </cell>
          <cell r="W3">
            <v>1</v>
          </cell>
          <cell r="X3" t="str">
            <v>MA in Strategy and International Management</v>
          </cell>
          <cell r="Y3">
            <v>25</v>
          </cell>
          <cell r="Z3">
            <v>9.98</v>
          </cell>
          <cell r="AA3">
            <v>96</v>
          </cell>
          <cell r="AB3">
            <v>113175</v>
          </cell>
          <cell r="AC3">
            <v>16</v>
          </cell>
          <cell r="AD3">
            <v>1</v>
          </cell>
          <cell r="AE3">
            <v>1</v>
          </cell>
        </row>
        <row r="4">
          <cell r="B4" t="str">
            <v>HEC Paris</v>
          </cell>
          <cell r="C4">
            <v>52</v>
          </cell>
          <cell r="D4">
            <v>22</v>
          </cell>
          <cell r="E4">
            <v>10</v>
          </cell>
          <cell r="F4">
            <v>80</v>
          </cell>
          <cell r="G4">
            <v>2</v>
          </cell>
          <cell r="H4">
            <v>91</v>
          </cell>
          <cell r="I4">
            <v>44</v>
          </cell>
          <cell r="J4">
            <v>79</v>
          </cell>
          <cell r="K4">
            <v>490</v>
          </cell>
          <cell r="L4">
            <v>9</v>
          </cell>
          <cell r="M4">
            <v>42</v>
          </cell>
          <cell r="N4" t="str">
            <v>99 (91)</v>
          </cell>
          <cell r="O4">
            <v>2</v>
          </cell>
          <cell r="P4">
            <v>100</v>
          </cell>
          <cell r="Q4">
            <v>107050</v>
          </cell>
          <cell r="R4">
            <v>72</v>
          </cell>
          <cell r="S4">
            <v>5</v>
          </cell>
          <cell r="T4" t="str">
            <v>Yes</v>
          </cell>
          <cell r="U4">
            <v>83</v>
          </cell>
          <cell r="V4" t="str">
            <v>France</v>
          </cell>
          <cell r="W4">
            <v>2</v>
          </cell>
          <cell r="X4" t="str">
            <v>Master in Management **</v>
          </cell>
          <cell r="Y4">
            <v>18</v>
          </cell>
          <cell r="Z4">
            <v>9.3800000000000008</v>
          </cell>
          <cell r="AA4">
            <v>54</v>
          </cell>
          <cell r="AB4">
            <v>113221</v>
          </cell>
          <cell r="AC4">
            <v>36</v>
          </cell>
          <cell r="AD4">
            <v>2</v>
          </cell>
          <cell r="AE4">
            <v>2</v>
          </cell>
        </row>
        <row r="5">
          <cell r="B5" t="str">
            <v>Essec Business School</v>
          </cell>
          <cell r="C5">
            <v>41</v>
          </cell>
          <cell r="D5">
            <v>37</v>
          </cell>
          <cell r="E5">
            <v>13</v>
          </cell>
          <cell r="F5">
            <v>100</v>
          </cell>
          <cell r="G5">
            <v>3</v>
          </cell>
          <cell r="H5">
            <v>89</v>
          </cell>
          <cell r="I5">
            <v>51</v>
          </cell>
          <cell r="J5">
            <v>74</v>
          </cell>
          <cell r="K5">
            <v>927</v>
          </cell>
          <cell r="L5">
            <v>13</v>
          </cell>
          <cell r="M5">
            <v>57</v>
          </cell>
          <cell r="N5" t="str">
            <v>93 (57)</v>
          </cell>
          <cell r="O5">
            <v>3</v>
          </cell>
          <cell r="P5">
            <v>100</v>
          </cell>
          <cell r="Q5">
            <v>102086</v>
          </cell>
          <cell r="R5">
            <v>58</v>
          </cell>
          <cell r="S5">
            <v>29</v>
          </cell>
          <cell r="T5" t="str">
            <v/>
          </cell>
          <cell r="U5">
            <v>79</v>
          </cell>
          <cell r="V5" t="str">
            <v>France</v>
          </cell>
          <cell r="W5">
            <v>1</v>
          </cell>
          <cell r="X5" t="str">
            <v>Master in Management **</v>
          </cell>
          <cell r="Y5">
            <v>18</v>
          </cell>
          <cell r="Z5">
            <v>9.3699999999999992</v>
          </cell>
          <cell r="AA5">
            <v>36</v>
          </cell>
          <cell r="AB5">
            <v>103914</v>
          </cell>
          <cell r="AC5">
            <v>49</v>
          </cell>
          <cell r="AD5">
            <v>4</v>
          </cell>
          <cell r="AE5">
            <v>3</v>
          </cell>
        </row>
        <row r="6">
          <cell r="B6" t="str">
            <v>London Business School</v>
          </cell>
          <cell r="C6">
            <v>42</v>
          </cell>
          <cell r="D6">
            <v>28</v>
          </cell>
          <cell r="E6">
            <v>63</v>
          </cell>
          <cell r="F6">
            <v>32</v>
          </cell>
          <cell r="G6">
            <v>3</v>
          </cell>
          <cell r="H6">
            <v>91</v>
          </cell>
          <cell r="I6">
            <v>52</v>
          </cell>
          <cell r="J6">
            <v>61</v>
          </cell>
          <cell r="K6">
            <v>274</v>
          </cell>
          <cell r="L6">
            <v>5</v>
          </cell>
          <cell r="M6">
            <v>43</v>
          </cell>
          <cell r="N6" t="str">
            <v>93 (98)</v>
          </cell>
          <cell r="O6">
            <v>3</v>
          </cell>
          <cell r="P6">
            <v>99</v>
          </cell>
          <cell r="Q6">
            <v>96848</v>
          </cell>
          <cell r="R6">
            <v>84</v>
          </cell>
          <cell r="S6">
            <v>7</v>
          </cell>
          <cell r="T6" t="str">
            <v/>
          </cell>
          <cell r="U6">
            <v>76</v>
          </cell>
          <cell r="V6" t="str">
            <v>UK / UAE</v>
          </cell>
          <cell r="W6">
            <v>1</v>
          </cell>
          <cell r="X6" t="str">
            <v>Masters in Management</v>
          </cell>
          <cell r="Y6">
            <v>12</v>
          </cell>
          <cell r="Z6">
            <v>9.26</v>
          </cell>
          <cell r="AA6">
            <v>97</v>
          </cell>
          <cell r="AB6">
            <v>98274</v>
          </cell>
          <cell r="AC6">
            <v>65</v>
          </cell>
          <cell r="AD6">
            <v>3</v>
          </cell>
          <cell r="AE6">
            <v>4</v>
          </cell>
        </row>
        <row r="7">
          <cell r="B7" t="str">
            <v>Rotterdam School of Management, Erasmus University</v>
          </cell>
          <cell r="C7">
            <v>38</v>
          </cell>
          <cell r="D7">
            <v>28</v>
          </cell>
          <cell r="E7">
            <v>8</v>
          </cell>
          <cell r="F7">
            <v>95</v>
          </cell>
          <cell r="G7">
            <v>6</v>
          </cell>
          <cell r="H7">
            <v>88</v>
          </cell>
          <cell r="I7">
            <v>43</v>
          </cell>
          <cell r="J7">
            <v>58</v>
          </cell>
          <cell r="K7">
            <v>63</v>
          </cell>
          <cell r="L7">
            <v>32</v>
          </cell>
          <cell r="M7">
            <v>27</v>
          </cell>
          <cell r="N7" t="str">
            <v>86 (100)</v>
          </cell>
          <cell r="O7">
            <v>6</v>
          </cell>
          <cell r="P7">
            <v>98</v>
          </cell>
          <cell r="Q7">
            <v>91362</v>
          </cell>
          <cell r="R7">
            <v>55</v>
          </cell>
          <cell r="S7">
            <v>1</v>
          </cell>
          <cell r="T7" t="str">
            <v>Yes</v>
          </cell>
          <cell r="U7">
            <v>22</v>
          </cell>
          <cell r="V7" t="str">
            <v>Netherlands</v>
          </cell>
          <cell r="W7">
            <v>0</v>
          </cell>
          <cell r="X7" t="str">
            <v>MSc International Management</v>
          </cell>
          <cell r="Y7">
            <v>18</v>
          </cell>
          <cell r="Z7">
            <v>9</v>
          </cell>
          <cell r="AA7">
            <v>62</v>
          </cell>
          <cell r="AB7">
            <v>91362</v>
          </cell>
          <cell r="AC7">
            <v>22</v>
          </cell>
          <cell r="AD7">
            <v>8</v>
          </cell>
          <cell r="AE7">
            <v>5</v>
          </cell>
        </row>
        <row r="8">
          <cell r="B8" t="str">
            <v>ESCP Business School</v>
          </cell>
          <cell r="C8">
            <v>56</v>
          </cell>
          <cell r="D8">
            <v>38</v>
          </cell>
          <cell r="E8">
            <v>4</v>
          </cell>
          <cell r="F8">
            <v>100</v>
          </cell>
          <cell r="G8">
            <v>5</v>
          </cell>
          <cell r="H8">
            <v>86</v>
          </cell>
          <cell r="I8">
            <v>50</v>
          </cell>
          <cell r="J8">
            <v>56</v>
          </cell>
          <cell r="K8">
            <v>981</v>
          </cell>
          <cell r="L8">
            <v>47</v>
          </cell>
          <cell r="M8">
            <v>67</v>
          </cell>
          <cell r="N8" t="str">
            <v>100 (94)</v>
          </cell>
          <cell r="O8">
            <v>5</v>
          </cell>
          <cell r="P8">
            <v>100</v>
          </cell>
          <cell r="Q8">
            <v>85309</v>
          </cell>
          <cell r="R8">
            <v>83</v>
          </cell>
          <cell r="S8">
            <v>24</v>
          </cell>
          <cell r="T8" t="str">
            <v/>
          </cell>
          <cell r="U8">
            <v>78</v>
          </cell>
          <cell r="V8" t="str">
            <v>France / UK / Spain / Italy / Germany / Poland</v>
          </cell>
          <cell r="W8">
            <v>0</v>
          </cell>
          <cell r="X8" t="str">
            <v>ESCP Master in Management **</v>
          </cell>
          <cell r="Y8">
            <v>18</v>
          </cell>
          <cell r="Z8">
            <v>8.61</v>
          </cell>
          <cell r="AA8">
            <v>90</v>
          </cell>
          <cell r="AB8">
            <v>86521</v>
          </cell>
          <cell r="AC8">
            <v>68</v>
          </cell>
          <cell r="AD8">
            <v>5</v>
          </cell>
          <cell r="AE8">
            <v>6</v>
          </cell>
        </row>
        <row r="9">
          <cell r="B9" t="str">
            <v>Stockholm School of Economics</v>
          </cell>
          <cell r="C9">
            <v>40</v>
          </cell>
          <cell r="D9">
            <v>26</v>
          </cell>
          <cell r="E9">
            <v>2</v>
          </cell>
          <cell r="F9">
            <v>100</v>
          </cell>
          <cell r="G9">
            <v>11</v>
          </cell>
          <cell r="H9">
            <v>90</v>
          </cell>
          <cell r="I9">
            <v>43</v>
          </cell>
          <cell r="J9">
            <v>54</v>
          </cell>
          <cell r="K9">
            <v>49</v>
          </cell>
          <cell r="L9">
            <v>30</v>
          </cell>
          <cell r="M9">
            <v>37</v>
          </cell>
          <cell r="N9" t="str">
            <v>96 (100)</v>
          </cell>
          <cell r="O9">
            <v>13</v>
          </cell>
          <cell r="P9">
            <v>98</v>
          </cell>
          <cell r="Q9">
            <v>86729</v>
          </cell>
          <cell r="R9">
            <v>38</v>
          </cell>
          <cell r="S9">
            <v>6</v>
          </cell>
          <cell r="T9" t="str">
            <v>Yes</v>
          </cell>
          <cell r="U9">
            <v>32</v>
          </cell>
          <cell r="V9" t="str">
            <v>Sweden</v>
          </cell>
          <cell r="W9">
            <v>2</v>
          </cell>
          <cell r="X9" t="str">
            <v>Master Program in International Management</v>
          </cell>
          <cell r="Y9">
            <v>23</v>
          </cell>
          <cell r="Z9">
            <v>8.8800000000000008</v>
          </cell>
          <cell r="AA9">
            <v>65</v>
          </cell>
          <cell r="AB9">
            <v>86729</v>
          </cell>
          <cell r="AC9">
            <v>12</v>
          </cell>
          <cell r="AD9">
            <v>12</v>
          </cell>
          <cell r="AE9">
            <v>7</v>
          </cell>
        </row>
        <row r="10">
          <cell r="B10" t="str">
            <v>University College Dublin: Smurfit</v>
          </cell>
          <cell r="C10">
            <v>33</v>
          </cell>
          <cell r="D10">
            <v>32</v>
          </cell>
          <cell r="E10">
            <v>29</v>
          </cell>
          <cell r="F10">
            <v>93</v>
          </cell>
          <cell r="G10">
            <v>7</v>
          </cell>
          <cell r="H10">
            <v>88</v>
          </cell>
          <cell r="I10">
            <v>55</v>
          </cell>
          <cell r="J10">
            <v>70</v>
          </cell>
          <cell r="K10">
            <v>40</v>
          </cell>
          <cell r="L10">
            <v>14</v>
          </cell>
          <cell r="M10">
            <v>38</v>
          </cell>
          <cell r="N10" t="str">
            <v>92 (95)</v>
          </cell>
          <cell r="O10">
            <v>7</v>
          </cell>
          <cell r="P10">
            <v>99</v>
          </cell>
          <cell r="Q10">
            <v>79721</v>
          </cell>
          <cell r="R10">
            <v>39</v>
          </cell>
          <cell r="S10">
            <v>2</v>
          </cell>
          <cell r="T10" t="str">
            <v>Yes</v>
          </cell>
          <cell r="U10">
            <v>55</v>
          </cell>
          <cell r="V10" t="str">
            <v>Ireland</v>
          </cell>
          <cell r="W10">
            <v>1</v>
          </cell>
          <cell r="X10" t="str">
            <v>MSc International Managment</v>
          </cell>
          <cell r="Y10">
            <v>13</v>
          </cell>
          <cell r="Z10">
            <v>8.7799999999999994</v>
          </cell>
          <cell r="AA10">
            <v>93</v>
          </cell>
          <cell r="AB10">
            <v>79721</v>
          </cell>
          <cell r="AC10">
            <v>34</v>
          </cell>
          <cell r="AD10">
            <v>7</v>
          </cell>
          <cell r="AE10">
            <v>8</v>
          </cell>
        </row>
        <row r="11">
          <cell r="B11" t="str">
            <v>SDA Bocconi/Università Bocconi</v>
          </cell>
          <cell r="C11">
            <v>31</v>
          </cell>
          <cell r="D11">
            <v>39</v>
          </cell>
          <cell r="E11">
            <v>22</v>
          </cell>
          <cell r="F11">
            <v>100</v>
          </cell>
          <cell r="G11">
            <v>8</v>
          </cell>
          <cell r="H11">
            <v>87</v>
          </cell>
          <cell r="I11">
            <v>45</v>
          </cell>
          <cell r="J11">
            <v>71</v>
          </cell>
          <cell r="K11">
            <v>202</v>
          </cell>
          <cell r="L11">
            <v>10</v>
          </cell>
          <cell r="M11">
            <v>29</v>
          </cell>
          <cell r="N11" t="str">
            <v>100 (60)</v>
          </cell>
          <cell r="O11">
            <v>10</v>
          </cell>
          <cell r="P11">
            <v>99</v>
          </cell>
          <cell r="Q11">
            <v>85733</v>
          </cell>
          <cell r="R11">
            <v>39</v>
          </cell>
          <cell r="S11">
            <v>36</v>
          </cell>
          <cell r="T11" t="str">
            <v>Yes</v>
          </cell>
          <cell r="U11">
            <v>68</v>
          </cell>
          <cell r="V11" t="str">
            <v>Italy</v>
          </cell>
          <cell r="W11">
            <v>1</v>
          </cell>
          <cell r="X11" t="str">
            <v>MSc in International Management</v>
          </cell>
          <cell r="Y11">
            <v>25</v>
          </cell>
          <cell r="Z11">
            <v>9.16</v>
          </cell>
          <cell r="AA11">
            <v>39</v>
          </cell>
          <cell r="AB11">
            <v>85677</v>
          </cell>
          <cell r="AC11">
            <v>50</v>
          </cell>
          <cell r="AD11">
            <v>6</v>
          </cell>
          <cell r="AE11">
            <v>9</v>
          </cell>
        </row>
        <row r="12">
          <cell r="B12" t="str">
            <v>Imperial College Business School</v>
          </cell>
          <cell r="C12">
            <v>22</v>
          </cell>
          <cell r="D12">
            <v>27</v>
          </cell>
          <cell r="E12">
            <v>58</v>
          </cell>
          <cell r="F12">
            <v>21</v>
          </cell>
          <cell r="G12">
            <v>13</v>
          </cell>
          <cell r="H12">
            <v>88</v>
          </cell>
          <cell r="I12">
            <v>55</v>
          </cell>
          <cell r="J12">
            <v>59</v>
          </cell>
          <cell r="K12">
            <v>42</v>
          </cell>
          <cell r="L12">
            <v>21</v>
          </cell>
          <cell r="M12">
            <v>50</v>
          </cell>
          <cell r="N12" t="str">
            <v>90 (95)</v>
          </cell>
          <cell r="O12">
            <v>14</v>
          </cell>
          <cell r="P12">
            <v>100</v>
          </cell>
          <cell r="Q12">
            <v>78285</v>
          </cell>
          <cell r="R12">
            <v>96</v>
          </cell>
          <cell r="S12">
            <v>22</v>
          </cell>
          <cell r="T12" t="str">
            <v/>
          </cell>
          <cell r="U12">
            <v>75</v>
          </cell>
          <cell r="V12" t="str">
            <v>UK</v>
          </cell>
          <cell r="W12">
            <v>1</v>
          </cell>
          <cell r="X12" t="str">
            <v>MSc International Management</v>
          </cell>
          <cell r="Y12">
            <v>14</v>
          </cell>
          <cell r="Z12">
            <v>9.07</v>
          </cell>
          <cell r="AA12">
            <v>95</v>
          </cell>
          <cell r="AB12">
            <v>78811</v>
          </cell>
          <cell r="AC12">
            <v>74</v>
          </cell>
          <cell r="AD12">
            <v>15</v>
          </cell>
          <cell r="AE12">
            <v>10</v>
          </cell>
        </row>
        <row r="13">
          <cell r="B13" t="str">
            <v>WU (Vienna University of Economics and Business)</v>
          </cell>
          <cell r="C13">
            <v>78</v>
          </cell>
          <cell r="D13">
            <v>41</v>
          </cell>
          <cell r="E13">
            <v>11</v>
          </cell>
          <cell r="F13">
            <v>100</v>
          </cell>
          <cell r="G13">
            <v>11</v>
          </cell>
          <cell r="H13">
            <v>85</v>
          </cell>
          <cell r="I13">
            <v>62</v>
          </cell>
          <cell r="J13">
            <v>48</v>
          </cell>
          <cell r="K13">
            <v>76</v>
          </cell>
          <cell r="L13">
            <v>70</v>
          </cell>
          <cell r="M13">
            <v>47</v>
          </cell>
          <cell r="N13" t="str">
            <v>96 (98)</v>
          </cell>
          <cell r="O13">
            <v>9</v>
          </cell>
          <cell r="P13">
            <v>97</v>
          </cell>
          <cell r="Q13">
            <v>92685</v>
          </cell>
          <cell r="R13">
            <v>33</v>
          </cell>
          <cell r="S13">
            <v>4</v>
          </cell>
          <cell r="T13" t="str">
            <v>Yes</v>
          </cell>
          <cell r="U13">
            <v>67</v>
          </cell>
          <cell r="V13" t="str">
            <v>Austria</v>
          </cell>
          <cell r="W13">
            <v>0</v>
          </cell>
          <cell r="X13" t="str">
            <v>Master in International Management</v>
          </cell>
          <cell r="Y13">
            <v>24</v>
          </cell>
          <cell r="Z13">
            <v>9.2799999999999994</v>
          </cell>
          <cell r="AA13">
            <v>42</v>
          </cell>
          <cell r="AB13">
            <v>92685</v>
          </cell>
          <cell r="AC13">
            <v>18</v>
          </cell>
          <cell r="AD13">
            <v>13</v>
          </cell>
          <cell r="AE13">
            <v>11</v>
          </cell>
        </row>
        <row r="14">
          <cell r="B14" t="str">
            <v>WHU – Otto Beisheim School of Management</v>
          </cell>
          <cell r="C14">
            <v>77</v>
          </cell>
          <cell r="D14">
            <v>30</v>
          </cell>
          <cell r="E14">
            <v>36</v>
          </cell>
          <cell r="F14">
            <v>100</v>
          </cell>
          <cell r="G14">
            <v>16</v>
          </cell>
          <cell r="H14">
            <v>88</v>
          </cell>
          <cell r="I14">
            <v>36</v>
          </cell>
          <cell r="J14">
            <v>49</v>
          </cell>
          <cell r="K14">
            <v>86</v>
          </cell>
          <cell r="L14">
            <v>2</v>
          </cell>
          <cell r="M14">
            <v>12</v>
          </cell>
          <cell r="N14" t="str">
            <v>90 (98)</v>
          </cell>
          <cell r="O14">
            <v>20</v>
          </cell>
          <cell r="P14">
            <v>100</v>
          </cell>
          <cell r="Q14">
            <v>112539</v>
          </cell>
          <cell r="R14">
            <v>35</v>
          </cell>
          <cell r="S14">
            <v>63</v>
          </cell>
          <cell r="T14" t="str">
            <v/>
          </cell>
          <cell r="U14">
            <v>12</v>
          </cell>
          <cell r="V14" t="str">
            <v>Germany</v>
          </cell>
          <cell r="W14">
            <v>0</v>
          </cell>
          <cell r="X14" t="str">
            <v>MSc in Management</v>
          </cell>
          <cell r="Y14">
            <v>20</v>
          </cell>
          <cell r="Z14">
            <v>9.4600000000000009</v>
          </cell>
          <cell r="AA14">
            <v>41</v>
          </cell>
          <cell r="AB14">
            <v>114867</v>
          </cell>
          <cell r="AC14">
            <v>33</v>
          </cell>
          <cell r="AD14">
            <v>16</v>
          </cell>
          <cell r="AE14">
            <v>12</v>
          </cell>
        </row>
        <row r="15">
          <cell r="B15" t="str">
            <v>Cems Global Alliance</v>
          </cell>
          <cell r="C15">
            <v>37</v>
          </cell>
          <cell r="D15">
            <v>33</v>
          </cell>
          <cell r="E15">
            <v>9</v>
          </cell>
          <cell r="F15">
            <v>100</v>
          </cell>
          <cell r="G15">
            <v>10</v>
          </cell>
          <cell r="H15">
            <v>87</v>
          </cell>
          <cell r="I15">
            <v>50</v>
          </cell>
          <cell r="J15">
            <v>48</v>
          </cell>
          <cell r="K15">
            <v>1280</v>
          </cell>
          <cell r="L15">
            <v>20</v>
          </cell>
          <cell r="M15">
            <v>50</v>
          </cell>
          <cell r="N15" t="str">
            <v>97 (52)</v>
          </cell>
          <cell r="O15">
            <v>8</v>
          </cell>
          <cell r="P15">
            <v>93</v>
          </cell>
          <cell r="Q15">
            <v>83591</v>
          </cell>
          <cell r="R15">
            <v>33</v>
          </cell>
          <cell r="S15">
            <v>8</v>
          </cell>
          <cell r="T15" t="str">
            <v/>
          </cell>
          <cell r="U15">
            <v>97</v>
          </cell>
          <cell r="V15" t="str">
            <v>See table note †</v>
          </cell>
          <cell r="W15">
            <v>1</v>
          </cell>
          <cell r="X15" t="str">
            <v>Cems Master in International Management</v>
          </cell>
          <cell r="Y15">
            <v>12</v>
          </cell>
          <cell r="Z15">
            <v>9.1300000000000008</v>
          </cell>
          <cell r="AA15">
            <v>52</v>
          </cell>
          <cell r="AB15">
            <v>83249</v>
          </cell>
          <cell r="AC15">
            <v>27</v>
          </cell>
          <cell r="AD15">
            <v>9</v>
          </cell>
          <cell r="AE15">
            <v>13</v>
          </cell>
        </row>
        <row r="16">
          <cell r="B16" t="str">
            <v>Esade Business School</v>
          </cell>
          <cell r="C16">
            <v>62</v>
          </cell>
          <cell r="D16">
            <v>37</v>
          </cell>
          <cell r="E16">
            <v>49</v>
          </cell>
          <cell r="F16">
            <v>33</v>
          </cell>
          <cell r="G16">
            <v>12</v>
          </cell>
          <cell r="H16">
            <v>86</v>
          </cell>
          <cell r="I16">
            <v>40</v>
          </cell>
          <cell r="J16">
            <v>50</v>
          </cell>
          <cell r="K16">
            <v>132</v>
          </cell>
          <cell r="L16">
            <v>25</v>
          </cell>
          <cell r="M16">
            <v>50</v>
          </cell>
          <cell r="N16" t="str">
            <v>95 (91)</v>
          </cell>
          <cell r="O16">
            <v>11</v>
          </cell>
          <cell r="P16">
            <v>100</v>
          </cell>
          <cell r="Q16">
            <v>88627</v>
          </cell>
          <cell r="R16">
            <v>45</v>
          </cell>
          <cell r="S16">
            <v>25</v>
          </cell>
          <cell r="T16" t="str">
            <v>Yes</v>
          </cell>
          <cell r="U16">
            <v>93</v>
          </cell>
          <cell r="V16" t="str">
            <v>Spain</v>
          </cell>
          <cell r="W16">
            <v>1</v>
          </cell>
          <cell r="X16" t="str">
            <v>MSc in International Management</v>
          </cell>
          <cell r="Y16">
            <v>13</v>
          </cell>
          <cell r="Z16">
            <v>9.27</v>
          </cell>
          <cell r="AA16">
            <v>92</v>
          </cell>
          <cell r="AB16">
            <v>88627</v>
          </cell>
          <cell r="AC16">
            <v>60</v>
          </cell>
          <cell r="AD16">
            <v>11</v>
          </cell>
          <cell r="AE16">
            <v>14</v>
          </cell>
        </row>
        <row r="17">
          <cell r="B17" t="str">
            <v>Global 3: McIntire/Lingnan/Esade</v>
          </cell>
          <cell r="C17">
            <v>15</v>
          </cell>
          <cell r="D17">
            <v>31</v>
          </cell>
          <cell r="E17">
            <v>38</v>
          </cell>
          <cell r="F17">
            <v>17</v>
          </cell>
          <cell r="G17" t="str">
            <v/>
          </cell>
          <cell r="H17">
            <v>87</v>
          </cell>
          <cell r="I17">
            <v>53</v>
          </cell>
          <cell r="J17">
            <v>59</v>
          </cell>
          <cell r="K17">
            <v>38</v>
          </cell>
          <cell r="L17">
            <v>36</v>
          </cell>
          <cell r="M17">
            <v>26</v>
          </cell>
          <cell r="N17" t="str">
            <v>96 (89)</v>
          </cell>
          <cell r="O17" t="str">
            <v/>
          </cell>
          <cell r="P17">
            <v>97</v>
          </cell>
          <cell r="Q17">
            <v>92103</v>
          </cell>
          <cell r="R17">
            <v>22</v>
          </cell>
          <cell r="S17">
            <v>27</v>
          </cell>
          <cell r="T17" t="str">
            <v/>
          </cell>
          <cell r="U17">
            <v>43</v>
          </cell>
          <cell r="V17" t="str">
            <v>US / China / Spain</v>
          </cell>
          <cell r="W17">
            <v>0</v>
          </cell>
          <cell r="X17" t="str">
            <v>Global3: Masters in Management</v>
          </cell>
          <cell r="Y17">
            <v>12</v>
          </cell>
          <cell r="Z17">
            <v>9.26</v>
          </cell>
          <cell r="AA17">
            <v>61</v>
          </cell>
          <cell r="AB17">
            <v>92103</v>
          </cell>
          <cell r="AC17">
            <v>45</v>
          </cell>
          <cell r="AD17" t="str">
            <v/>
          </cell>
          <cell r="AE17">
            <v>14</v>
          </cell>
        </row>
        <row r="18">
          <cell r="B18" t="str">
            <v>Warwick Business School</v>
          </cell>
          <cell r="C18">
            <v>1</v>
          </cell>
          <cell r="D18">
            <v>43</v>
          </cell>
          <cell r="E18">
            <v>83</v>
          </cell>
          <cell r="F18">
            <v>6</v>
          </cell>
          <cell r="G18">
            <v>20</v>
          </cell>
          <cell r="H18">
            <v>83</v>
          </cell>
          <cell r="I18">
            <v>59</v>
          </cell>
          <cell r="J18">
            <v>99</v>
          </cell>
          <cell r="K18">
            <v>142</v>
          </cell>
          <cell r="L18">
            <v>34</v>
          </cell>
          <cell r="M18">
            <v>33</v>
          </cell>
          <cell r="N18" t="str">
            <v>96 (91)</v>
          </cell>
          <cell r="O18">
            <v>22</v>
          </cell>
          <cell r="P18">
            <v>100</v>
          </cell>
          <cell r="Q18">
            <v>70890</v>
          </cell>
          <cell r="R18">
            <v>78</v>
          </cell>
          <cell r="S18">
            <v>68</v>
          </cell>
          <cell r="T18" t="str">
            <v/>
          </cell>
          <cell r="U18">
            <v>22</v>
          </cell>
          <cell r="V18" t="str">
            <v>UK</v>
          </cell>
          <cell r="W18">
            <v>1</v>
          </cell>
          <cell r="X18" t="str">
            <v>MSc in Management</v>
          </cell>
          <cell r="Y18">
            <v>14</v>
          </cell>
          <cell r="Z18">
            <v>8.7899999999999991</v>
          </cell>
          <cell r="AA18">
            <v>94</v>
          </cell>
          <cell r="AB18">
            <v>70890</v>
          </cell>
          <cell r="AC18">
            <v>80</v>
          </cell>
          <cell r="AD18">
            <v>21</v>
          </cell>
          <cell r="AE18">
            <v>16</v>
          </cell>
        </row>
        <row r="19">
          <cell r="B19" t="str">
            <v>Edhec Business School</v>
          </cell>
          <cell r="C19">
            <v>64</v>
          </cell>
          <cell r="D19">
            <v>32</v>
          </cell>
          <cell r="E19">
            <v>20</v>
          </cell>
          <cell r="F19">
            <v>100</v>
          </cell>
          <cell r="G19">
            <v>17</v>
          </cell>
          <cell r="H19">
            <v>87</v>
          </cell>
          <cell r="I19">
            <v>51</v>
          </cell>
          <cell r="J19">
            <v>48</v>
          </cell>
          <cell r="K19">
            <v>986</v>
          </cell>
          <cell r="L19">
            <v>12</v>
          </cell>
          <cell r="M19">
            <v>43</v>
          </cell>
          <cell r="N19" t="str">
            <v>98 (92)</v>
          </cell>
          <cell r="O19">
            <v>19</v>
          </cell>
          <cell r="P19">
            <v>98</v>
          </cell>
          <cell r="Q19">
            <v>78607</v>
          </cell>
          <cell r="R19">
            <v>62</v>
          </cell>
          <cell r="S19">
            <v>31</v>
          </cell>
          <cell r="T19" t="str">
            <v/>
          </cell>
          <cell r="U19">
            <v>87</v>
          </cell>
          <cell r="V19" t="str">
            <v>France</v>
          </cell>
          <cell r="W19">
            <v>2</v>
          </cell>
          <cell r="X19" t="str">
            <v>Edhec Master in Management **</v>
          </cell>
          <cell r="Y19">
            <v>22</v>
          </cell>
          <cell r="Z19">
            <v>9.11</v>
          </cell>
          <cell r="AA19">
            <v>50</v>
          </cell>
          <cell r="AB19">
            <v>79791</v>
          </cell>
          <cell r="AC19">
            <v>72</v>
          </cell>
          <cell r="AD19">
            <v>17</v>
          </cell>
          <cell r="AE19">
            <v>16</v>
          </cell>
        </row>
        <row r="20">
          <cell r="B20" t="str">
            <v>Nova School of Business and Economics</v>
          </cell>
          <cell r="C20">
            <v>26</v>
          </cell>
          <cell r="D20">
            <v>35</v>
          </cell>
          <cell r="E20">
            <v>26</v>
          </cell>
          <cell r="F20">
            <v>82</v>
          </cell>
          <cell r="G20">
            <v>23</v>
          </cell>
          <cell r="H20">
            <v>88</v>
          </cell>
          <cell r="I20">
            <v>60</v>
          </cell>
          <cell r="J20">
            <v>56</v>
          </cell>
          <cell r="K20">
            <v>72</v>
          </cell>
          <cell r="L20">
            <v>56</v>
          </cell>
          <cell r="M20">
            <v>62</v>
          </cell>
          <cell r="N20" t="str">
            <v>96 (96)</v>
          </cell>
          <cell r="O20">
            <v>22</v>
          </cell>
          <cell r="P20">
            <v>100</v>
          </cell>
          <cell r="Q20">
            <v>76197</v>
          </cell>
          <cell r="R20">
            <v>30</v>
          </cell>
          <cell r="S20">
            <v>13</v>
          </cell>
          <cell r="T20" t="str">
            <v>Yes</v>
          </cell>
          <cell r="U20">
            <v>92</v>
          </cell>
          <cell r="V20" t="str">
            <v>Portugal</v>
          </cell>
          <cell r="W20">
            <v>1</v>
          </cell>
          <cell r="X20" t="str">
            <v>International Masters in Management</v>
          </cell>
          <cell r="Y20">
            <v>18</v>
          </cell>
          <cell r="Z20">
            <v>8.89</v>
          </cell>
          <cell r="AA20">
            <v>86</v>
          </cell>
          <cell r="AB20">
            <v>76069</v>
          </cell>
          <cell r="AC20">
            <v>32</v>
          </cell>
          <cell r="AD20">
            <v>30</v>
          </cell>
          <cell r="AE20">
            <v>16</v>
          </cell>
        </row>
        <row r="21">
          <cell r="B21" t="str">
            <v>IQS/FJU/LMU</v>
          </cell>
          <cell r="C21">
            <v>2</v>
          </cell>
          <cell r="D21">
            <v>42</v>
          </cell>
          <cell r="E21">
            <v>1</v>
          </cell>
          <cell r="F21">
            <v>100</v>
          </cell>
          <cell r="G21">
            <v>31</v>
          </cell>
          <cell r="H21">
            <v>86</v>
          </cell>
          <cell r="I21">
            <v>53</v>
          </cell>
          <cell r="J21">
            <v>79</v>
          </cell>
          <cell r="K21">
            <v>38</v>
          </cell>
          <cell r="L21">
            <v>37</v>
          </cell>
          <cell r="M21">
            <v>37</v>
          </cell>
          <cell r="N21" t="str">
            <v>89 (90)</v>
          </cell>
          <cell r="O21">
            <v>31</v>
          </cell>
          <cell r="P21">
            <v>96</v>
          </cell>
          <cell r="Q21">
            <v>58616</v>
          </cell>
          <cell r="R21">
            <v>14</v>
          </cell>
          <cell r="S21">
            <v>43</v>
          </cell>
          <cell r="T21" t="str">
            <v/>
          </cell>
          <cell r="U21">
            <v>11</v>
          </cell>
          <cell r="V21" t="str">
            <v>Spain / Taiwan / US</v>
          </cell>
          <cell r="W21">
            <v>0</v>
          </cell>
          <cell r="X21" t="str">
            <v>Master in Global Entrepreneurial Management (MGEM)</v>
          </cell>
          <cell r="Y21">
            <v>12</v>
          </cell>
          <cell r="Z21">
            <v>9.08</v>
          </cell>
          <cell r="AA21">
            <v>89</v>
          </cell>
          <cell r="AB21">
            <v>58616</v>
          </cell>
          <cell r="AC21">
            <v>90</v>
          </cell>
          <cell r="AD21">
            <v>44</v>
          </cell>
          <cell r="AE21">
            <v>19</v>
          </cell>
        </row>
        <row r="22">
          <cell r="B22" t="str">
            <v>Indian Institute of Management Ahmedabad</v>
          </cell>
          <cell r="C22">
            <v>49</v>
          </cell>
          <cell r="D22">
            <v>20</v>
          </cell>
          <cell r="E22">
            <v>69</v>
          </cell>
          <cell r="F22">
            <v>99</v>
          </cell>
          <cell r="G22">
            <v>20</v>
          </cell>
          <cell r="H22">
            <v>83</v>
          </cell>
          <cell r="I22">
            <v>24</v>
          </cell>
          <cell r="J22">
            <v>45</v>
          </cell>
          <cell r="K22">
            <v>388</v>
          </cell>
          <cell r="L22">
            <v>4</v>
          </cell>
          <cell r="M22">
            <v>36</v>
          </cell>
          <cell r="N22" t="str">
            <v>100 (95)</v>
          </cell>
          <cell r="O22">
            <v>21</v>
          </cell>
          <cell r="P22">
            <v>100</v>
          </cell>
          <cell r="Q22">
            <v>141759</v>
          </cell>
          <cell r="R22">
            <v>1</v>
          </cell>
          <cell r="S22">
            <v>80</v>
          </cell>
          <cell r="T22" t="str">
            <v/>
          </cell>
          <cell r="U22">
            <v>0</v>
          </cell>
          <cell r="V22" t="str">
            <v>India</v>
          </cell>
          <cell r="W22">
            <v>0</v>
          </cell>
          <cell r="X22" t="str">
            <v>Two-Year Post Graduate Programme in Management (MBA)</v>
          </cell>
          <cell r="Y22">
            <v>22</v>
          </cell>
          <cell r="Z22">
            <v>9.17</v>
          </cell>
          <cell r="AA22">
            <v>1</v>
          </cell>
          <cell r="AB22">
            <v>141007</v>
          </cell>
          <cell r="AC22">
            <v>84</v>
          </cell>
          <cell r="AD22">
            <v>19</v>
          </cell>
          <cell r="AE22">
            <v>20</v>
          </cell>
        </row>
        <row r="23">
          <cell r="B23" t="str">
            <v>Indian Institute of Management Calcutta</v>
          </cell>
          <cell r="C23">
            <v>45</v>
          </cell>
          <cell r="D23">
            <v>23</v>
          </cell>
          <cell r="E23">
            <v>59</v>
          </cell>
          <cell r="F23">
            <v>100</v>
          </cell>
          <cell r="G23">
            <v>20</v>
          </cell>
          <cell r="H23">
            <v>83</v>
          </cell>
          <cell r="I23">
            <v>32</v>
          </cell>
          <cell r="J23">
            <v>49</v>
          </cell>
          <cell r="K23">
            <v>480</v>
          </cell>
          <cell r="L23">
            <v>11</v>
          </cell>
          <cell r="M23">
            <v>29</v>
          </cell>
          <cell r="N23" t="str">
            <v>100 (100)</v>
          </cell>
          <cell r="O23">
            <v>17</v>
          </cell>
          <cell r="P23">
            <v>100</v>
          </cell>
          <cell r="Q23">
            <v>133303</v>
          </cell>
          <cell r="R23">
            <v>4</v>
          </cell>
          <cell r="S23">
            <v>85</v>
          </cell>
          <cell r="T23" t="str">
            <v>Yes</v>
          </cell>
          <cell r="U23">
            <v>14</v>
          </cell>
          <cell r="V23" t="str">
            <v>India</v>
          </cell>
          <cell r="W23">
            <v>0</v>
          </cell>
          <cell r="X23" t="str">
            <v>Post Graduate Programme in Management (MBA)</v>
          </cell>
          <cell r="Y23">
            <v>22</v>
          </cell>
          <cell r="Z23">
            <v>9.1</v>
          </cell>
          <cell r="AA23">
            <v>0</v>
          </cell>
          <cell r="AB23">
            <v>133762</v>
          </cell>
          <cell r="AC23">
            <v>83</v>
          </cell>
          <cell r="AD23">
            <v>23</v>
          </cell>
          <cell r="AE23">
            <v>21</v>
          </cell>
        </row>
        <row r="24">
          <cell r="B24" t="str">
            <v>Prague University of Economics and Business</v>
          </cell>
          <cell r="C24">
            <v>48</v>
          </cell>
          <cell r="D24">
            <v>51</v>
          </cell>
          <cell r="E24">
            <v>6</v>
          </cell>
          <cell r="F24">
            <v>70</v>
          </cell>
          <cell r="G24">
            <v>21</v>
          </cell>
          <cell r="H24">
            <v>86</v>
          </cell>
          <cell r="I24">
            <v>54</v>
          </cell>
          <cell r="J24">
            <v>53</v>
          </cell>
          <cell r="K24">
            <v>39</v>
          </cell>
          <cell r="L24">
            <v>57</v>
          </cell>
          <cell r="M24">
            <v>33</v>
          </cell>
          <cell r="N24" t="str">
            <v>97 (100)</v>
          </cell>
          <cell r="O24">
            <v>18</v>
          </cell>
          <cell r="P24">
            <v>88</v>
          </cell>
          <cell r="Q24">
            <v>67275</v>
          </cell>
          <cell r="R24">
            <v>21</v>
          </cell>
          <cell r="S24">
            <v>3</v>
          </cell>
          <cell r="T24" t="str">
            <v>Yes</v>
          </cell>
          <cell r="U24">
            <v>22</v>
          </cell>
          <cell r="V24" t="str">
            <v>Czech Republic</v>
          </cell>
          <cell r="W24">
            <v>1</v>
          </cell>
          <cell r="X24" t="str">
            <v>International Master in Management</v>
          </cell>
          <cell r="Y24">
            <v>28</v>
          </cell>
          <cell r="Z24">
            <v>8.39</v>
          </cell>
          <cell r="AA24">
            <v>54</v>
          </cell>
          <cell r="AB24">
            <v>67275</v>
          </cell>
          <cell r="AC24">
            <v>20</v>
          </cell>
          <cell r="AD24">
            <v>22</v>
          </cell>
          <cell r="AE24">
            <v>22</v>
          </cell>
        </row>
        <row r="25">
          <cell r="B25" t="str">
            <v>Shanghai Jiao Tong University: Antai</v>
          </cell>
          <cell r="C25">
            <v>39</v>
          </cell>
          <cell r="D25">
            <v>36</v>
          </cell>
          <cell r="E25">
            <v>81</v>
          </cell>
          <cell r="F25">
            <v>80</v>
          </cell>
          <cell r="G25">
            <v>18</v>
          </cell>
          <cell r="H25">
            <v>84</v>
          </cell>
          <cell r="I25">
            <v>66</v>
          </cell>
          <cell r="J25">
            <v>125</v>
          </cell>
          <cell r="K25">
            <v>80</v>
          </cell>
          <cell r="L25">
            <v>8</v>
          </cell>
          <cell r="M25">
            <v>12</v>
          </cell>
          <cell r="N25" t="str">
            <v>100 (85)</v>
          </cell>
          <cell r="O25">
            <v>14</v>
          </cell>
          <cell r="P25">
            <v>94</v>
          </cell>
          <cell r="Q25">
            <v>94218</v>
          </cell>
          <cell r="R25">
            <v>2</v>
          </cell>
          <cell r="S25">
            <v>90</v>
          </cell>
          <cell r="T25" t="str">
            <v/>
          </cell>
          <cell r="U25">
            <v>26</v>
          </cell>
          <cell r="V25" t="str">
            <v>China</v>
          </cell>
          <cell r="W25">
            <v>0</v>
          </cell>
          <cell r="X25" t="str">
            <v>Master in Management</v>
          </cell>
          <cell r="Y25">
            <v>31</v>
          </cell>
          <cell r="Z25">
            <v>9.25</v>
          </cell>
          <cell r="AA25">
            <v>13</v>
          </cell>
          <cell r="AB25">
            <v>94218</v>
          </cell>
          <cell r="AC25">
            <v>9</v>
          </cell>
          <cell r="AD25">
            <v>18</v>
          </cell>
          <cell r="AE25">
            <v>23</v>
          </cell>
        </row>
        <row r="26">
          <cell r="B26" t="str">
            <v>HHL Leipzig Graduate School of Management</v>
          </cell>
          <cell r="C26">
            <v>57</v>
          </cell>
          <cell r="D26">
            <v>27</v>
          </cell>
          <cell r="E26">
            <v>31</v>
          </cell>
          <cell r="F26">
            <v>100</v>
          </cell>
          <cell r="G26">
            <v>27</v>
          </cell>
          <cell r="H26">
            <v>88</v>
          </cell>
          <cell r="I26">
            <v>26</v>
          </cell>
          <cell r="J26">
            <v>47</v>
          </cell>
          <cell r="K26">
            <v>38</v>
          </cell>
          <cell r="L26">
            <v>7</v>
          </cell>
          <cell r="M26">
            <v>41</v>
          </cell>
          <cell r="N26" t="str">
            <v>100 (83)</v>
          </cell>
          <cell r="O26">
            <v>24</v>
          </cell>
          <cell r="P26">
            <v>100</v>
          </cell>
          <cell r="Q26">
            <v>109242</v>
          </cell>
          <cell r="R26">
            <v>9</v>
          </cell>
          <cell r="S26">
            <v>78</v>
          </cell>
          <cell r="T26" t="str">
            <v/>
          </cell>
          <cell r="U26">
            <v>41</v>
          </cell>
          <cell r="V26" t="str">
            <v>Germany</v>
          </cell>
          <cell r="W26">
            <v>0</v>
          </cell>
          <cell r="X26" t="str">
            <v>MSc in Management</v>
          </cell>
          <cell r="Y26">
            <v>24</v>
          </cell>
          <cell r="Z26">
            <v>9.5</v>
          </cell>
          <cell r="AA26">
            <v>34</v>
          </cell>
          <cell r="AB26">
            <v>109242</v>
          </cell>
          <cell r="AC26">
            <v>38</v>
          </cell>
          <cell r="AD26">
            <v>33</v>
          </cell>
          <cell r="AE26">
            <v>23</v>
          </cell>
        </row>
        <row r="27">
          <cell r="B27" t="str">
            <v>IE Business School</v>
          </cell>
          <cell r="C27">
            <v>25</v>
          </cell>
          <cell r="D27">
            <v>40</v>
          </cell>
          <cell r="E27">
            <v>79</v>
          </cell>
          <cell r="F27">
            <v>13</v>
          </cell>
          <cell r="G27">
            <v>17</v>
          </cell>
          <cell r="H27">
            <v>84</v>
          </cell>
          <cell r="I27">
            <v>43</v>
          </cell>
          <cell r="J27">
            <v>68</v>
          </cell>
          <cell r="K27">
            <v>621</v>
          </cell>
          <cell r="L27">
            <v>72</v>
          </cell>
          <cell r="M27">
            <v>50</v>
          </cell>
          <cell r="N27" t="str">
            <v>86 (93)</v>
          </cell>
          <cell r="O27">
            <v>16</v>
          </cell>
          <cell r="P27">
            <v>100</v>
          </cell>
          <cell r="Q27">
            <v>73440</v>
          </cell>
          <cell r="R27">
            <v>70</v>
          </cell>
          <cell r="S27">
            <v>11</v>
          </cell>
          <cell r="T27" t="str">
            <v/>
          </cell>
          <cell r="U27">
            <v>96</v>
          </cell>
          <cell r="V27" t="str">
            <v>Spain</v>
          </cell>
          <cell r="W27">
            <v>0</v>
          </cell>
          <cell r="X27" t="str">
            <v>Master in Management</v>
          </cell>
          <cell r="Y27">
            <v>10</v>
          </cell>
          <cell r="Z27">
            <v>8.82</v>
          </cell>
          <cell r="AA27">
            <v>82</v>
          </cell>
          <cell r="AB27">
            <v>72709</v>
          </cell>
          <cell r="AC27">
            <v>86</v>
          </cell>
          <cell r="AD27">
            <v>10</v>
          </cell>
          <cell r="AE27">
            <v>25</v>
          </cell>
        </row>
        <row r="28">
          <cell r="B28" t="str">
            <v>University of Mannheim</v>
          </cell>
          <cell r="C28">
            <v>59</v>
          </cell>
          <cell r="D28">
            <v>34</v>
          </cell>
          <cell r="E28">
            <v>40</v>
          </cell>
          <cell r="F28">
            <v>78</v>
          </cell>
          <cell r="G28">
            <v>21</v>
          </cell>
          <cell r="H28">
            <v>89</v>
          </cell>
          <cell r="I28">
            <v>48</v>
          </cell>
          <cell r="J28">
            <v>43</v>
          </cell>
          <cell r="K28">
            <v>360</v>
          </cell>
          <cell r="L28">
            <v>33</v>
          </cell>
          <cell r="M28">
            <v>60</v>
          </cell>
          <cell r="N28" t="str">
            <v>97 (86)</v>
          </cell>
          <cell r="O28">
            <v>24</v>
          </cell>
          <cell r="P28">
            <v>85</v>
          </cell>
          <cell r="Q28">
            <v>99678</v>
          </cell>
          <cell r="R28">
            <v>31</v>
          </cell>
          <cell r="S28">
            <v>74</v>
          </cell>
          <cell r="T28" t="str">
            <v/>
          </cell>
          <cell r="U28">
            <v>0</v>
          </cell>
          <cell r="V28" t="str">
            <v>Germany</v>
          </cell>
          <cell r="W28">
            <v>0</v>
          </cell>
          <cell r="X28" t="str">
            <v>Mannheim Master in Management</v>
          </cell>
          <cell r="Y28">
            <v>32</v>
          </cell>
          <cell r="Z28">
            <v>9.4</v>
          </cell>
          <cell r="AA28">
            <v>35</v>
          </cell>
          <cell r="AB28">
            <v>101288</v>
          </cell>
          <cell r="AC28">
            <v>8</v>
          </cell>
          <cell r="AD28">
            <v>14</v>
          </cell>
          <cell r="AE28">
            <v>26</v>
          </cell>
        </row>
        <row r="29">
          <cell r="B29" t="str">
            <v>ESMT Berlin</v>
          </cell>
          <cell r="C29">
            <v>18</v>
          </cell>
          <cell r="D29">
            <v>16</v>
          </cell>
          <cell r="E29">
            <v>43</v>
          </cell>
          <cell r="F29">
            <v>100</v>
          </cell>
          <cell r="G29" t="str">
            <v/>
          </cell>
          <cell r="H29">
            <v>88</v>
          </cell>
          <cell r="I29">
            <v>38</v>
          </cell>
          <cell r="J29">
            <v>48</v>
          </cell>
          <cell r="K29">
            <v>112</v>
          </cell>
          <cell r="L29">
            <v>63</v>
          </cell>
          <cell r="M29">
            <v>25</v>
          </cell>
          <cell r="N29" t="str">
            <v>85 (100)</v>
          </cell>
          <cell r="O29">
            <v>35</v>
          </cell>
          <cell r="P29">
            <v>100</v>
          </cell>
          <cell r="Q29">
            <v>83952</v>
          </cell>
          <cell r="R29">
            <v>72</v>
          </cell>
          <cell r="S29">
            <v>23</v>
          </cell>
          <cell r="T29" t="str">
            <v/>
          </cell>
          <cell r="U29">
            <v>50</v>
          </cell>
          <cell r="V29" t="str">
            <v>Germany</v>
          </cell>
          <cell r="W29">
            <v>1</v>
          </cell>
          <cell r="X29" t="str">
            <v>ESMT Berlin Master in Management</v>
          </cell>
          <cell r="Y29">
            <v>24</v>
          </cell>
          <cell r="Z29">
            <v>9</v>
          </cell>
          <cell r="AA29">
            <v>82</v>
          </cell>
          <cell r="AB29">
            <v>83952</v>
          </cell>
          <cell r="AC29">
            <v>41</v>
          </cell>
          <cell r="AD29" t="str">
            <v/>
          </cell>
          <cell r="AE29">
            <v>26</v>
          </cell>
        </row>
        <row r="30">
          <cell r="B30" t="str">
            <v>Neoma Business School</v>
          </cell>
          <cell r="C30">
            <v>55</v>
          </cell>
          <cell r="D30">
            <v>42</v>
          </cell>
          <cell r="E30">
            <v>16</v>
          </cell>
          <cell r="F30">
            <v>100</v>
          </cell>
          <cell r="G30">
            <v>37</v>
          </cell>
          <cell r="H30">
            <v>87</v>
          </cell>
          <cell r="I30">
            <v>50</v>
          </cell>
          <cell r="J30">
            <v>46</v>
          </cell>
          <cell r="K30">
            <v>1187</v>
          </cell>
          <cell r="L30">
            <v>50</v>
          </cell>
          <cell r="M30">
            <v>50</v>
          </cell>
          <cell r="N30" t="str">
            <v>95 (89)</v>
          </cell>
          <cell r="O30">
            <v>43</v>
          </cell>
          <cell r="P30">
            <v>100</v>
          </cell>
          <cell r="Q30">
            <v>69207</v>
          </cell>
          <cell r="R30">
            <v>72</v>
          </cell>
          <cell r="S30">
            <v>37</v>
          </cell>
          <cell r="T30" t="str">
            <v/>
          </cell>
          <cell r="U30">
            <v>75</v>
          </cell>
          <cell r="V30" t="str">
            <v>France</v>
          </cell>
          <cell r="W30">
            <v>0</v>
          </cell>
          <cell r="X30" t="str">
            <v>Master in Management **</v>
          </cell>
          <cell r="Y30">
            <v>21</v>
          </cell>
          <cell r="Z30">
            <v>8.74</v>
          </cell>
          <cell r="AA30">
            <v>37</v>
          </cell>
          <cell r="AB30">
            <v>69525</v>
          </cell>
          <cell r="AC30">
            <v>63</v>
          </cell>
          <cell r="AD30">
            <v>41</v>
          </cell>
          <cell r="AE30">
            <v>28</v>
          </cell>
        </row>
        <row r="31">
          <cell r="B31" t="str">
            <v>EMLyon Business School</v>
          </cell>
          <cell r="C31">
            <v>63</v>
          </cell>
          <cell r="D31">
            <v>38</v>
          </cell>
          <cell r="E31">
            <v>24</v>
          </cell>
          <cell r="F31">
            <v>100</v>
          </cell>
          <cell r="G31">
            <v>36</v>
          </cell>
          <cell r="H31">
            <v>87</v>
          </cell>
          <cell r="I31">
            <v>50</v>
          </cell>
          <cell r="J31">
            <v>50</v>
          </cell>
          <cell r="K31">
            <v>1245</v>
          </cell>
          <cell r="L31">
            <v>46</v>
          </cell>
          <cell r="M31">
            <v>38</v>
          </cell>
          <cell r="N31" t="str">
            <v>92 (70)</v>
          </cell>
          <cell r="O31">
            <v>40</v>
          </cell>
          <cell r="P31">
            <v>99</v>
          </cell>
          <cell r="Q31">
            <v>78031</v>
          </cell>
          <cell r="R31">
            <v>55</v>
          </cell>
          <cell r="S31">
            <v>30</v>
          </cell>
          <cell r="T31" t="str">
            <v/>
          </cell>
          <cell r="U31">
            <v>85</v>
          </cell>
          <cell r="V31" t="str">
            <v>France / China / Morocco</v>
          </cell>
          <cell r="W31">
            <v>2</v>
          </cell>
          <cell r="X31" t="str">
            <v>MSc in Management **</v>
          </cell>
          <cell r="Y31">
            <v>21</v>
          </cell>
          <cell r="Z31">
            <v>9</v>
          </cell>
          <cell r="AA31">
            <v>39</v>
          </cell>
          <cell r="AB31">
            <v>77814</v>
          </cell>
          <cell r="AC31">
            <v>76</v>
          </cell>
          <cell r="AD31">
            <v>40</v>
          </cell>
          <cell r="AE31">
            <v>29</v>
          </cell>
        </row>
        <row r="32">
          <cell r="B32" t="str">
            <v>HEC Lausanne, University of Lausanne</v>
          </cell>
          <cell r="C32">
            <v>6</v>
          </cell>
          <cell r="D32">
            <v>25</v>
          </cell>
          <cell r="E32">
            <v>67</v>
          </cell>
          <cell r="F32">
            <v>90</v>
          </cell>
          <cell r="G32">
            <v>31</v>
          </cell>
          <cell r="H32">
            <v>83</v>
          </cell>
          <cell r="I32">
            <v>50</v>
          </cell>
          <cell r="J32">
            <v>66</v>
          </cell>
          <cell r="K32">
            <v>181</v>
          </cell>
          <cell r="L32">
            <v>87</v>
          </cell>
          <cell r="M32">
            <v>17</v>
          </cell>
          <cell r="N32" t="str">
            <v>78 (62)</v>
          </cell>
          <cell r="O32">
            <v>37</v>
          </cell>
          <cell r="P32">
            <v>100</v>
          </cell>
          <cell r="Q32">
            <v>80474</v>
          </cell>
          <cell r="R32">
            <v>83</v>
          </cell>
          <cell r="S32">
            <v>19</v>
          </cell>
          <cell r="T32" t="str">
            <v/>
          </cell>
          <cell r="U32">
            <v>17</v>
          </cell>
          <cell r="V32" t="str">
            <v>Switzerland</v>
          </cell>
          <cell r="W32">
            <v>0</v>
          </cell>
          <cell r="X32" t="str">
            <v>MSc in Management</v>
          </cell>
          <cell r="Y32">
            <v>24</v>
          </cell>
          <cell r="Z32">
            <v>8.4499999999999993</v>
          </cell>
          <cell r="AA32">
            <v>34</v>
          </cell>
          <cell r="AB32">
            <v>80474</v>
          </cell>
          <cell r="AC32">
            <v>11</v>
          </cell>
          <cell r="AD32">
            <v>28</v>
          </cell>
          <cell r="AE32">
            <v>29</v>
          </cell>
        </row>
        <row r="33">
          <cell r="B33" t="str">
            <v>Tongji University School of Economics and Management</v>
          </cell>
          <cell r="C33">
            <v>30</v>
          </cell>
          <cell r="D33">
            <v>40</v>
          </cell>
          <cell r="E33">
            <v>30</v>
          </cell>
          <cell r="F33">
            <v>100</v>
          </cell>
          <cell r="G33">
            <v>31</v>
          </cell>
          <cell r="H33">
            <v>83</v>
          </cell>
          <cell r="I33">
            <v>71</v>
          </cell>
          <cell r="J33">
            <v>105</v>
          </cell>
          <cell r="K33">
            <v>96</v>
          </cell>
          <cell r="L33">
            <v>6</v>
          </cell>
          <cell r="M33">
            <v>31</v>
          </cell>
          <cell r="N33" t="str">
            <v>100 (100)</v>
          </cell>
          <cell r="O33">
            <v>28</v>
          </cell>
          <cell r="P33">
            <v>91</v>
          </cell>
          <cell r="Q33">
            <v>84670</v>
          </cell>
          <cell r="R33">
            <v>5</v>
          </cell>
          <cell r="S33">
            <v>89</v>
          </cell>
          <cell r="T33" t="str">
            <v/>
          </cell>
          <cell r="U33">
            <v>31</v>
          </cell>
          <cell r="V33" t="str">
            <v>China</v>
          </cell>
          <cell r="W33">
            <v>1</v>
          </cell>
          <cell r="X33" t="str">
            <v>Master in Management</v>
          </cell>
          <cell r="Y33">
            <v>30</v>
          </cell>
          <cell r="Z33">
            <v>9.44</v>
          </cell>
          <cell r="AA33">
            <v>25</v>
          </cell>
          <cell r="AB33">
            <v>84670</v>
          </cell>
          <cell r="AC33">
            <v>10</v>
          </cell>
          <cell r="AD33">
            <v>35</v>
          </cell>
          <cell r="AE33">
            <v>31</v>
          </cell>
        </row>
        <row r="34">
          <cell r="B34" t="str">
            <v>Eada Business School Barcelona</v>
          </cell>
          <cell r="C34">
            <v>12</v>
          </cell>
          <cell r="D34">
            <v>37</v>
          </cell>
          <cell r="E34">
            <v>54</v>
          </cell>
          <cell r="F34">
            <v>100</v>
          </cell>
          <cell r="G34">
            <v>36</v>
          </cell>
          <cell r="H34">
            <v>87</v>
          </cell>
          <cell r="I34">
            <v>38</v>
          </cell>
          <cell r="J34">
            <v>64</v>
          </cell>
          <cell r="K34">
            <v>110</v>
          </cell>
          <cell r="L34">
            <v>18</v>
          </cell>
          <cell r="M34">
            <v>29</v>
          </cell>
          <cell r="N34" t="str">
            <v>98 (90)</v>
          </cell>
          <cell r="O34">
            <v>41</v>
          </cell>
          <cell r="P34">
            <v>90</v>
          </cell>
          <cell r="Q34">
            <v>70709</v>
          </cell>
          <cell r="R34">
            <v>53</v>
          </cell>
          <cell r="S34">
            <v>26</v>
          </cell>
          <cell r="T34" t="str">
            <v/>
          </cell>
          <cell r="U34">
            <v>29</v>
          </cell>
          <cell r="V34" t="str">
            <v>Spain</v>
          </cell>
          <cell r="W34">
            <v>1</v>
          </cell>
          <cell r="X34" t="str">
            <v>Master in International Management</v>
          </cell>
          <cell r="Y34">
            <v>12</v>
          </cell>
          <cell r="Z34">
            <v>9.16</v>
          </cell>
          <cell r="AA34">
            <v>88</v>
          </cell>
          <cell r="AB34">
            <v>70709</v>
          </cell>
          <cell r="AC34">
            <v>62</v>
          </cell>
          <cell r="AD34">
            <v>35</v>
          </cell>
          <cell r="AE34">
            <v>32</v>
          </cell>
        </row>
        <row r="35">
          <cell r="B35" t="str">
            <v>Iéseg School of Management</v>
          </cell>
          <cell r="C35">
            <v>70</v>
          </cell>
          <cell r="D35">
            <v>46</v>
          </cell>
          <cell r="E35">
            <v>12</v>
          </cell>
          <cell r="F35">
            <v>100</v>
          </cell>
          <cell r="G35">
            <v>32</v>
          </cell>
          <cell r="H35">
            <v>86</v>
          </cell>
          <cell r="I35">
            <v>50</v>
          </cell>
          <cell r="J35">
            <v>50</v>
          </cell>
          <cell r="K35">
            <v>817</v>
          </cell>
          <cell r="L35">
            <v>41</v>
          </cell>
          <cell r="M35">
            <v>10</v>
          </cell>
          <cell r="N35" t="str">
            <v>93 (62)</v>
          </cell>
          <cell r="O35">
            <v>33</v>
          </cell>
          <cell r="P35">
            <v>100</v>
          </cell>
          <cell r="Q35">
            <v>67564</v>
          </cell>
          <cell r="R35">
            <v>87</v>
          </cell>
          <cell r="S35">
            <v>41</v>
          </cell>
          <cell r="T35" t="str">
            <v/>
          </cell>
          <cell r="U35">
            <v>70</v>
          </cell>
          <cell r="V35" t="str">
            <v>France</v>
          </cell>
          <cell r="W35">
            <v>2</v>
          </cell>
          <cell r="X35" t="str">
            <v>MSc in Management **</v>
          </cell>
          <cell r="Y35">
            <v>24</v>
          </cell>
          <cell r="Z35">
            <v>9.0500000000000007</v>
          </cell>
          <cell r="AA35">
            <v>26</v>
          </cell>
          <cell r="AB35">
            <v>68481</v>
          </cell>
          <cell r="AC35">
            <v>48</v>
          </cell>
          <cell r="AD35">
            <v>32</v>
          </cell>
          <cell r="AE35">
            <v>32</v>
          </cell>
        </row>
        <row r="36">
          <cell r="B36" t="str">
            <v>Frankfurt School of Finance and Management</v>
          </cell>
          <cell r="C36">
            <v>50</v>
          </cell>
          <cell r="D36">
            <v>19</v>
          </cell>
          <cell r="E36">
            <v>51</v>
          </cell>
          <cell r="F36">
            <v>6</v>
          </cell>
          <cell r="G36">
            <v>33</v>
          </cell>
          <cell r="H36">
            <v>89</v>
          </cell>
          <cell r="I36">
            <v>41</v>
          </cell>
          <cell r="J36">
            <v>41</v>
          </cell>
          <cell r="K36">
            <v>109</v>
          </cell>
          <cell r="L36">
            <v>3</v>
          </cell>
          <cell r="M36">
            <v>20</v>
          </cell>
          <cell r="N36" t="str">
            <v>85 (77)</v>
          </cell>
          <cell r="O36">
            <v>36</v>
          </cell>
          <cell r="P36">
            <v>100</v>
          </cell>
          <cell r="Q36">
            <v>100788</v>
          </cell>
          <cell r="R36">
            <v>28</v>
          </cell>
          <cell r="S36">
            <v>60</v>
          </cell>
          <cell r="T36" t="str">
            <v/>
          </cell>
          <cell r="U36">
            <v>30</v>
          </cell>
          <cell r="V36" t="str">
            <v>Germany</v>
          </cell>
          <cell r="W36">
            <v>1</v>
          </cell>
          <cell r="X36" t="str">
            <v>Master in Management</v>
          </cell>
          <cell r="Y36">
            <v>22</v>
          </cell>
          <cell r="Z36">
            <v>9.56</v>
          </cell>
          <cell r="AA36">
            <v>44</v>
          </cell>
          <cell r="AB36">
            <v>100788</v>
          </cell>
          <cell r="AC36">
            <v>43</v>
          </cell>
          <cell r="AD36">
            <v>28</v>
          </cell>
          <cell r="AE36">
            <v>34</v>
          </cell>
        </row>
        <row r="37">
          <cell r="B37" t="str">
            <v>Vlerick Business School</v>
          </cell>
          <cell r="C37">
            <v>35</v>
          </cell>
          <cell r="D37">
            <v>29</v>
          </cell>
          <cell r="E37">
            <v>3</v>
          </cell>
          <cell r="F37">
            <v>100</v>
          </cell>
          <cell r="G37" t="str">
            <v/>
          </cell>
          <cell r="H37">
            <v>80</v>
          </cell>
          <cell r="I37">
            <v>40</v>
          </cell>
          <cell r="J37">
            <v>68</v>
          </cell>
          <cell r="K37">
            <v>45</v>
          </cell>
          <cell r="L37">
            <v>28</v>
          </cell>
          <cell r="M37">
            <v>6</v>
          </cell>
          <cell r="N37" t="str">
            <v>100 (100)</v>
          </cell>
          <cell r="O37">
            <v>29</v>
          </cell>
          <cell r="P37">
            <v>98</v>
          </cell>
          <cell r="Q37">
            <v>72809</v>
          </cell>
          <cell r="R37">
            <v>39</v>
          </cell>
          <cell r="S37">
            <v>56</v>
          </cell>
          <cell r="T37" t="str">
            <v/>
          </cell>
          <cell r="U37">
            <v>35</v>
          </cell>
          <cell r="V37" t="str">
            <v>Belgium</v>
          </cell>
          <cell r="W37">
            <v>1</v>
          </cell>
          <cell r="X37" t="str">
            <v>Masters in International Management &amp; Strategy</v>
          </cell>
          <cell r="Y37">
            <v>10</v>
          </cell>
          <cell r="Z37">
            <v>8.31</v>
          </cell>
          <cell r="AA37">
            <v>36</v>
          </cell>
          <cell r="AB37">
            <v>72809</v>
          </cell>
          <cell r="AC37">
            <v>30</v>
          </cell>
          <cell r="AD37" t="str">
            <v/>
          </cell>
          <cell r="AE37">
            <v>35</v>
          </cell>
        </row>
        <row r="38">
          <cell r="B38" t="str">
            <v>Indian Institute of Management Bangalore</v>
          </cell>
          <cell r="C38">
            <v>54</v>
          </cell>
          <cell r="D38">
            <v>18</v>
          </cell>
          <cell r="E38">
            <v>55</v>
          </cell>
          <cell r="F38">
            <v>100</v>
          </cell>
          <cell r="G38">
            <v>35</v>
          </cell>
          <cell r="H38">
            <v>77</v>
          </cell>
          <cell r="I38">
            <v>37</v>
          </cell>
          <cell r="J38">
            <v>41</v>
          </cell>
          <cell r="K38">
            <v>441</v>
          </cell>
          <cell r="L38">
            <v>29</v>
          </cell>
          <cell r="M38">
            <v>36</v>
          </cell>
          <cell r="N38" t="str">
            <v>100 (100)</v>
          </cell>
          <cell r="O38">
            <v>44</v>
          </cell>
          <cell r="P38">
            <v>100</v>
          </cell>
          <cell r="Q38">
            <v>128873</v>
          </cell>
          <cell r="R38">
            <v>7</v>
          </cell>
          <cell r="S38">
            <v>84</v>
          </cell>
          <cell r="T38" t="str">
            <v/>
          </cell>
          <cell r="U38">
            <v>18</v>
          </cell>
          <cell r="V38" t="str">
            <v>India</v>
          </cell>
          <cell r="W38">
            <v>0</v>
          </cell>
          <cell r="X38" t="str">
            <v>Post Graduate Programme in Management</v>
          </cell>
          <cell r="Y38">
            <v>21</v>
          </cell>
          <cell r="Z38">
            <v>8.85</v>
          </cell>
          <cell r="AA38">
            <v>0</v>
          </cell>
          <cell r="AB38">
            <v>128599</v>
          </cell>
          <cell r="AC38">
            <v>88</v>
          </cell>
          <cell r="AD38">
            <v>26</v>
          </cell>
          <cell r="AE38">
            <v>36</v>
          </cell>
        </row>
        <row r="39">
          <cell r="B39" t="str">
            <v>SP Jain Institute of Management &amp; Research (SPJIMR)</v>
          </cell>
          <cell r="C39">
            <v>21</v>
          </cell>
          <cell r="D39">
            <v>43</v>
          </cell>
          <cell r="E39">
            <v>52</v>
          </cell>
          <cell r="F39">
            <v>100</v>
          </cell>
          <cell r="G39" t="str">
            <v/>
          </cell>
          <cell r="H39">
            <v>86</v>
          </cell>
          <cell r="I39">
            <v>41</v>
          </cell>
          <cell r="J39">
            <v>46</v>
          </cell>
          <cell r="K39">
            <v>236</v>
          </cell>
          <cell r="L39">
            <v>17</v>
          </cell>
          <cell r="M39">
            <v>19</v>
          </cell>
          <cell r="N39" t="str">
            <v>100 (100)</v>
          </cell>
          <cell r="O39" t="str">
            <v/>
          </cell>
          <cell r="P39">
            <v>75</v>
          </cell>
          <cell r="Q39">
            <v>122456</v>
          </cell>
          <cell r="R39">
            <v>3</v>
          </cell>
          <cell r="S39">
            <v>88</v>
          </cell>
          <cell r="T39" t="str">
            <v/>
          </cell>
          <cell r="U39">
            <v>19</v>
          </cell>
          <cell r="V39" t="str">
            <v>India</v>
          </cell>
          <cell r="W39">
            <v>0</v>
          </cell>
          <cell r="X39" t="str">
            <v>Post Graduate Diploma in Management</v>
          </cell>
          <cell r="Y39">
            <v>21</v>
          </cell>
          <cell r="Z39">
            <v>9.19</v>
          </cell>
          <cell r="AA39">
            <v>0</v>
          </cell>
          <cell r="AB39">
            <v>123564</v>
          </cell>
          <cell r="AC39">
            <v>85</v>
          </cell>
          <cell r="AD39" t="str">
            <v/>
          </cell>
          <cell r="AE39">
            <v>36</v>
          </cell>
        </row>
        <row r="40">
          <cell r="B40" t="str">
            <v>Trinity College Dublin, Trinity Business School</v>
          </cell>
          <cell r="C40">
            <v>51</v>
          </cell>
          <cell r="D40">
            <v>49</v>
          </cell>
          <cell r="E40">
            <v>68</v>
          </cell>
          <cell r="F40">
            <v>0</v>
          </cell>
          <cell r="G40" t="str">
            <v/>
          </cell>
          <cell r="H40">
            <v>83</v>
          </cell>
          <cell r="I40">
            <v>66</v>
          </cell>
          <cell r="J40">
            <v>60</v>
          </cell>
          <cell r="K40">
            <v>94</v>
          </cell>
          <cell r="L40">
            <v>73</v>
          </cell>
          <cell r="M40">
            <v>35</v>
          </cell>
          <cell r="N40" t="str">
            <v>92 (85)</v>
          </cell>
          <cell r="O40" t="str">
            <v/>
          </cell>
          <cell r="P40">
            <v>97</v>
          </cell>
          <cell r="Q40">
            <v>74827</v>
          </cell>
          <cell r="R40">
            <v>59</v>
          </cell>
          <cell r="S40">
            <v>14</v>
          </cell>
          <cell r="T40" t="str">
            <v/>
          </cell>
          <cell r="U40">
            <v>35</v>
          </cell>
          <cell r="V40" t="str">
            <v>Ireland</v>
          </cell>
          <cell r="W40">
            <v>0</v>
          </cell>
          <cell r="X40" t="str">
            <v>MSc in International Management</v>
          </cell>
          <cell r="Y40">
            <v>12</v>
          </cell>
          <cell r="Z40">
            <v>8.52</v>
          </cell>
          <cell r="AA40">
            <v>88</v>
          </cell>
          <cell r="AB40">
            <v>74827</v>
          </cell>
          <cell r="AC40">
            <v>31</v>
          </cell>
          <cell r="AD40" t="str">
            <v/>
          </cell>
          <cell r="AE40">
            <v>38</v>
          </cell>
        </row>
        <row r="41">
          <cell r="B41" t="str">
            <v>Kozminski University</v>
          </cell>
          <cell r="C41">
            <v>4</v>
          </cell>
          <cell r="D41">
            <v>39</v>
          </cell>
          <cell r="E41">
            <v>45</v>
          </cell>
          <cell r="F41">
            <v>63</v>
          </cell>
          <cell r="G41">
            <v>34</v>
          </cell>
          <cell r="H41">
            <v>85</v>
          </cell>
          <cell r="I41">
            <v>50</v>
          </cell>
          <cell r="J41">
            <v>112</v>
          </cell>
          <cell r="K41">
            <v>187</v>
          </cell>
          <cell r="L41">
            <v>60</v>
          </cell>
          <cell r="M41">
            <v>15</v>
          </cell>
          <cell r="N41" t="str">
            <v>95 (92)</v>
          </cell>
          <cell r="O41">
            <v>42</v>
          </cell>
          <cell r="P41">
            <v>88</v>
          </cell>
          <cell r="Q41">
            <v>54756</v>
          </cell>
          <cell r="R41">
            <v>17</v>
          </cell>
          <cell r="S41">
            <v>32</v>
          </cell>
          <cell r="T41" t="str">
            <v/>
          </cell>
          <cell r="U41">
            <v>62</v>
          </cell>
          <cell r="V41" t="str">
            <v>Poland</v>
          </cell>
          <cell r="W41">
            <v>0</v>
          </cell>
          <cell r="X41" t="str">
            <v>Master in Management</v>
          </cell>
          <cell r="Y41">
            <v>24</v>
          </cell>
          <cell r="Z41">
            <v>8.26</v>
          </cell>
          <cell r="AA41">
            <v>43</v>
          </cell>
          <cell r="AB41">
            <v>55170</v>
          </cell>
          <cell r="AC41">
            <v>46</v>
          </cell>
          <cell r="AD41">
            <v>20</v>
          </cell>
          <cell r="AE41">
            <v>39</v>
          </cell>
        </row>
        <row r="42">
          <cell r="B42" t="str">
            <v>Antwerp Management School</v>
          </cell>
          <cell r="C42">
            <v>29</v>
          </cell>
          <cell r="D42">
            <v>39</v>
          </cell>
          <cell r="E42">
            <v>32</v>
          </cell>
          <cell r="F42">
            <v>100</v>
          </cell>
          <cell r="G42">
            <v>41</v>
          </cell>
          <cell r="H42">
            <v>85</v>
          </cell>
          <cell r="I42">
            <v>52</v>
          </cell>
          <cell r="J42">
            <v>45</v>
          </cell>
          <cell r="K42">
            <v>122</v>
          </cell>
          <cell r="L42">
            <v>31</v>
          </cell>
          <cell r="M42">
            <v>25</v>
          </cell>
          <cell r="N42" t="str">
            <v>94 (82)</v>
          </cell>
          <cell r="O42">
            <v>37</v>
          </cell>
          <cell r="P42">
            <v>94</v>
          </cell>
          <cell r="Q42">
            <v>67191</v>
          </cell>
          <cell r="R42">
            <v>24</v>
          </cell>
          <cell r="S42">
            <v>28</v>
          </cell>
          <cell r="T42" t="str">
            <v/>
          </cell>
          <cell r="U42">
            <v>69</v>
          </cell>
          <cell r="V42" t="str">
            <v>Belgium</v>
          </cell>
          <cell r="W42">
            <v>0</v>
          </cell>
          <cell r="X42" t="str">
            <v>Master in Global Management</v>
          </cell>
          <cell r="Y42">
            <v>10</v>
          </cell>
          <cell r="Z42">
            <v>8.75</v>
          </cell>
          <cell r="AA42">
            <v>56</v>
          </cell>
          <cell r="AB42">
            <v>67191</v>
          </cell>
          <cell r="AC42">
            <v>35</v>
          </cell>
          <cell r="AD42">
            <v>45</v>
          </cell>
          <cell r="AE42">
            <v>40</v>
          </cell>
        </row>
        <row r="43">
          <cell r="B43" t="str">
            <v>St Petersburg University, Graduate School of Management</v>
          </cell>
          <cell r="C43">
            <v>23</v>
          </cell>
          <cell r="D43">
            <v>54</v>
          </cell>
          <cell r="E43">
            <v>37</v>
          </cell>
          <cell r="F43">
            <v>100</v>
          </cell>
          <cell r="G43">
            <v>30</v>
          </cell>
          <cell r="H43">
            <v>85</v>
          </cell>
          <cell r="I43">
            <v>58</v>
          </cell>
          <cell r="J43">
            <v>91</v>
          </cell>
          <cell r="K43">
            <v>80</v>
          </cell>
          <cell r="L43">
            <v>53</v>
          </cell>
          <cell r="M43">
            <v>14</v>
          </cell>
          <cell r="N43" t="str">
            <v>86 (89)</v>
          </cell>
          <cell r="O43">
            <v>27</v>
          </cell>
          <cell r="P43">
            <v>97</v>
          </cell>
          <cell r="Q43">
            <v>61878</v>
          </cell>
          <cell r="R43">
            <v>6</v>
          </cell>
          <cell r="S43">
            <v>39</v>
          </cell>
          <cell r="T43" t="str">
            <v>Yes</v>
          </cell>
          <cell r="U43">
            <v>21</v>
          </cell>
          <cell r="V43" t="str">
            <v>Russia</v>
          </cell>
          <cell r="W43">
            <v>1</v>
          </cell>
          <cell r="X43" t="str">
            <v>Master in Management</v>
          </cell>
          <cell r="Y43">
            <v>24</v>
          </cell>
          <cell r="Z43">
            <v>8</v>
          </cell>
          <cell r="AA43">
            <v>20</v>
          </cell>
          <cell r="AB43">
            <v>61878</v>
          </cell>
          <cell r="AC43">
            <v>17</v>
          </cell>
          <cell r="AD43">
            <v>23</v>
          </cell>
          <cell r="AE43">
            <v>41</v>
          </cell>
        </row>
        <row r="44">
          <cell r="B44" t="str">
            <v>IAE Aix-Marseille Graduate School of Management</v>
          </cell>
          <cell r="C44">
            <v>85</v>
          </cell>
          <cell r="D44">
            <v>50</v>
          </cell>
          <cell r="E44">
            <v>42</v>
          </cell>
          <cell r="F44">
            <v>100</v>
          </cell>
          <cell r="G44">
            <v>42</v>
          </cell>
          <cell r="H44">
            <v>86</v>
          </cell>
          <cell r="I44">
            <v>51</v>
          </cell>
          <cell r="J44">
            <v>47</v>
          </cell>
          <cell r="K44">
            <v>490</v>
          </cell>
          <cell r="L44">
            <v>44</v>
          </cell>
          <cell r="M44">
            <v>53</v>
          </cell>
          <cell r="N44" t="str">
            <v>96 (86)</v>
          </cell>
          <cell r="O44">
            <v>33</v>
          </cell>
          <cell r="P44">
            <v>100</v>
          </cell>
          <cell r="Q44">
            <v>61828</v>
          </cell>
          <cell r="R44">
            <v>35</v>
          </cell>
          <cell r="S44">
            <v>44</v>
          </cell>
          <cell r="T44" t="str">
            <v/>
          </cell>
          <cell r="U44">
            <v>33</v>
          </cell>
          <cell r="V44" t="str">
            <v>France</v>
          </cell>
          <cell r="W44">
            <v>0</v>
          </cell>
          <cell r="X44" t="str">
            <v>MSc in Management</v>
          </cell>
          <cell r="Y44">
            <v>16</v>
          </cell>
          <cell r="Z44">
            <v>8.9700000000000006</v>
          </cell>
          <cell r="AA44">
            <v>53</v>
          </cell>
          <cell r="AB44">
            <v>61527</v>
          </cell>
          <cell r="AC44">
            <v>23</v>
          </cell>
          <cell r="AD44">
            <v>51</v>
          </cell>
          <cell r="AE44">
            <v>42</v>
          </cell>
        </row>
        <row r="45">
          <cell r="B45" t="str">
            <v>Bayes Business School (formerly Cass)</v>
          </cell>
          <cell r="C45">
            <v>9</v>
          </cell>
          <cell r="D45">
            <v>31</v>
          </cell>
          <cell r="E45">
            <v>75</v>
          </cell>
          <cell r="F45">
            <v>5</v>
          </cell>
          <cell r="G45">
            <v>33</v>
          </cell>
          <cell r="H45">
            <v>86</v>
          </cell>
          <cell r="I45">
            <v>56</v>
          </cell>
          <cell r="J45">
            <v>54</v>
          </cell>
          <cell r="K45">
            <v>103</v>
          </cell>
          <cell r="L45">
            <v>81</v>
          </cell>
          <cell r="M45">
            <v>50</v>
          </cell>
          <cell r="N45" t="str">
            <v>89 (73)</v>
          </cell>
          <cell r="O45">
            <v>24</v>
          </cell>
          <cell r="P45">
            <v>94</v>
          </cell>
          <cell r="Q45">
            <v>67682</v>
          </cell>
          <cell r="R45">
            <v>74</v>
          </cell>
          <cell r="S45">
            <v>20</v>
          </cell>
          <cell r="T45" t="str">
            <v/>
          </cell>
          <cell r="U45">
            <v>57</v>
          </cell>
          <cell r="V45" t="str">
            <v>UK</v>
          </cell>
          <cell r="W45">
            <v>0</v>
          </cell>
          <cell r="X45" t="str">
            <v>MSc in Management</v>
          </cell>
          <cell r="Y45">
            <v>13</v>
          </cell>
          <cell r="Z45">
            <v>8.7100000000000009</v>
          </cell>
          <cell r="AA45">
            <v>92</v>
          </cell>
          <cell r="AB45">
            <v>67682</v>
          </cell>
          <cell r="AC45">
            <v>81</v>
          </cell>
          <cell r="AD45">
            <v>33</v>
          </cell>
          <cell r="AE45">
            <v>43</v>
          </cell>
        </row>
        <row r="46">
          <cell r="B46" t="str">
            <v>Católica Lisbon School of Business and Economics</v>
          </cell>
          <cell r="C46">
            <v>19</v>
          </cell>
          <cell r="D46">
            <v>47</v>
          </cell>
          <cell r="E46">
            <v>34</v>
          </cell>
          <cell r="F46">
            <v>84</v>
          </cell>
          <cell r="G46">
            <v>37</v>
          </cell>
          <cell r="H46">
            <v>83</v>
          </cell>
          <cell r="I46">
            <v>52</v>
          </cell>
          <cell r="J46">
            <v>55</v>
          </cell>
          <cell r="K46">
            <v>88</v>
          </cell>
          <cell r="L46">
            <v>77</v>
          </cell>
          <cell r="M46">
            <v>25</v>
          </cell>
          <cell r="N46" t="str">
            <v>93 (93)</v>
          </cell>
          <cell r="O46">
            <v>37</v>
          </cell>
          <cell r="P46">
            <v>100</v>
          </cell>
          <cell r="Q46">
            <v>57672</v>
          </cell>
          <cell r="R46">
            <v>38</v>
          </cell>
          <cell r="S46">
            <v>38</v>
          </cell>
          <cell r="T46" t="str">
            <v/>
          </cell>
          <cell r="U46">
            <v>30</v>
          </cell>
          <cell r="V46" t="str">
            <v>Portugal</v>
          </cell>
          <cell r="W46">
            <v>2</v>
          </cell>
          <cell r="X46" t="str">
            <v>International MSc in Management</v>
          </cell>
          <cell r="Y46">
            <v>19</v>
          </cell>
          <cell r="Z46">
            <v>8.8800000000000008</v>
          </cell>
          <cell r="AA46">
            <v>80</v>
          </cell>
          <cell r="AB46">
            <v>57692</v>
          </cell>
          <cell r="AC46">
            <v>47</v>
          </cell>
          <cell r="AD46">
            <v>30</v>
          </cell>
          <cell r="AE46">
            <v>44</v>
          </cell>
        </row>
        <row r="47">
          <cell r="B47" t="str">
            <v>The University of Sydney Business School</v>
          </cell>
          <cell r="C47">
            <v>14</v>
          </cell>
          <cell r="D47">
            <v>35</v>
          </cell>
          <cell r="E47">
            <v>60</v>
          </cell>
          <cell r="F47">
            <v>100</v>
          </cell>
          <cell r="G47">
            <v>34</v>
          </cell>
          <cell r="H47">
            <v>87</v>
          </cell>
          <cell r="I47">
            <v>66</v>
          </cell>
          <cell r="J47">
            <v>52</v>
          </cell>
          <cell r="K47">
            <v>180</v>
          </cell>
          <cell r="L47">
            <v>38</v>
          </cell>
          <cell r="M47">
            <v>50</v>
          </cell>
          <cell r="N47" t="str">
            <v>89 (72)</v>
          </cell>
          <cell r="O47">
            <v>29</v>
          </cell>
          <cell r="P47">
            <v>89</v>
          </cell>
          <cell r="Q47">
            <v>66543</v>
          </cell>
          <cell r="R47">
            <v>45</v>
          </cell>
          <cell r="S47">
            <v>12</v>
          </cell>
          <cell r="T47" t="str">
            <v>Yes</v>
          </cell>
          <cell r="U47">
            <v>40</v>
          </cell>
          <cell r="V47" t="str">
            <v>Australia</v>
          </cell>
          <cell r="W47">
            <v>0</v>
          </cell>
          <cell r="X47" t="str">
            <v>Master of Management</v>
          </cell>
          <cell r="Y47">
            <v>15</v>
          </cell>
          <cell r="Z47">
            <v>9.5</v>
          </cell>
          <cell r="AA47">
            <v>86</v>
          </cell>
          <cell r="AB47">
            <v>66259</v>
          </cell>
          <cell r="AC47">
            <v>82</v>
          </cell>
          <cell r="AD47">
            <v>27</v>
          </cell>
          <cell r="AE47">
            <v>45</v>
          </cell>
        </row>
        <row r="48">
          <cell r="B48" t="str">
            <v>Grenoble Ecole de Management</v>
          </cell>
          <cell r="C48">
            <v>7</v>
          </cell>
          <cell r="D48">
            <v>47</v>
          </cell>
          <cell r="E48">
            <v>56</v>
          </cell>
          <cell r="F48">
            <v>90</v>
          </cell>
          <cell r="G48">
            <v>45</v>
          </cell>
          <cell r="H48">
            <v>82</v>
          </cell>
          <cell r="I48">
            <v>48</v>
          </cell>
          <cell r="J48">
            <v>56</v>
          </cell>
          <cell r="K48">
            <v>180</v>
          </cell>
          <cell r="L48">
            <v>88</v>
          </cell>
          <cell r="M48">
            <v>53</v>
          </cell>
          <cell r="N48" t="str">
            <v>82 (57)</v>
          </cell>
          <cell r="O48">
            <v>47</v>
          </cell>
          <cell r="P48">
            <v>91</v>
          </cell>
          <cell r="Q48">
            <v>62667</v>
          </cell>
          <cell r="R48">
            <v>52</v>
          </cell>
          <cell r="S48">
            <v>9</v>
          </cell>
          <cell r="T48" t="str">
            <v/>
          </cell>
          <cell r="U48">
            <v>73</v>
          </cell>
          <cell r="V48" t="str">
            <v>France</v>
          </cell>
          <cell r="W48">
            <v>1</v>
          </cell>
          <cell r="X48" t="str">
            <v>MSc Management in International Business (MIB)</v>
          </cell>
          <cell r="Y48">
            <v>20</v>
          </cell>
          <cell r="Z48">
            <v>8.32</v>
          </cell>
          <cell r="AA48">
            <v>86</v>
          </cell>
          <cell r="AB48">
            <v>62636</v>
          </cell>
          <cell r="AC48">
            <v>61</v>
          </cell>
          <cell r="AD48">
            <v>43</v>
          </cell>
          <cell r="AE48">
            <v>46</v>
          </cell>
        </row>
        <row r="49">
          <cell r="B49" t="str">
            <v>Kedge Business School</v>
          </cell>
          <cell r="C49">
            <v>86</v>
          </cell>
          <cell r="D49">
            <v>34</v>
          </cell>
          <cell r="E49">
            <v>17</v>
          </cell>
          <cell r="F49">
            <v>100</v>
          </cell>
          <cell r="G49">
            <v>47</v>
          </cell>
          <cell r="H49">
            <v>86</v>
          </cell>
          <cell r="I49">
            <v>50</v>
          </cell>
          <cell r="J49">
            <v>40</v>
          </cell>
          <cell r="K49">
            <v>1002</v>
          </cell>
          <cell r="L49">
            <v>55</v>
          </cell>
          <cell r="M49">
            <v>50</v>
          </cell>
          <cell r="N49" t="str">
            <v>99 (91)</v>
          </cell>
          <cell r="O49">
            <v>49</v>
          </cell>
          <cell r="P49">
            <v>100</v>
          </cell>
          <cell r="Q49">
            <v>62164</v>
          </cell>
          <cell r="R49">
            <v>51</v>
          </cell>
          <cell r="S49">
            <v>47</v>
          </cell>
          <cell r="T49" t="str">
            <v/>
          </cell>
          <cell r="U49">
            <v>46</v>
          </cell>
          <cell r="V49" t="str">
            <v>France</v>
          </cell>
          <cell r="W49">
            <v>0</v>
          </cell>
          <cell r="X49" t="str">
            <v>Master in Management **</v>
          </cell>
          <cell r="Y49">
            <v>30</v>
          </cell>
          <cell r="Z49">
            <v>8.36</v>
          </cell>
          <cell r="AA49">
            <v>52</v>
          </cell>
          <cell r="AB49">
            <v>61998</v>
          </cell>
          <cell r="AC49">
            <v>77</v>
          </cell>
          <cell r="AD49">
            <v>46</v>
          </cell>
          <cell r="AE49">
            <v>46</v>
          </cell>
        </row>
        <row r="50">
          <cell r="B50" t="str">
            <v>Excelia Business School</v>
          </cell>
          <cell r="C50">
            <v>66</v>
          </cell>
          <cell r="D50">
            <v>51</v>
          </cell>
          <cell r="E50">
            <v>5</v>
          </cell>
          <cell r="F50">
            <v>100</v>
          </cell>
          <cell r="G50">
            <v>69</v>
          </cell>
          <cell r="H50">
            <v>84</v>
          </cell>
          <cell r="I50">
            <v>51</v>
          </cell>
          <cell r="J50">
            <v>42</v>
          </cell>
          <cell r="K50">
            <v>305</v>
          </cell>
          <cell r="L50">
            <v>78</v>
          </cell>
          <cell r="M50">
            <v>50</v>
          </cell>
          <cell r="N50" t="str">
            <v>94 (83)</v>
          </cell>
          <cell r="O50">
            <v>66</v>
          </cell>
          <cell r="P50">
            <v>97</v>
          </cell>
          <cell r="Q50">
            <v>60454</v>
          </cell>
          <cell r="R50">
            <v>61</v>
          </cell>
          <cell r="S50">
            <v>54</v>
          </cell>
          <cell r="T50" t="str">
            <v/>
          </cell>
          <cell r="U50">
            <v>69</v>
          </cell>
          <cell r="V50" t="str">
            <v>France</v>
          </cell>
          <cell r="W50">
            <v>1</v>
          </cell>
          <cell r="X50" t="str">
            <v>Master in Management **</v>
          </cell>
          <cell r="Y50">
            <v>24</v>
          </cell>
          <cell r="Z50">
            <v>8.5500000000000007</v>
          </cell>
          <cell r="AA50">
            <v>47</v>
          </cell>
          <cell r="AB50">
            <v>59940</v>
          </cell>
          <cell r="AC50">
            <v>79</v>
          </cell>
          <cell r="AD50">
            <v>94</v>
          </cell>
          <cell r="AE50">
            <v>48</v>
          </cell>
        </row>
        <row r="51">
          <cell r="B51" t="str">
            <v>Tilburg University, School of Economics and Management</v>
          </cell>
          <cell r="C51">
            <v>11</v>
          </cell>
          <cell r="D51">
            <v>27</v>
          </cell>
          <cell r="E51">
            <v>74</v>
          </cell>
          <cell r="F51">
            <v>25</v>
          </cell>
          <cell r="G51" t="str">
            <v/>
          </cell>
          <cell r="H51">
            <v>89</v>
          </cell>
          <cell r="I51">
            <v>47</v>
          </cell>
          <cell r="J51">
            <v>66</v>
          </cell>
          <cell r="K51">
            <v>62</v>
          </cell>
          <cell r="L51">
            <v>51</v>
          </cell>
          <cell r="M51">
            <v>25</v>
          </cell>
          <cell r="N51" t="str">
            <v>82 (89)</v>
          </cell>
          <cell r="O51">
            <v>57</v>
          </cell>
          <cell r="P51">
            <v>92</v>
          </cell>
          <cell r="Q51">
            <v>56876</v>
          </cell>
          <cell r="R51">
            <v>53</v>
          </cell>
          <cell r="S51">
            <v>49</v>
          </cell>
          <cell r="T51" t="str">
            <v/>
          </cell>
          <cell r="U51">
            <v>0</v>
          </cell>
          <cell r="V51" t="str">
            <v>Netherlands</v>
          </cell>
          <cell r="W51">
            <v>0</v>
          </cell>
          <cell r="X51" t="str">
            <v>MSc International Management</v>
          </cell>
          <cell r="Y51">
            <v>12</v>
          </cell>
          <cell r="Z51">
            <v>8.31</v>
          </cell>
          <cell r="AA51">
            <v>44</v>
          </cell>
          <cell r="AB51">
            <v>56876</v>
          </cell>
          <cell r="AC51">
            <v>3</v>
          </cell>
          <cell r="AD51" t="str">
            <v/>
          </cell>
          <cell r="AE51">
            <v>49</v>
          </cell>
        </row>
        <row r="52">
          <cell r="B52" t="str">
            <v>Copenhagen Business School</v>
          </cell>
          <cell r="C52">
            <v>47</v>
          </cell>
          <cell r="D52">
            <v>32</v>
          </cell>
          <cell r="E52">
            <v>72</v>
          </cell>
          <cell r="F52">
            <v>1</v>
          </cell>
          <cell r="G52">
            <v>44</v>
          </cell>
          <cell r="H52">
            <v>87</v>
          </cell>
          <cell r="I52">
            <v>45</v>
          </cell>
          <cell r="J52">
            <v>48</v>
          </cell>
          <cell r="K52">
            <v>1065</v>
          </cell>
          <cell r="L52">
            <v>79</v>
          </cell>
          <cell r="M52">
            <v>36</v>
          </cell>
          <cell r="N52" t="str">
            <v>83 (98)</v>
          </cell>
          <cell r="O52">
            <v>45</v>
          </cell>
          <cell r="P52">
            <v>94</v>
          </cell>
          <cell r="Q52">
            <v>74038</v>
          </cell>
          <cell r="R52">
            <v>47</v>
          </cell>
          <cell r="S52">
            <v>34</v>
          </cell>
          <cell r="T52" t="str">
            <v>Yes</v>
          </cell>
          <cell r="U52">
            <v>9</v>
          </cell>
          <cell r="V52" t="str">
            <v>Denmark</v>
          </cell>
          <cell r="W52">
            <v>0</v>
          </cell>
          <cell r="X52" t="str">
            <v>MSc in Economics and Business Administration</v>
          </cell>
          <cell r="Y52">
            <v>24</v>
          </cell>
          <cell r="Z52">
            <v>8.7100000000000009</v>
          </cell>
          <cell r="AA52">
            <v>53</v>
          </cell>
          <cell r="AB52">
            <v>74399</v>
          </cell>
          <cell r="AC52">
            <v>15</v>
          </cell>
          <cell r="AD52">
            <v>38</v>
          </cell>
          <cell r="AE52">
            <v>50</v>
          </cell>
        </row>
        <row r="53">
          <cell r="B53" t="str">
            <v>Maastricht University School of Business and Economics</v>
          </cell>
          <cell r="C53">
            <v>61</v>
          </cell>
          <cell r="D53">
            <v>31</v>
          </cell>
          <cell r="E53">
            <v>70</v>
          </cell>
          <cell r="F53">
            <v>17</v>
          </cell>
          <cell r="G53">
            <v>40</v>
          </cell>
          <cell r="H53">
            <v>85</v>
          </cell>
          <cell r="I53">
            <v>45</v>
          </cell>
          <cell r="J53">
            <v>43</v>
          </cell>
          <cell r="K53">
            <v>601</v>
          </cell>
          <cell r="L53">
            <v>71</v>
          </cell>
          <cell r="M53">
            <v>50</v>
          </cell>
          <cell r="N53" t="str">
            <v>93 (54)</v>
          </cell>
          <cell r="O53">
            <v>32</v>
          </cell>
          <cell r="P53">
            <v>97</v>
          </cell>
          <cell r="Q53">
            <v>74488</v>
          </cell>
          <cell r="R53">
            <v>57</v>
          </cell>
          <cell r="S53">
            <v>35</v>
          </cell>
          <cell r="T53" t="str">
            <v/>
          </cell>
          <cell r="U53">
            <v>75</v>
          </cell>
          <cell r="V53" t="str">
            <v>Netherlands</v>
          </cell>
          <cell r="W53">
            <v>0</v>
          </cell>
          <cell r="X53" t="str">
            <v>MSc International Business</v>
          </cell>
          <cell r="Y53">
            <v>15</v>
          </cell>
          <cell r="Z53">
            <v>8.81</v>
          </cell>
          <cell r="AA53">
            <v>63</v>
          </cell>
          <cell r="AB53">
            <v>74770</v>
          </cell>
          <cell r="AC53">
            <v>13</v>
          </cell>
          <cell r="AD53">
            <v>37</v>
          </cell>
          <cell r="AE53">
            <v>50</v>
          </cell>
        </row>
        <row r="54">
          <cell r="B54" t="str">
            <v>University Carlos III de Madrid</v>
          </cell>
          <cell r="C54">
            <v>27</v>
          </cell>
          <cell r="D54">
            <v>46</v>
          </cell>
          <cell r="E54">
            <v>88</v>
          </cell>
          <cell r="F54">
            <v>9</v>
          </cell>
          <cell r="G54" t="str">
            <v/>
          </cell>
          <cell r="H54">
            <v>87</v>
          </cell>
          <cell r="I54">
            <v>45</v>
          </cell>
          <cell r="J54">
            <v>91</v>
          </cell>
          <cell r="K54">
            <v>38</v>
          </cell>
          <cell r="L54">
            <v>90</v>
          </cell>
          <cell r="M54">
            <v>0</v>
          </cell>
          <cell r="N54" t="str">
            <v>77 (89)</v>
          </cell>
          <cell r="O54" t="str">
            <v/>
          </cell>
          <cell r="P54">
            <v>100</v>
          </cell>
          <cell r="Q54">
            <v>55281</v>
          </cell>
          <cell r="R54">
            <v>33</v>
          </cell>
          <cell r="S54">
            <v>16</v>
          </cell>
          <cell r="T54" t="str">
            <v/>
          </cell>
          <cell r="U54">
            <v>0</v>
          </cell>
          <cell r="V54" t="str">
            <v>Spain</v>
          </cell>
          <cell r="W54">
            <v>0</v>
          </cell>
          <cell r="X54" t="str">
            <v>Master in Management</v>
          </cell>
          <cell r="Y54">
            <v>12</v>
          </cell>
          <cell r="Z54">
            <v>8.6999999999999993</v>
          </cell>
          <cell r="AA54">
            <v>74</v>
          </cell>
          <cell r="AB54">
            <v>55281</v>
          </cell>
          <cell r="AC54">
            <v>39</v>
          </cell>
          <cell r="AD54" t="str">
            <v/>
          </cell>
          <cell r="AE54">
            <v>52</v>
          </cell>
        </row>
        <row r="55">
          <cell r="B55" t="str">
            <v>Aalto University</v>
          </cell>
          <cell r="C55">
            <v>65</v>
          </cell>
          <cell r="D55">
            <v>34</v>
          </cell>
          <cell r="E55">
            <v>46</v>
          </cell>
          <cell r="F55">
            <v>41</v>
          </cell>
          <cell r="G55">
            <v>50</v>
          </cell>
          <cell r="H55">
            <v>86</v>
          </cell>
          <cell r="I55">
            <v>47</v>
          </cell>
          <cell r="J55">
            <v>48</v>
          </cell>
          <cell r="K55">
            <v>571</v>
          </cell>
          <cell r="L55">
            <v>65</v>
          </cell>
          <cell r="M55">
            <v>43</v>
          </cell>
          <cell r="N55" t="str">
            <v>89 (72)</v>
          </cell>
          <cell r="O55">
            <v>52</v>
          </cell>
          <cell r="P55">
            <v>97</v>
          </cell>
          <cell r="Q55">
            <v>64271</v>
          </cell>
          <cell r="R55">
            <v>26</v>
          </cell>
          <cell r="S55">
            <v>69</v>
          </cell>
          <cell r="T55" t="str">
            <v>Yes</v>
          </cell>
          <cell r="U55">
            <v>43</v>
          </cell>
          <cell r="V55" t="str">
            <v>Finland</v>
          </cell>
          <cell r="W55">
            <v>0</v>
          </cell>
          <cell r="X55" t="str">
            <v>MSc in Economics and Business Administration</v>
          </cell>
          <cell r="Y55">
            <v>24</v>
          </cell>
          <cell r="Z55">
            <v>8.6999999999999993</v>
          </cell>
          <cell r="AA55">
            <v>14</v>
          </cell>
          <cell r="AB55">
            <v>64333</v>
          </cell>
          <cell r="AC55">
            <v>2</v>
          </cell>
          <cell r="AD55">
            <v>46</v>
          </cell>
          <cell r="AE55">
            <v>53</v>
          </cell>
        </row>
        <row r="56">
          <cell r="B56" t="str">
            <v>Rennes School of Business</v>
          </cell>
          <cell r="C56">
            <v>44</v>
          </cell>
          <cell r="D56">
            <v>32</v>
          </cell>
          <cell r="E56">
            <v>14</v>
          </cell>
          <cell r="F56">
            <v>100</v>
          </cell>
          <cell r="G56">
            <v>53</v>
          </cell>
          <cell r="H56">
            <v>83</v>
          </cell>
          <cell r="I56">
            <v>55</v>
          </cell>
          <cell r="J56">
            <v>50</v>
          </cell>
          <cell r="K56">
            <v>510</v>
          </cell>
          <cell r="L56">
            <v>89</v>
          </cell>
          <cell r="M56">
            <v>45</v>
          </cell>
          <cell r="N56" t="str">
            <v>85 (75)</v>
          </cell>
          <cell r="O56">
            <v>51</v>
          </cell>
          <cell r="P56">
            <v>92</v>
          </cell>
          <cell r="Q56">
            <v>63988</v>
          </cell>
          <cell r="R56">
            <v>89</v>
          </cell>
          <cell r="S56">
            <v>42</v>
          </cell>
          <cell r="T56" t="str">
            <v/>
          </cell>
          <cell r="U56">
            <v>91</v>
          </cell>
          <cell r="V56" t="str">
            <v>France</v>
          </cell>
          <cell r="W56">
            <v>1</v>
          </cell>
          <cell r="X56" t="str">
            <v>Master in Management **</v>
          </cell>
          <cell r="Y56">
            <v>32</v>
          </cell>
          <cell r="Z56">
            <v>8.06</v>
          </cell>
          <cell r="AA56">
            <v>30</v>
          </cell>
          <cell r="AB56">
            <v>63667</v>
          </cell>
          <cell r="AC56">
            <v>55</v>
          </cell>
          <cell r="AD56">
            <v>55</v>
          </cell>
          <cell r="AE56">
            <v>54</v>
          </cell>
        </row>
        <row r="57">
          <cell r="B57" t="str">
            <v>Audencia</v>
          </cell>
          <cell r="C57">
            <v>79</v>
          </cell>
          <cell r="D57">
            <v>50</v>
          </cell>
          <cell r="E57">
            <v>33</v>
          </cell>
          <cell r="F57">
            <v>100</v>
          </cell>
          <cell r="G57">
            <v>47</v>
          </cell>
          <cell r="H57">
            <v>85</v>
          </cell>
          <cell r="I57">
            <v>19</v>
          </cell>
          <cell r="J57">
            <v>46</v>
          </cell>
          <cell r="K57">
            <v>164</v>
          </cell>
          <cell r="L57">
            <v>23</v>
          </cell>
          <cell r="M57">
            <v>44</v>
          </cell>
          <cell r="N57" t="str">
            <v>100 (97)</v>
          </cell>
          <cell r="O57">
            <v>46</v>
          </cell>
          <cell r="P57">
            <v>91</v>
          </cell>
          <cell r="Q57">
            <v>73832</v>
          </cell>
          <cell r="R57">
            <v>53</v>
          </cell>
          <cell r="S57">
            <v>72</v>
          </cell>
          <cell r="T57" t="str">
            <v/>
          </cell>
          <cell r="U57">
            <v>67</v>
          </cell>
          <cell r="V57" t="str">
            <v>France</v>
          </cell>
          <cell r="W57">
            <v>0</v>
          </cell>
          <cell r="X57" t="str">
            <v>MSc in Management-Engineering</v>
          </cell>
          <cell r="Y57">
            <v>16</v>
          </cell>
          <cell r="Z57">
            <v>8.7200000000000006</v>
          </cell>
          <cell r="AA57">
            <v>49</v>
          </cell>
          <cell r="AB57">
            <v>73832</v>
          </cell>
          <cell r="AC57">
            <v>37</v>
          </cell>
          <cell r="AD57">
            <v>39</v>
          </cell>
          <cell r="AE57">
            <v>55</v>
          </cell>
        </row>
        <row r="58">
          <cell r="B58" t="str">
            <v>Essca School of Management</v>
          </cell>
          <cell r="C58">
            <v>69</v>
          </cell>
          <cell r="D58">
            <v>44</v>
          </cell>
          <cell r="E58">
            <v>18</v>
          </cell>
          <cell r="F58">
            <v>100</v>
          </cell>
          <cell r="G58">
            <v>60</v>
          </cell>
          <cell r="H58">
            <v>87</v>
          </cell>
          <cell r="I58">
            <v>49</v>
          </cell>
          <cell r="J58">
            <v>38</v>
          </cell>
          <cell r="K58">
            <v>865</v>
          </cell>
          <cell r="L58">
            <v>75</v>
          </cell>
          <cell r="M58">
            <v>40</v>
          </cell>
          <cell r="N58" t="str">
            <v>94 (74)</v>
          </cell>
          <cell r="O58">
            <v>63</v>
          </cell>
          <cell r="P58">
            <v>95</v>
          </cell>
          <cell r="Q58">
            <v>59461</v>
          </cell>
          <cell r="R58">
            <v>53</v>
          </cell>
          <cell r="S58">
            <v>51</v>
          </cell>
          <cell r="T58" t="str">
            <v/>
          </cell>
          <cell r="U58">
            <v>90</v>
          </cell>
          <cell r="V58" t="str">
            <v>France / Hungary / China</v>
          </cell>
          <cell r="W58">
            <v>1</v>
          </cell>
          <cell r="X58" t="str">
            <v>Essca Master in Management **</v>
          </cell>
          <cell r="Y58">
            <v>22</v>
          </cell>
          <cell r="Z58">
            <v>8.69</v>
          </cell>
          <cell r="AA58">
            <v>19</v>
          </cell>
          <cell r="AB58">
            <v>60345</v>
          </cell>
          <cell r="AC58">
            <v>57</v>
          </cell>
          <cell r="AD58">
            <v>62</v>
          </cell>
          <cell r="AE58">
            <v>56</v>
          </cell>
        </row>
        <row r="59">
          <cell r="B59" t="str">
            <v>Tias Business School, Tilburg University</v>
          </cell>
          <cell r="C59">
            <v>34</v>
          </cell>
          <cell r="D59">
            <v>30</v>
          </cell>
          <cell r="E59">
            <v>57</v>
          </cell>
          <cell r="F59">
            <v>15</v>
          </cell>
          <cell r="G59">
            <v>54</v>
          </cell>
          <cell r="H59">
            <v>86</v>
          </cell>
          <cell r="I59">
            <v>52</v>
          </cell>
          <cell r="J59">
            <v>48</v>
          </cell>
          <cell r="K59">
            <v>109</v>
          </cell>
          <cell r="L59">
            <v>35</v>
          </cell>
          <cell r="M59">
            <v>40</v>
          </cell>
          <cell r="N59" t="str">
            <v>96 (86)</v>
          </cell>
          <cell r="O59">
            <v>55</v>
          </cell>
          <cell r="P59">
            <v>96</v>
          </cell>
          <cell r="Q59">
            <v>61079</v>
          </cell>
          <cell r="R59">
            <v>48</v>
          </cell>
          <cell r="S59">
            <v>53</v>
          </cell>
          <cell r="T59" t="str">
            <v/>
          </cell>
          <cell r="U59">
            <v>20</v>
          </cell>
          <cell r="V59" t="str">
            <v>Netherlands</v>
          </cell>
          <cell r="W59">
            <v>0</v>
          </cell>
          <cell r="X59" t="str">
            <v>International MSc in Business Administration</v>
          </cell>
          <cell r="Y59">
            <v>14</v>
          </cell>
          <cell r="Z59">
            <v>8.93</v>
          </cell>
          <cell r="AA59">
            <v>51</v>
          </cell>
          <cell r="AB59">
            <v>61079</v>
          </cell>
          <cell r="AC59">
            <v>42</v>
          </cell>
          <cell r="AD59">
            <v>50</v>
          </cell>
          <cell r="AE59">
            <v>57</v>
          </cell>
        </row>
        <row r="60">
          <cell r="B60" t="str">
            <v>Lancaster University Management School</v>
          </cell>
          <cell r="C60">
            <v>36</v>
          </cell>
          <cell r="D60">
            <v>35</v>
          </cell>
          <cell r="E60">
            <v>71</v>
          </cell>
          <cell r="F60">
            <v>0</v>
          </cell>
          <cell r="G60">
            <v>66</v>
          </cell>
          <cell r="H60">
            <v>86</v>
          </cell>
          <cell r="I60">
            <v>57</v>
          </cell>
          <cell r="J60">
            <v>49</v>
          </cell>
          <cell r="K60">
            <v>89</v>
          </cell>
          <cell r="L60">
            <v>16</v>
          </cell>
          <cell r="M60">
            <v>42</v>
          </cell>
          <cell r="N60" t="str">
            <v>100 (86)</v>
          </cell>
          <cell r="O60">
            <v>79</v>
          </cell>
          <cell r="P60">
            <v>95</v>
          </cell>
          <cell r="Q60">
            <v>57421</v>
          </cell>
          <cell r="R60">
            <v>57</v>
          </cell>
          <cell r="S60">
            <v>79</v>
          </cell>
          <cell r="T60" t="str">
            <v/>
          </cell>
          <cell r="U60">
            <v>26</v>
          </cell>
          <cell r="V60" t="str">
            <v>UK</v>
          </cell>
          <cell r="W60">
            <v>0</v>
          </cell>
          <cell r="X60" t="str">
            <v>MSc Management</v>
          </cell>
          <cell r="Y60">
            <v>12</v>
          </cell>
          <cell r="Z60">
            <v>9.1999999999999993</v>
          </cell>
          <cell r="AA60">
            <v>92</v>
          </cell>
          <cell r="AB60">
            <v>57421</v>
          </cell>
          <cell r="AC60">
            <v>40</v>
          </cell>
          <cell r="AD60">
            <v>61</v>
          </cell>
          <cell r="AE60">
            <v>58</v>
          </cell>
        </row>
        <row r="61">
          <cell r="B61" t="str">
            <v>Queen's University: Smith</v>
          </cell>
          <cell r="C61">
            <v>53</v>
          </cell>
          <cell r="D61">
            <v>27</v>
          </cell>
          <cell r="E61">
            <v>41</v>
          </cell>
          <cell r="F61">
            <v>8</v>
          </cell>
          <cell r="G61">
            <v>53</v>
          </cell>
          <cell r="H61">
            <v>85</v>
          </cell>
          <cell r="I61">
            <v>60</v>
          </cell>
          <cell r="J61">
            <v>44</v>
          </cell>
          <cell r="K61">
            <v>98</v>
          </cell>
          <cell r="L61">
            <v>64</v>
          </cell>
          <cell r="M61">
            <v>30</v>
          </cell>
          <cell r="N61" t="str">
            <v>80 (86)</v>
          </cell>
          <cell r="O61">
            <v>48</v>
          </cell>
          <cell r="P61">
            <v>88</v>
          </cell>
          <cell r="Q61">
            <v>69864</v>
          </cell>
          <cell r="R61">
            <v>46</v>
          </cell>
          <cell r="S61">
            <v>15</v>
          </cell>
          <cell r="T61" t="str">
            <v/>
          </cell>
          <cell r="U61">
            <v>40</v>
          </cell>
          <cell r="V61" t="str">
            <v>Canada</v>
          </cell>
          <cell r="W61">
            <v>0</v>
          </cell>
          <cell r="X61" t="str">
            <v>Master of International Business</v>
          </cell>
          <cell r="Y61">
            <v>12</v>
          </cell>
          <cell r="Z61">
            <v>8.23</v>
          </cell>
          <cell r="AA61">
            <v>76</v>
          </cell>
          <cell r="AB61">
            <v>69864</v>
          </cell>
          <cell r="AC61">
            <v>69</v>
          </cell>
          <cell r="AD61">
            <v>53</v>
          </cell>
          <cell r="AE61">
            <v>59</v>
          </cell>
        </row>
        <row r="62">
          <cell r="B62" t="str">
            <v>TBS Education</v>
          </cell>
          <cell r="C62">
            <v>82</v>
          </cell>
          <cell r="D62">
            <v>49</v>
          </cell>
          <cell r="E62">
            <v>15</v>
          </cell>
          <cell r="F62">
            <v>100</v>
          </cell>
          <cell r="G62">
            <v>57</v>
          </cell>
          <cell r="H62">
            <v>84</v>
          </cell>
          <cell r="I62">
            <v>51</v>
          </cell>
          <cell r="J62">
            <v>38</v>
          </cell>
          <cell r="K62">
            <v>808</v>
          </cell>
          <cell r="L62">
            <v>69</v>
          </cell>
          <cell r="M62">
            <v>47</v>
          </cell>
          <cell r="N62" t="str">
            <v>94 (59)</v>
          </cell>
          <cell r="O62">
            <v>62</v>
          </cell>
          <cell r="P62">
            <v>93</v>
          </cell>
          <cell r="Q62">
            <v>62012</v>
          </cell>
          <cell r="R62">
            <v>52</v>
          </cell>
          <cell r="S62">
            <v>59</v>
          </cell>
          <cell r="T62" t="str">
            <v/>
          </cell>
          <cell r="U62">
            <v>18</v>
          </cell>
          <cell r="V62" t="str">
            <v>France / UK / Spain / Morroco</v>
          </cell>
          <cell r="W62">
            <v>1</v>
          </cell>
          <cell r="X62" t="str">
            <v>Master in Management **</v>
          </cell>
          <cell r="Y62">
            <v>20</v>
          </cell>
          <cell r="Z62">
            <v>8.74</v>
          </cell>
          <cell r="AA62">
            <v>30</v>
          </cell>
          <cell r="AB62">
            <v>61800</v>
          </cell>
          <cell r="AC62">
            <v>75</v>
          </cell>
          <cell r="AD62">
            <v>48</v>
          </cell>
          <cell r="AE62">
            <v>60</v>
          </cell>
        </row>
        <row r="63">
          <cell r="B63" t="str">
            <v>MBS (Montpellier Business School)</v>
          </cell>
          <cell r="C63">
            <v>88</v>
          </cell>
          <cell r="D63">
            <v>43</v>
          </cell>
          <cell r="E63">
            <v>23</v>
          </cell>
          <cell r="F63">
            <v>100</v>
          </cell>
          <cell r="G63">
            <v>56</v>
          </cell>
          <cell r="H63">
            <v>84</v>
          </cell>
          <cell r="I63">
            <v>50</v>
          </cell>
          <cell r="J63">
            <v>38</v>
          </cell>
          <cell r="K63">
            <v>507</v>
          </cell>
          <cell r="L63">
            <v>62</v>
          </cell>
          <cell r="M63">
            <v>33</v>
          </cell>
          <cell r="N63" t="str">
            <v>96 (90)</v>
          </cell>
          <cell r="O63">
            <v>55</v>
          </cell>
          <cell r="P63">
            <v>96</v>
          </cell>
          <cell r="Q63">
            <v>59459</v>
          </cell>
          <cell r="R63">
            <v>65</v>
          </cell>
          <cell r="S63">
            <v>57</v>
          </cell>
          <cell r="T63" t="str">
            <v/>
          </cell>
          <cell r="U63">
            <v>17</v>
          </cell>
          <cell r="V63" t="str">
            <v>France</v>
          </cell>
          <cell r="W63">
            <v>1</v>
          </cell>
          <cell r="X63" t="str">
            <v>Master in Management **</v>
          </cell>
          <cell r="Y63">
            <v>30</v>
          </cell>
          <cell r="Z63">
            <v>8.58</v>
          </cell>
          <cell r="AA63">
            <v>33</v>
          </cell>
          <cell r="AB63">
            <v>59242</v>
          </cell>
          <cell r="AC63">
            <v>70</v>
          </cell>
          <cell r="AD63">
            <v>52</v>
          </cell>
          <cell r="AE63">
            <v>61</v>
          </cell>
        </row>
        <row r="64">
          <cell r="B64" t="str">
            <v>Institut Mines-Télécom Business School</v>
          </cell>
          <cell r="C64">
            <v>87</v>
          </cell>
          <cell r="D64">
            <v>48</v>
          </cell>
          <cell r="E64">
            <v>25</v>
          </cell>
          <cell r="F64">
            <v>100</v>
          </cell>
          <cell r="G64">
            <v>61</v>
          </cell>
          <cell r="H64">
            <v>84</v>
          </cell>
          <cell r="I64">
            <v>50</v>
          </cell>
          <cell r="J64">
            <v>32</v>
          </cell>
          <cell r="K64">
            <v>424</v>
          </cell>
          <cell r="L64">
            <v>59</v>
          </cell>
          <cell r="M64">
            <v>26</v>
          </cell>
          <cell r="N64" t="str">
            <v>91 (87)</v>
          </cell>
          <cell r="O64">
            <v>61</v>
          </cell>
          <cell r="P64">
            <v>95</v>
          </cell>
          <cell r="Q64">
            <v>62751</v>
          </cell>
          <cell r="R64">
            <v>56</v>
          </cell>
          <cell r="S64">
            <v>70</v>
          </cell>
          <cell r="T64" t="str">
            <v/>
          </cell>
          <cell r="U64">
            <v>37</v>
          </cell>
          <cell r="V64" t="str">
            <v>France</v>
          </cell>
          <cell r="W64">
            <v>0</v>
          </cell>
          <cell r="X64" t="str">
            <v>Integrated Master in Management **</v>
          </cell>
          <cell r="Y64">
            <v>30</v>
          </cell>
          <cell r="Z64">
            <v>8.8699999999999992</v>
          </cell>
          <cell r="AA64">
            <v>24</v>
          </cell>
          <cell r="AB64">
            <v>62912</v>
          </cell>
          <cell r="AC64">
            <v>28</v>
          </cell>
          <cell r="AD64">
            <v>60</v>
          </cell>
          <cell r="AE64">
            <v>62</v>
          </cell>
        </row>
        <row r="65">
          <cell r="B65" t="str">
            <v>Durham University Business School</v>
          </cell>
          <cell r="C65">
            <v>8</v>
          </cell>
          <cell r="D65">
            <v>34</v>
          </cell>
          <cell r="E65">
            <v>78</v>
          </cell>
          <cell r="F65">
            <v>0</v>
          </cell>
          <cell r="G65">
            <v>60</v>
          </cell>
          <cell r="H65">
            <v>81</v>
          </cell>
          <cell r="I65">
            <v>66</v>
          </cell>
          <cell r="J65">
            <v>49</v>
          </cell>
          <cell r="K65">
            <v>90</v>
          </cell>
          <cell r="L65">
            <v>27</v>
          </cell>
          <cell r="M65">
            <v>40</v>
          </cell>
          <cell r="N65" t="str">
            <v>97 (44)</v>
          </cell>
          <cell r="O65">
            <v>50</v>
          </cell>
          <cell r="P65">
            <v>99</v>
          </cell>
          <cell r="Q65">
            <v>53951</v>
          </cell>
          <cell r="R65">
            <v>71</v>
          </cell>
          <cell r="S65">
            <v>46</v>
          </cell>
          <cell r="T65" t="str">
            <v/>
          </cell>
          <cell r="U65">
            <v>80</v>
          </cell>
          <cell r="V65" t="str">
            <v>UK</v>
          </cell>
          <cell r="W65">
            <v>0</v>
          </cell>
          <cell r="X65" t="str">
            <v>MSc Management</v>
          </cell>
          <cell r="Y65">
            <v>12</v>
          </cell>
          <cell r="Z65">
            <v>8.73</v>
          </cell>
          <cell r="AA65">
            <v>96</v>
          </cell>
          <cell r="AB65">
            <v>53691</v>
          </cell>
          <cell r="AC65">
            <v>67</v>
          </cell>
          <cell r="AD65">
            <v>67</v>
          </cell>
          <cell r="AE65">
            <v>63</v>
          </cell>
        </row>
        <row r="66">
          <cell r="B66" t="str">
            <v>ZHAW School of Management and Law</v>
          </cell>
          <cell r="C66">
            <v>46</v>
          </cell>
          <cell r="D66">
            <v>28</v>
          </cell>
          <cell r="E66">
            <v>76</v>
          </cell>
          <cell r="F66">
            <v>0</v>
          </cell>
          <cell r="G66" t="str">
            <v/>
          </cell>
          <cell r="H66">
            <v>84</v>
          </cell>
          <cell r="I66">
            <v>52</v>
          </cell>
          <cell r="J66">
            <v>19</v>
          </cell>
          <cell r="K66">
            <v>33</v>
          </cell>
          <cell r="L66">
            <v>19</v>
          </cell>
          <cell r="M66">
            <v>25</v>
          </cell>
          <cell r="N66" t="str">
            <v>100 (89)</v>
          </cell>
          <cell r="O66" t="str">
            <v/>
          </cell>
          <cell r="P66">
            <v>68</v>
          </cell>
          <cell r="Q66">
            <v>75180</v>
          </cell>
          <cell r="R66">
            <v>45</v>
          </cell>
          <cell r="S66">
            <v>71</v>
          </cell>
          <cell r="T66" t="str">
            <v/>
          </cell>
          <cell r="U66">
            <v>25</v>
          </cell>
          <cell r="V66" t="str">
            <v>Switzerland</v>
          </cell>
          <cell r="W66">
            <v>0</v>
          </cell>
          <cell r="X66" t="str">
            <v>MSc International Business</v>
          </cell>
          <cell r="Y66">
            <v>14</v>
          </cell>
          <cell r="Z66">
            <v>8.35</v>
          </cell>
          <cell r="AA66">
            <v>70</v>
          </cell>
          <cell r="AB66">
            <v>75180</v>
          </cell>
          <cell r="AC66">
            <v>1</v>
          </cell>
          <cell r="AD66" t="str">
            <v/>
          </cell>
          <cell r="AE66">
            <v>64</v>
          </cell>
        </row>
        <row r="67">
          <cell r="B67" t="str">
            <v>University of Bath School of Management</v>
          </cell>
          <cell r="C67">
            <v>20</v>
          </cell>
          <cell r="D67">
            <v>37</v>
          </cell>
          <cell r="E67">
            <v>89</v>
          </cell>
          <cell r="F67">
            <v>15</v>
          </cell>
          <cell r="G67">
            <v>62</v>
          </cell>
          <cell r="H67">
            <v>84</v>
          </cell>
          <cell r="I67">
            <v>60</v>
          </cell>
          <cell r="J67">
            <v>50</v>
          </cell>
          <cell r="K67">
            <v>101</v>
          </cell>
          <cell r="L67">
            <v>40</v>
          </cell>
          <cell r="M67">
            <v>38</v>
          </cell>
          <cell r="N67" t="str">
            <v>90 (82)</v>
          </cell>
          <cell r="O67">
            <v>52</v>
          </cell>
          <cell r="P67">
            <v>99</v>
          </cell>
          <cell r="Q67">
            <v>58992</v>
          </cell>
          <cell r="R67">
            <v>68</v>
          </cell>
          <cell r="S67">
            <v>82</v>
          </cell>
          <cell r="T67" t="str">
            <v/>
          </cell>
          <cell r="U67">
            <v>6</v>
          </cell>
          <cell r="V67" t="str">
            <v>UK</v>
          </cell>
          <cell r="W67">
            <v>0</v>
          </cell>
          <cell r="X67" t="str">
            <v>MSc in Management</v>
          </cell>
          <cell r="Y67">
            <v>12</v>
          </cell>
          <cell r="Z67">
            <v>8.6</v>
          </cell>
          <cell r="AA67">
            <v>75</v>
          </cell>
          <cell r="AB67">
            <v>58992</v>
          </cell>
          <cell r="AC67">
            <v>44</v>
          </cell>
          <cell r="AD67">
            <v>70</v>
          </cell>
          <cell r="AE67">
            <v>65</v>
          </cell>
        </row>
        <row r="68">
          <cell r="B68" t="str">
            <v>University of Victoria: Gustavson</v>
          </cell>
          <cell r="C68">
            <v>80</v>
          </cell>
          <cell r="D68">
            <v>39</v>
          </cell>
          <cell r="E68">
            <v>27</v>
          </cell>
          <cell r="F68">
            <v>100</v>
          </cell>
          <cell r="G68">
            <v>74</v>
          </cell>
          <cell r="H68">
            <v>82</v>
          </cell>
          <cell r="I68">
            <v>56</v>
          </cell>
          <cell r="J68">
            <v>62</v>
          </cell>
          <cell r="K68">
            <v>52</v>
          </cell>
          <cell r="L68">
            <v>85</v>
          </cell>
          <cell r="M68">
            <v>22</v>
          </cell>
          <cell r="N68" t="str">
            <v>70 (73)</v>
          </cell>
          <cell r="O68">
            <v>86</v>
          </cell>
          <cell r="P68">
            <v>85</v>
          </cell>
          <cell r="Q68">
            <v>60192</v>
          </cell>
          <cell r="R68">
            <v>59</v>
          </cell>
          <cell r="S68">
            <v>17</v>
          </cell>
          <cell r="T68" t="str">
            <v/>
          </cell>
          <cell r="U68">
            <v>50</v>
          </cell>
          <cell r="V68" t="str">
            <v>Canada</v>
          </cell>
          <cell r="W68">
            <v>0</v>
          </cell>
          <cell r="X68" t="str">
            <v>Master of Global Business</v>
          </cell>
          <cell r="Y68">
            <v>14</v>
          </cell>
          <cell r="Z68">
            <v>8.5299999999999994</v>
          </cell>
          <cell r="AA68">
            <v>67</v>
          </cell>
          <cell r="AB68">
            <v>60192</v>
          </cell>
          <cell r="AC68">
            <v>52</v>
          </cell>
          <cell r="AD68">
            <v>69</v>
          </cell>
          <cell r="AE68">
            <v>66</v>
          </cell>
        </row>
        <row r="69">
          <cell r="B69" t="str">
            <v>Solvay Brussels School of Economics and Management</v>
          </cell>
          <cell r="C69">
            <v>58</v>
          </cell>
          <cell r="D69">
            <v>26</v>
          </cell>
          <cell r="E69">
            <v>39</v>
          </cell>
          <cell r="F69">
            <v>6</v>
          </cell>
          <cell r="G69">
            <v>69</v>
          </cell>
          <cell r="H69">
            <v>85</v>
          </cell>
          <cell r="I69">
            <v>42</v>
          </cell>
          <cell r="J69">
            <v>48</v>
          </cell>
          <cell r="K69">
            <v>192</v>
          </cell>
          <cell r="L69">
            <v>49</v>
          </cell>
          <cell r="M69">
            <v>56</v>
          </cell>
          <cell r="N69" t="str">
            <v>90 (90)</v>
          </cell>
          <cell r="O69">
            <v>73</v>
          </cell>
          <cell r="P69">
            <v>92</v>
          </cell>
          <cell r="Q69">
            <v>63873</v>
          </cell>
          <cell r="R69">
            <v>42</v>
          </cell>
          <cell r="S69">
            <v>76</v>
          </cell>
          <cell r="T69" t="str">
            <v/>
          </cell>
          <cell r="U69">
            <v>33</v>
          </cell>
          <cell r="V69" t="str">
            <v>Belgium</v>
          </cell>
          <cell r="W69">
            <v>0</v>
          </cell>
          <cell r="X69" t="str">
            <v>Master in Business Engineering</v>
          </cell>
          <cell r="Y69">
            <v>25</v>
          </cell>
          <cell r="Z69">
            <v>8.61</v>
          </cell>
          <cell r="AA69">
            <v>18</v>
          </cell>
          <cell r="AB69">
            <v>63700</v>
          </cell>
          <cell r="AC69">
            <v>7</v>
          </cell>
          <cell r="AD69">
            <v>68</v>
          </cell>
          <cell r="AE69">
            <v>67</v>
          </cell>
        </row>
        <row r="70">
          <cell r="B70" t="str">
            <v>University of Edinburgh Business School</v>
          </cell>
          <cell r="C70">
            <v>74</v>
          </cell>
          <cell r="D70">
            <v>40</v>
          </cell>
          <cell r="E70">
            <v>86</v>
          </cell>
          <cell r="F70">
            <v>0</v>
          </cell>
          <cell r="G70">
            <v>64</v>
          </cell>
          <cell r="H70">
            <v>80</v>
          </cell>
          <cell r="I70">
            <v>62</v>
          </cell>
          <cell r="J70">
            <v>36</v>
          </cell>
          <cell r="K70">
            <v>68</v>
          </cell>
          <cell r="L70">
            <v>39</v>
          </cell>
          <cell r="M70">
            <v>44</v>
          </cell>
          <cell r="N70" t="str">
            <v>87 (77)</v>
          </cell>
          <cell r="O70">
            <v>59</v>
          </cell>
          <cell r="P70">
            <v>95</v>
          </cell>
          <cell r="Q70">
            <v>70897</v>
          </cell>
          <cell r="R70">
            <v>68</v>
          </cell>
          <cell r="S70">
            <v>62</v>
          </cell>
          <cell r="T70" t="str">
            <v/>
          </cell>
          <cell r="U70">
            <v>50</v>
          </cell>
          <cell r="V70" t="str">
            <v>UK</v>
          </cell>
          <cell r="W70">
            <v>0</v>
          </cell>
          <cell r="X70" t="str">
            <v>MSc in Management</v>
          </cell>
          <cell r="Y70">
            <v>12</v>
          </cell>
          <cell r="Z70">
            <v>8.94</v>
          </cell>
          <cell r="AA70">
            <v>88</v>
          </cell>
          <cell r="AB70">
            <v>70897</v>
          </cell>
          <cell r="AC70">
            <v>53</v>
          </cell>
          <cell r="AD70">
            <v>65</v>
          </cell>
          <cell r="AE70">
            <v>68</v>
          </cell>
        </row>
        <row r="71">
          <cell r="B71" t="str">
            <v>Leeds University Business School</v>
          </cell>
          <cell r="C71">
            <v>5</v>
          </cell>
          <cell r="D71">
            <v>44</v>
          </cell>
          <cell r="E71">
            <v>80</v>
          </cell>
          <cell r="F71">
            <v>22</v>
          </cell>
          <cell r="G71">
            <v>75</v>
          </cell>
          <cell r="H71">
            <v>80</v>
          </cell>
          <cell r="I71">
            <v>56</v>
          </cell>
          <cell r="J71">
            <v>65</v>
          </cell>
          <cell r="K71">
            <v>170</v>
          </cell>
          <cell r="L71">
            <v>61</v>
          </cell>
          <cell r="M71">
            <v>50</v>
          </cell>
          <cell r="N71" t="str">
            <v>90 (57)</v>
          </cell>
          <cell r="O71">
            <v>78</v>
          </cell>
          <cell r="P71">
            <v>88</v>
          </cell>
          <cell r="Q71">
            <v>53553</v>
          </cell>
          <cell r="R71">
            <v>49</v>
          </cell>
          <cell r="S71">
            <v>45</v>
          </cell>
          <cell r="T71" t="str">
            <v/>
          </cell>
          <cell r="U71">
            <v>40</v>
          </cell>
          <cell r="V71" t="str">
            <v>UK</v>
          </cell>
          <cell r="W71">
            <v>0</v>
          </cell>
          <cell r="X71" t="str">
            <v>MSc International Business</v>
          </cell>
          <cell r="Y71">
            <v>14</v>
          </cell>
          <cell r="Z71">
            <v>8.86</v>
          </cell>
          <cell r="AA71">
            <v>95</v>
          </cell>
          <cell r="AB71">
            <v>53553</v>
          </cell>
          <cell r="AC71">
            <v>73</v>
          </cell>
          <cell r="AD71">
            <v>79</v>
          </cell>
          <cell r="AE71">
            <v>68</v>
          </cell>
        </row>
        <row r="72">
          <cell r="B72" t="str">
            <v>Hanken School of Economics</v>
          </cell>
          <cell r="C72">
            <v>75</v>
          </cell>
          <cell r="D72">
            <v>38</v>
          </cell>
          <cell r="E72">
            <v>50</v>
          </cell>
          <cell r="F72">
            <v>70</v>
          </cell>
          <cell r="G72">
            <v>68</v>
          </cell>
          <cell r="H72">
            <v>87</v>
          </cell>
          <cell r="I72">
            <v>52</v>
          </cell>
          <cell r="J72">
            <v>52</v>
          </cell>
          <cell r="K72">
            <v>399</v>
          </cell>
          <cell r="L72">
            <v>76</v>
          </cell>
          <cell r="M72">
            <v>40</v>
          </cell>
          <cell r="N72" t="str">
            <v>97 (89)</v>
          </cell>
          <cell r="O72">
            <v>68</v>
          </cell>
          <cell r="P72">
            <v>95</v>
          </cell>
          <cell r="Q72">
            <v>55840</v>
          </cell>
          <cell r="R72">
            <v>23</v>
          </cell>
          <cell r="S72">
            <v>67</v>
          </cell>
          <cell r="T72" t="str">
            <v/>
          </cell>
          <cell r="U72">
            <v>10</v>
          </cell>
          <cell r="V72" t="str">
            <v>Finland</v>
          </cell>
          <cell r="W72">
            <v>0</v>
          </cell>
          <cell r="X72" t="str">
            <v>MSc in Economics and Business Administration</v>
          </cell>
          <cell r="Y72">
            <v>27</v>
          </cell>
          <cell r="Z72">
            <v>8.74</v>
          </cell>
          <cell r="AA72">
            <v>9</v>
          </cell>
          <cell r="AB72">
            <v>56324</v>
          </cell>
          <cell r="AC72">
            <v>4</v>
          </cell>
          <cell r="AD72">
            <v>65</v>
          </cell>
          <cell r="AE72">
            <v>70</v>
          </cell>
        </row>
        <row r="73">
          <cell r="B73" t="str">
            <v>University of Cologne</v>
          </cell>
          <cell r="C73">
            <v>73</v>
          </cell>
          <cell r="D73">
            <v>21</v>
          </cell>
          <cell r="E73">
            <v>53</v>
          </cell>
          <cell r="F73">
            <v>20</v>
          </cell>
          <cell r="G73">
            <v>65</v>
          </cell>
          <cell r="H73">
            <v>87</v>
          </cell>
          <cell r="I73">
            <v>46</v>
          </cell>
          <cell r="J73">
            <v>40</v>
          </cell>
          <cell r="K73">
            <v>321</v>
          </cell>
          <cell r="L73">
            <v>82</v>
          </cell>
          <cell r="M73">
            <v>50</v>
          </cell>
          <cell r="N73" t="str">
            <v>77 (22)</v>
          </cell>
          <cell r="O73">
            <v>60</v>
          </cell>
          <cell r="P73">
            <v>100</v>
          </cell>
          <cell r="Q73">
            <v>93078</v>
          </cell>
          <cell r="R73">
            <v>12</v>
          </cell>
          <cell r="S73">
            <v>81</v>
          </cell>
          <cell r="T73" t="str">
            <v>Yes</v>
          </cell>
          <cell r="U73">
            <v>10</v>
          </cell>
          <cell r="V73" t="str">
            <v>Germany</v>
          </cell>
          <cell r="W73">
            <v>0</v>
          </cell>
          <cell r="X73" t="str">
            <v>MSc Business Administration</v>
          </cell>
          <cell r="Y73">
            <v>24</v>
          </cell>
          <cell r="Z73">
            <v>8.76</v>
          </cell>
          <cell r="AA73">
            <v>9</v>
          </cell>
          <cell r="AB73">
            <v>93078</v>
          </cell>
          <cell r="AC73">
            <v>19</v>
          </cell>
          <cell r="AD73">
            <v>63</v>
          </cell>
          <cell r="AE73">
            <v>71</v>
          </cell>
        </row>
        <row r="74">
          <cell r="B74" t="str">
            <v>Indian Institute of Management Udaipur</v>
          </cell>
          <cell r="C74">
            <v>16</v>
          </cell>
          <cell r="D74">
            <v>27</v>
          </cell>
          <cell r="E74">
            <v>77</v>
          </cell>
          <cell r="F74">
            <v>100</v>
          </cell>
          <cell r="G74" t="str">
            <v/>
          </cell>
          <cell r="H74">
            <v>78</v>
          </cell>
          <cell r="I74">
            <v>29</v>
          </cell>
          <cell r="J74">
            <v>62</v>
          </cell>
          <cell r="K74">
            <v>292</v>
          </cell>
          <cell r="L74">
            <v>26</v>
          </cell>
          <cell r="M74">
            <v>25</v>
          </cell>
          <cell r="N74" t="str">
            <v>95 (100)</v>
          </cell>
          <cell r="O74">
            <v>76</v>
          </cell>
          <cell r="P74">
            <v>95</v>
          </cell>
          <cell r="Q74">
            <v>90708</v>
          </cell>
          <cell r="R74">
            <v>0</v>
          </cell>
          <cell r="S74">
            <v>86</v>
          </cell>
          <cell r="T74" t="str">
            <v/>
          </cell>
          <cell r="U74">
            <v>0</v>
          </cell>
          <cell r="V74" t="str">
            <v>India</v>
          </cell>
          <cell r="W74">
            <v>0</v>
          </cell>
          <cell r="X74" t="str">
            <v>Post Graduate Programme in Management (MBA)</v>
          </cell>
          <cell r="Y74">
            <v>22</v>
          </cell>
          <cell r="Z74">
            <v>9.09</v>
          </cell>
          <cell r="AA74">
            <v>1</v>
          </cell>
          <cell r="AB74">
            <v>90261</v>
          </cell>
          <cell r="AC74">
            <v>78</v>
          </cell>
          <cell r="AD74" t="str">
            <v/>
          </cell>
          <cell r="AE74">
            <v>72</v>
          </cell>
        </row>
        <row r="75">
          <cell r="B75" t="str">
            <v>Lund University School of Economics and Management (Lusem)</v>
          </cell>
          <cell r="C75">
            <v>89</v>
          </cell>
          <cell r="D75">
            <v>33</v>
          </cell>
          <cell r="E75">
            <v>82</v>
          </cell>
          <cell r="F75">
            <v>21</v>
          </cell>
          <cell r="G75" t="str">
            <v/>
          </cell>
          <cell r="H75">
            <v>87</v>
          </cell>
          <cell r="I75">
            <v>43</v>
          </cell>
          <cell r="J75">
            <v>36</v>
          </cell>
          <cell r="K75">
            <v>44</v>
          </cell>
          <cell r="L75">
            <v>66</v>
          </cell>
          <cell r="M75">
            <v>29</v>
          </cell>
          <cell r="N75" t="str">
            <v>83 (70)</v>
          </cell>
          <cell r="O75" t="str">
            <v/>
          </cell>
          <cell r="P75">
            <v>87</v>
          </cell>
          <cell r="Q75">
            <v>76823</v>
          </cell>
          <cell r="R75">
            <v>22</v>
          </cell>
          <cell r="S75">
            <v>33</v>
          </cell>
          <cell r="T75" t="str">
            <v/>
          </cell>
          <cell r="U75">
            <v>21</v>
          </cell>
          <cell r="V75" t="str">
            <v>Sweden</v>
          </cell>
          <cell r="W75">
            <v>0</v>
          </cell>
          <cell r="X75" t="str">
            <v>MSc in International Strategic Management</v>
          </cell>
          <cell r="Y75">
            <v>9</v>
          </cell>
          <cell r="Z75">
            <v>8.56</v>
          </cell>
          <cell r="AA75">
            <v>64</v>
          </cell>
          <cell r="AB75">
            <v>76823</v>
          </cell>
          <cell r="AC75">
            <v>5</v>
          </cell>
          <cell r="AD75" t="str">
            <v/>
          </cell>
          <cell r="AE75">
            <v>73</v>
          </cell>
        </row>
        <row r="76">
          <cell r="B76" t="str">
            <v>Burgundy School of Business</v>
          </cell>
          <cell r="C76">
            <v>60</v>
          </cell>
          <cell r="D76">
            <v>45</v>
          </cell>
          <cell r="E76">
            <v>21</v>
          </cell>
          <cell r="F76">
            <v>100</v>
          </cell>
          <cell r="G76">
            <v>74</v>
          </cell>
          <cell r="H76">
            <v>83</v>
          </cell>
          <cell r="I76">
            <v>50</v>
          </cell>
          <cell r="J76">
            <v>48</v>
          </cell>
          <cell r="K76">
            <v>613</v>
          </cell>
          <cell r="L76">
            <v>67</v>
          </cell>
          <cell r="M76">
            <v>47</v>
          </cell>
          <cell r="N76" t="str">
            <v>89 (83)</v>
          </cell>
          <cell r="O76">
            <v>72</v>
          </cell>
          <cell r="P76">
            <v>87</v>
          </cell>
          <cell r="Q76">
            <v>56572</v>
          </cell>
          <cell r="R76">
            <v>44</v>
          </cell>
          <cell r="S76">
            <v>77</v>
          </cell>
          <cell r="T76" t="str">
            <v/>
          </cell>
          <cell r="U76">
            <v>36</v>
          </cell>
          <cell r="V76" t="str">
            <v>France</v>
          </cell>
          <cell r="W76">
            <v>2</v>
          </cell>
          <cell r="X76" t="str">
            <v>Master in Management **</v>
          </cell>
          <cell r="Y76">
            <v>32</v>
          </cell>
          <cell r="Z76">
            <v>8.6</v>
          </cell>
          <cell r="AA76">
            <v>29</v>
          </cell>
          <cell r="AB76">
            <v>56164</v>
          </cell>
          <cell r="AC76">
            <v>64</v>
          </cell>
          <cell r="AD76">
            <v>77</v>
          </cell>
          <cell r="AE76">
            <v>74</v>
          </cell>
        </row>
        <row r="77">
          <cell r="B77" t="str">
            <v>EM Strasbourg Business School</v>
          </cell>
          <cell r="C77">
            <v>72</v>
          </cell>
          <cell r="D77">
            <v>58</v>
          </cell>
          <cell r="E77">
            <v>19</v>
          </cell>
          <cell r="F77">
            <v>100</v>
          </cell>
          <cell r="G77">
            <v>75</v>
          </cell>
          <cell r="H77">
            <v>84</v>
          </cell>
          <cell r="I77">
            <v>56</v>
          </cell>
          <cell r="J77">
            <v>38</v>
          </cell>
          <cell r="K77">
            <v>406</v>
          </cell>
          <cell r="L77">
            <v>54</v>
          </cell>
          <cell r="M77">
            <v>37</v>
          </cell>
          <cell r="N77" t="str">
            <v>88 (83)</v>
          </cell>
          <cell r="O77">
            <v>79</v>
          </cell>
          <cell r="P77">
            <v>91</v>
          </cell>
          <cell r="Q77">
            <v>57119</v>
          </cell>
          <cell r="R77">
            <v>40</v>
          </cell>
          <cell r="S77">
            <v>48</v>
          </cell>
          <cell r="T77" t="str">
            <v/>
          </cell>
          <cell r="U77">
            <v>33</v>
          </cell>
          <cell r="V77" t="str">
            <v>France</v>
          </cell>
          <cell r="W77">
            <v>0</v>
          </cell>
          <cell r="X77" t="str">
            <v>Master in Management **</v>
          </cell>
          <cell r="Y77">
            <v>36</v>
          </cell>
          <cell r="Z77">
            <v>8.86</v>
          </cell>
          <cell r="AA77">
            <v>18</v>
          </cell>
          <cell r="AB77">
            <v>57257</v>
          </cell>
          <cell r="AC77">
            <v>56</v>
          </cell>
          <cell r="AD77">
            <v>72</v>
          </cell>
          <cell r="AE77">
            <v>75</v>
          </cell>
        </row>
        <row r="78">
          <cell r="B78" t="str">
            <v>Singapore Management University: Lee Kong Chian</v>
          </cell>
          <cell r="C78">
            <v>32</v>
          </cell>
          <cell r="D78">
            <v>25</v>
          </cell>
          <cell r="E78">
            <v>64</v>
          </cell>
          <cell r="F78">
            <v>100</v>
          </cell>
          <cell r="G78">
            <v>83</v>
          </cell>
          <cell r="H78">
            <v>79</v>
          </cell>
          <cell r="I78">
            <v>64</v>
          </cell>
          <cell r="J78">
            <v>55</v>
          </cell>
          <cell r="K78">
            <v>134</v>
          </cell>
          <cell r="L78">
            <v>83</v>
          </cell>
          <cell r="M78">
            <v>33</v>
          </cell>
          <cell r="N78" t="str">
            <v>67 (89)</v>
          </cell>
          <cell r="O78">
            <v>92</v>
          </cell>
          <cell r="P78">
            <v>98</v>
          </cell>
          <cell r="Q78">
            <v>63068</v>
          </cell>
          <cell r="R78">
            <v>62</v>
          </cell>
          <cell r="S78">
            <v>40</v>
          </cell>
          <cell r="T78" t="str">
            <v/>
          </cell>
          <cell r="U78">
            <v>53</v>
          </cell>
          <cell r="V78" t="str">
            <v>Singapore</v>
          </cell>
          <cell r="W78">
            <v>0</v>
          </cell>
          <cell r="X78" t="str">
            <v>MSc in Management</v>
          </cell>
          <cell r="Y78">
            <v>18</v>
          </cell>
          <cell r="Z78">
            <v>7.96</v>
          </cell>
          <cell r="AA78">
            <v>96</v>
          </cell>
          <cell r="AB78">
            <v>63068</v>
          </cell>
          <cell r="AC78">
            <v>89</v>
          </cell>
          <cell r="AD78">
            <v>82</v>
          </cell>
          <cell r="AE78">
            <v>76</v>
          </cell>
        </row>
        <row r="79">
          <cell r="B79" t="str">
            <v>University of Ljubljana, School of Economics and Business</v>
          </cell>
          <cell r="C79">
            <v>10</v>
          </cell>
          <cell r="D79">
            <v>51</v>
          </cell>
          <cell r="E79">
            <v>65</v>
          </cell>
          <cell r="F79">
            <v>27</v>
          </cell>
          <cell r="G79">
            <v>82</v>
          </cell>
          <cell r="H79">
            <v>83</v>
          </cell>
          <cell r="I79">
            <v>57</v>
          </cell>
          <cell r="J79">
            <v>86</v>
          </cell>
          <cell r="K79">
            <v>37</v>
          </cell>
          <cell r="L79">
            <v>48</v>
          </cell>
          <cell r="M79">
            <v>14</v>
          </cell>
          <cell r="N79" t="str">
            <v>76 (97)</v>
          </cell>
          <cell r="O79">
            <v>87</v>
          </cell>
          <cell r="P79">
            <v>79</v>
          </cell>
          <cell r="Q79">
            <v>47151</v>
          </cell>
          <cell r="R79">
            <v>8</v>
          </cell>
          <cell r="S79">
            <v>66</v>
          </cell>
          <cell r="T79" t="str">
            <v/>
          </cell>
          <cell r="U79">
            <v>79</v>
          </cell>
          <cell r="V79" t="str">
            <v>Slovenia</v>
          </cell>
          <cell r="W79">
            <v>0</v>
          </cell>
          <cell r="X79" t="str">
            <v>International Master in Business and Organisation</v>
          </cell>
          <cell r="Y79">
            <v>15</v>
          </cell>
          <cell r="Z79">
            <v>9.4499999999999993</v>
          </cell>
          <cell r="AA79">
            <v>22</v>
          </cell>
          <cell r="AB79">
            <v>47151</v>
          </cell>
          <cell r="AC79">
            <v>6</v>
          </cell>
          <cell r="AD79">
            <v>83</v>
          </cell>
          <cell r="AE79">
            <v>77</v>
          </cell>
        </row>
        <row r="80">
          <cell r="B80" t="str">
            <v>Cranfield School of Management</v>
          </cell>
          <cell r="C80">
            <v>83</v>
          </cell>
          <cell r="D80">
            <v>31</v>
          </cell>
          <cell r="E80">
            <v>73</v>
          </cell>
          <cell r="F80">
            <v>99</v>
          </cell>
          <cell r="G80" t="str">
            <v/>
          </cell>
          <cell r="H80">
            <v>86</v>
          </cell>
          <cell r="I80">
            <v>49</v>
          </cell>
          <cell r="J80">
            <v>42</v>
          </cell>
          <cell r="K80">
            <v>74</v>
          </cell>
          <cell r="L80">
            <v>22</v>
          </cell>
          <cell r="M80">
            <v>26</v>
          </cell>
          <cell r="N80" t="str">
            <v>47 (25)</v>
          </cell>
          <cell r="O80" t="str">
            <v/>
          </cell>
          <cell r="P80">
            <v>95</v>
          </cell>
          <cell r="Q80">
            <v>56265</v>
          </cell>
          <cell r="R80">
            <v>54</v>
          </cell>
          <cell r="S80">
            <v>18</v>
          </cell>
          <cell r="T80" t="str">
            <v/>
          </cell>
          <cell r="U80">
            <v>17</v>
          </cell>
          <cell r="V80" t="str">
            <v>UK</v>
          </cell>
          <cell r="W80">
            <v>0</v>
          </cell>
          <cell r="X80" t="str">
            <v>Management MSc</v>
          </cell>
          <cell r="Y80">
            <v>13</v>
          </cell>
          <cell r="Z80">
            <v>8.67</v>
          </cell>
          <cell r="AA80">
            <v>89</v>
          </cell>
          <cell r="AB80">
            <v>56265</v>
          </cell>
          <cell r="AC80">
            <v>59</v>
          </cell>
          <cell r="AD80">
            <v>55</v>
          </cell>
          <cell r="AE80">
            <v>78</v>
          </cell>
        </row>
        <row r="81">
          <cell r="B81" t="str">
            <v>Alliance Manchester Business School</v>
          </cell>
          <cell r="C81">
            <v>28</v>
          </cell>
          <cell r="D81">
            <v>34</v>
          </cell>
          <cell r="E81">
            <v>85</v>
          </cell>
          <cell r="F81">
            <v>72</v>
          </cell>
          <cell r="G81">
            <v>74</v>
          </cell>
          <cell r="H81">
            <v>81</v>
          </cell>
          <cell r="I81">
            <v>67</v>
          </cell>
          <cell r="J81">
            <v>70</v>
          </cell>
          <cell r="K81">
            <v>87</v>
          </cell>
          <cell r="L81">
            <v>15</v>
          </cell>
          <cell r="M81">
            <v>42</v>
          </cell>
          <cell r="N81" t="str">
            <v>95 (48)</v>
          </cell>
          <cell r="O81">
            <v>70</v>
          </cell>
          <cell r="P81">
            <v>94</v>
          </cell>
          <cell r="Q81">
            <v>53711</v>
          </cell>
          <cell r="R81">
            <v>52</v>
          </cell>
          <cell r="S81">
            <v>73</v>
          </cell>
          <cell r="T81" t="str">
            <v/>
          </cell>
          <cell r="U81">
            <v>17</v>
          </cell>
          <cell r="V81" t="str">
            <v>UK</v>
          </cell>
          <cell r="W81">
            <v>0</v>
          </cell>
          <cell r="X81" t="str">
            <v>MSc Business Analysis &amp; Strategic Management</v>
          </cell>
          <cell r="Y81">
            <v>14</v>
          </cell>
          <cell r="Z81">
            <v>9.0299999999999994</v>
          </cell>
          <cell r="AA81">
            <v>85</v>
          </cell>
          <cell r="AB81">
            <v>53711</v>
          </cell>
          <cell r="AC81">
            <v>87</v>
          </cell>
          <cell r="AD81">
            <v>74</v>
          </cell>
          <cell r="AE81">
            <v>79</v>
          </cell>
        </row>
        <row r="82">
          <cell r="B82" t="str">
            <v>EM Normandie Business School</v>
          </cell>
          <cell r="C82">
            <v>76</v>
          </cell>
          <cell r="D82">
            <v>43</v>
          </cell>
          <cell r="E82">
            <v>28</v>
          </cell>
          <cell r="F82">
            <v>100</v>
          </cell>
          <cell r="G82">
            <v>75</v>
          </cell>
          <cell r="H82">
            <v>82</v>
          </cell>
          <cell r="I82">
            <v>53</v>
          </cell>
          <cell r="J82">
            <v>37</v>
          </cell>
          <cell r="K82">
            <v>701</v>
          </cell>
          <cell r="L82">
            <v>84</v>
          </cell>
          <cell r="M82">
            <v>57</v>
          </cell>
          <cell r="N82" t="str">
            <v>90 (80)</v>
          </cell>
          <cell r="O82">
            <v>74</v>
          </cell>
          <cell r="P82">
            <v>93</v>
          </cell>
          <cell r="Q82">
            <v>55221</v>
          </cell>
          <cell r="R82">
            <v>40</v>
          </cell>
          <cell r="S82">
            <v>50</v>
          </cell>
          <cell r="T82" t="str">
            <v/>
          </cell>
          <cell r="U82">
            <v>43</v>
          </cell>
          <cell r="V82" t="str">
            <v>France / UK / Ireland</v>
          </cell>
          <cell r="W82">
            <v>1</v>
          </cell>
          <cell r="X82" t="str">
            <v>EM Normandie Master in Management **</v>
          </cell>
          <cell r="Y82">
            <v>28</v>
          </cell>
          <cell r="Z82">
            <v>8.2200000000000006</v>
          </cell>
          <cell r="AA82">
            <v>30</v>
          </cell>
          <cell r="AB82">
            <v>55001</v>
          </cell>
          <cell r="AC82">
            <v>71</v>
          </cell>
          <cell r="AD82">
            <v>71</v>
          </cell>
          <cell r="AE82">
            <v>80</v>
          </cell>
        </row>
        <row r="83">
          <cell r="B83" t="str">
            <v>University of British Columbia: Sauder</v>
          </cell>
          <cell r="C83">
            <v>67</v>
          </cell>
          <cell r="D83">
            <v>29</v>
          </cell>
          <cell r="E83">
            <v>84</v>
          </cell>
          <cell r="F83">
            <v>0</v>
          </cell>
          <cell r="G83" t="str">
            <v/>
          </cell>
          <cell r="H83">
            <v>85</v>
          </cell>
          <cell r="I83">
            <v>74</v>
          </cell>
          <cell r="J83">
            <v>64</v>
          </cell>
          <cell r="K83">
            <v>121</v>
          </cell>
          <cell r="L83">
            <v>43</v>
          </cell>
          <cell r="M83">
            <v>39</v>
          </cell>
          <cell r="N83" t="str">
            <v>60 (90)</v>
          </cell>
          <cell r="O83" t="str">
            <v/>
          </cell>
          <cell r="P83">
            <v>82</v>
          </cell>
          <cell r="Q83">
            <v>63088</v>
          </cell>
          <cell r="R83">
            <v>69</v>
          </cell>
          <cell r="S83">
            <v>21</v>
          </cell>
          <cell r="T83" t="str">
            <v/>
          </cell>
          <cell r="U83">
            <v>29</v>
          </cell>
          <cell r="V83" t="str">
            <v>Canada</v>
          </cell>
          <cell r="W83">
            <v>0</v>
          </cell>
          <cell r="X83" t="str">
            <v>Master of Management</v>
          </cell>
          <cell r="Y83">
            <v>8</v>
          </cell>
          <cell r="Z83">
            <v>8.4700000000000006</v>
          </cell>
          <cell r="AA83">
            <v>59</v>
          </cell>
          <cell r="AB83">
            <v>63088</v>
          </cell>
          <cell r="AC83">
            <v>58</v>
          </cell>
          <cell r="AD83">
            <v>49</v>
          </cell>
          <cell r="AE83">
            <v>81</v>
          </cell>
        </row>
        <row r="84">
          <cell r="B84" t="str">
            <v>Louvain School of Management, UCLouvain</v>
          </cell>
          <cell r="C84">
            <v>71</v>
          </cell>
          <cell r="D84">
            <v>33</v>
          </cell>
          <cell r="E84">
            <v>35</v>
          </cell>
          <cell r="F84">
            <v>100</v>
          </cell>
          <cell r="G84">
            <v>70</v>
          </cell>
          <cell r="H84">
            <v>83</v>
          </cell>
          <cell r="I84">
            <v>37</v>
          </cell>
          <cell r="J84">
            <v>57</v>
          </cell>
          <cell r="K84">
            <v>219</v>
          </cell>
          <cell r="L84">
            <v>74</v>
          </cell>
          <cell r="M84">
            <v>30</v>
          </cell>
          <cell r="N84" t="str">
            <v>89 (80)</v>
          </cell>
          <cell r="O84">
            <v>74</v>
          </cell>
          <cell r="P84">
            <v>100</v>
          </cell>
          <cell r="Q84">
            <v>55488</v>
          </cell>
          <cell r="R84">
            <v>24</v>
          </cell>
          <cell r="S84">
            <v>61</v>
          </cell>
          <cell r="T84" t="str">
            <v>Yes</v>
          </cell>
          <cell r="U84">
            <v>10</v>
          </cell>
          <cell r="V84" t="str">
            <v>Belgium</v>
          </cell>
          <cell r="W84">
            <v>0</v>
          </cell>
          <cell r="X84" t="str">
            <v>Master in Business Engineering</v>
          </cell>
          <cell r="Y84">
            <v>23</v>
          </cell>
          <cell r="Z84">
            <v>8.4499999999999993</v>
          </cell>
          <cell r="AA84">
            <v>10</v>
          </cell>
          <cell r="AB84">
            <v>53855</v>
          </cell>
          <cell r="AC84">
            <v>24</v>
          </cell>
          <cell r="AD84">
            <v>55</v>
          </cell>
          <cell r="AE84">
            <v>81</v>
          </cell>
        </row>
        <row r="85">
          <cell r="B85" t="str">
            <v>Luiss University</v>
          </cell>
          <cell r="C85">
            <v>3</v>
          </cell>
          <cell r="D85">
            <v>31</v>
          </cell>
          <cell r="E85">
            <v>47</v>
          </cell>
          <cell r="F85">
            <v>100</v>
          </cell>
          <cell r="G85">
            <v>87</v>
          </cell>
          <cell r="H85">
            <v>79</v>
          </cell>
          <cell r="I85">
            <v>52</v>
          </cell>
          <cell r="J85">
            <v>75</v>
          </cell>
          <cell r="K85">
            <v>193</v>
          </cell>
          <cell r="L85">
            <v>42</v>
          </cell>
          <cell r="M85">
            <v>50</v>
          </cell>
          <cell r="N85" t="str">
            <v>84 (67)</v>
          </cell>
          <cell r="O85">
            <v>90</v>
          </cell>
          <cell r="P85">
            <v>81</v>
          </cell>
          <cell r="Q85">
            <v>53743</v>
          </cell>
          <cell r="R85">
            <v>19</v>
          </cell>
          <cell r="S85">
            <v>65</v>
          </cell>
          <cell r="T85" t="str">
            <v/>
          </cell>
          <cell r="U85">
            <v>100</v>
          </cell>
          <cell r="V85" t="str">
            <v>Italy</v>
          </cell>
          <cell r="W85">
            <v>1</v>
          </cell>
          <cell r="X85" t="str">
            <v>Master in Management</v>
          </cell>
          <cell r="Y85">
            <v>25</v>
          </cell>
          <cell r="Z85">
            <v>8.86</v>
          </cell>
          <cell r="AA85">
            <v>15</v>
          </cell>
          <cell r="AB85">
            <v>53691</v>
          </cell>
          <cell r="AC85">
            <v>54</v>
          </cell>
          <cell r="AD85">
            <v>89</v>
          </cell>
          <cell r="AE85">
            <v>83</v>
          </cell>
        </row>
        <row r="86">
          <cell r="B86" t="str">
            <v>Nyenrode Business Universiteit</v>
          </cell>
          <cell r="C86">
            <v>24</v>
          </cell>
          <cell r="D86">
            <v>30</v>
          </cell>
          <cell r="E86">
            <v>66</v>
          </cell>
          <cell r="F86">
            <v>5</v>
          </cell>
          <cell r="G86">
            <v>71</v>
          </cell>
          <cell r="H86">
            <v>83</v>
          </cell>
          <cell r="I86">
            <v>41</v>
          </cell>
          <cell r="J86">
            <v>50</v>
          </cell>
          <cell r="K86">
            <v>163</v>
          </cell>
          <cell r="L86">
            <v>45</v>
          </cell>
          <cell r="M86">
            <v>28</v>
          </cell>
          <cell r="N86" t="str">
            <v>41 (91)</v>
          </cell>
          <cell r="O86">
            <v>68</v>
          </cell>
          <cell r="P86">
            <v>96</v>
          </cell>
          <cell r="Q86">
            <v>68457</v>
          </cell>
          <cell r="R86">
            <v>24</v>
          </cell>
          <cell r="S86">
            <v>64</v>
          </cell>
          <cell r="T86" t="str">
            <v/>
          </cell>
          <cell r="U86">
            <v>39</v>
          </cell>
          <cell r="V86" t="str">
            <v>Netherlands</v>
          </cell>
          <cell r="W86">
            <v>0</v>
          </cell>
          <cell r="X86" t="str">
            <v>MSc in Management</v>
          </cell>
          <cell r="Y86">
            <v>14</v>
          </cell>
          <cell r="Z86">
            <v>8.9</v>
          </cell>
          <cell r="AA86">
            <v>28</v>
          </cell>
          <cell r="AB86">
            <v>68457</v>
          </cell>
          <cell r="AC86">
            <v>66</v>
          </cell>
          <cell r="AD86">
            <v>63</v>
          </cell>
          <cell r="AE86">
            <v>83</v>
          </cell>
        </row>
        <row r="87">
          <cell r="B87" t="str">
            <v>National Sun Yat-sen University</v>
          </cell>
          <cell r="C87">
            <v>17</v>
          </cell>
          <cell r="D87">
            <v>29</v>
          </cell>
          <cell r="E87">
            <v>44</v>
          </cell>
          <cell r="F87">
            <v>29</v>
          </cell>
          <cell r="G87" t="str">
            <v/>
          </cell>
          <cell r="H87">
            <v>80</v>
          </cell>
          <cell r="I87">
            <v>64</v>
          </cell>
          <cell r="J87">
            <v>54</v>
          </cell>
          <cell r="K87">
            <v>55</v>
          </cell>
          <cell r="L87">
            <v>58</v>
          </cell>
          <cell r="M87">
            <v>38</v>
          </cell>
          <cell r="N87" t="str">
            <v>77 (80)</v>
          </cell>
          <cell r="O87" t="str">
            <v/>
          </cell>
          <cell r="P87">
            <v>100</v>
          </cell>
          <cell r="Q87">
            <v>54787</v>
          </cell>
          <cell r="R87">
            <v>17</v>
          </cell>
          <cell r="S87">
            <v>52</v>
          </cell>
          <cell r="T87" t="str">
            <v/>
          </cell>
          <cell r="U87">
            <v>44</v>
          </cell>
          <cell r="V87" t="str">
            <v>Taiwan</v>
          </cell>
          <cell r="W87">
            <v>0</v>
          </cell>
          <cell r="X87" t="str">
            <v>MBA in International Business</v>
          </cell>
          <cell r="Y87">
            <v>28</v>
          </cell>
          <cell r="Z87">
            <v>8.52</v>
          </cell>
          <cell r="AA87">
            <v>49</v>
          </cell>
          <cell r="AB87">
            <v>54787</v>
          </cell>
          <cell r="AC87">
            <v>29</v>
          </cell>
          <cell r="AD87" t="str">
            <v/>
          </cell>
          <cell r="AE87">
            <v>85</v>
          </cell>
        </row>
        <row r="88">
          <cell r="B88" t="str">
            <v>DCU Business School</v>
          </cell>
          <cell r="C88">
            <v>43</v>
          </cell>
          <cell r="D88">
            <v>53</v>
          </cell>
          <cell r="E88">
            <v>90</v>
          </cell>
          <cell r="F88">
            <v>0</v>
          </cell>
          <cell r="G88" t="str">
            <v/>
          </cell>
          <cell r="H88">
            <v>86</v>
          </cell>
          <cell r="I88">
            <v>49</v>
          </cell>
          <cell r="J88">
            <v>57</v>
          </cell>
          <cell r="K88">
            <v>84</v>
          </cell>
          <cell r="L88">
            <v>86</v>
          </cell>
          <cell r="M88">
            <v>33</v>
          </cell>
          <cell r="N88" t="str">
            <v>79 (86)</v>
          </cell>
          <cell r="O88" t="str">
            <v/>
          </cell>
          <cell r="P88">
            <v>83</v>
          </cell>
          <cell r="Q88">
            <v>50914</v>
          </cell>
          <cell r="R88">
            <v>29</v>
          </cell>
          <cell r="S88">
            <v>55</v>
          </cell>
          <cell r="T88" t="str">
            <v/>
          </cell>
          <cell r="U88">
            <v>22</v>
          </cell>
          <cell r="V88" t="str">
            <v>Ireland</v>
          </cell>
          <cell r="W88">
            <v>0</v>
          </cell>
          <cell r="X88" t="str">
            <v>MSc in Management</v>
          </cell>
          <cell r="Y88">
            <v>12</v>
          </cell>
          <cell r="Z88">
            <v>8.8000000000000007</v>
          </cell>
          <cell r="AA88">
            <v>62</v>
          </cell>
          <cell r="AB88">
            <v>50914</v>
          </cell>
          <cell r="AC88">
            <v>26</v>
          </cell>
          <cell r="AD88">
            <v>85</v>
          </cell>
          <cell r="AE88">
            <v>86</v>
          </cell>
        </row>
        <row r="89">
          <cell r="B89" t="str">
            <v>National Chengchi University</v>
          </cell>
          <cell r="C89">
            <v>90</v>
          </cell>
          <cell r="D89">
            <v>35</v>
          </cell>
          <cell r="E89">
            <v>87</v>
          </cell>
          <cell r="F89">
            <v>67</v>
          </cell>
          <cell r="G89" t="str">
            <v/>
          </cell>
          <cell r="H89">
            <v>78</v>
          </cell>
          <cell r="I89">
            <v>50</v>
          </cell>
          <cell r="J89">
            <v>57</v>
          </cell>
          <cell r="K89">
            <v>42</v>
          </cell>
          <cell r="L89">
            <v>24</v>
          </cell>
          <cell r="M89">
            <v>22</v>
          </cell>
          <cell r="N89" t="str">
            <v>100 (72)</v>
          </cell>
          <cell r="O89">
            <v>96</v>
          </cell>
          <cell r="P89">
            <v>97</v>
          </cell>
          <cell r="Q89">
            <v>69987</v>
          </cell>
          <cell r="R89">
            <v>8</v>
          </cell>
          <cell r="S89">
            <v>87</v>
          </cell>
          <cell r="T89" t="str">
            <v/>
          </cell>
          <cell r="U89">
            <v>26</v>
          </cell>
          <cell r="V89" t="str">
            <v>Taiwan</v>
          </cell>
          <cell r="W89">
            <v>1</v>
          </cell>
          <cell r="X89" t="str">
            <v>MSc in Management Information Systems</v>
          </cell>
          <cell r="Y89">
            <v>24</v>
          </cell>
          <cell r="Z89">
            <v>8</v>
          </cell>
          <cell r="AA89">
            <v>5</v>
          </cell>
          <cell r="AB89">
            <v>69987</v>
          </cell>
          <cell r="AC89">
            <v>14</v>
          </cell>
          <cell r="AD89" t="str">
            <v/>
          </cell>
          <cell r="AE89">
            <v>87</v>
          </cell>
        </row>
        <row r="90">
          <cell r="B90" t="str">
            <v>Paris School of Business</v>
          </cell>
          <cell r="C90">
            <v>81</v>
          </cell>
          <cell r="D90">
            <v>52</v>
          </cell>
          <cell r="E90">
            <v>48</v>
          </cell>
          <cell r="F90">
            <v>100</v>
          </cell>
          <cell r="G90" t="str">
            <v/>
          </cell>
          <cell r="H90">
            <v>82</v>
          </cell>
          <cell r="I90">
            <v>53</v>
          </cell>
          <cell r="J90">
            <v>39</v>
          </cell>
          <cell r="K90">
            <v>608</v>
          </cell>
          <cell r="L90">
            <v>68</v>
          </cell>
          <cell r="M90">
            <v>46</v>
          </cell>
          <cell r="N90" t="str">
            <v>94 (85)</v>
          </cell>
          <cell r="O90" t="str">
            <v/>
          </cell>
          <cell r="P90">
            <v>78</v>
          </cell>
          <cell r="Q90">
            <v>58397</v>
          </cell>
          <cell r="R90">
            <v>56</v>
          </cell>
          <cell r="S90">
            <v>58</v>
          </cell>
          <cell r="T90" t="str">
            <v/>
          </cell>
          <cell r="U90">
            <v>46</v>
          </cell>
          <cell r="V90" t="str">
            <v>France</v>
          </cell>
          <cell r="W90">
            <v>1</v>
          </cell>
          <cell r="X90" t="str">
            <v>Programme Grande Ecole **</v>
          </cell>
          <cell r="Y90">
            <v>24</v>
          </cell>
          <cell r="Z90">
            <v>8.2799999999999994</v>
          </cell>
          <cell r="AA90">
            <v>20</v>
          </cell>
          <cell r="AB90">
            <v>58317</v>
          </cell>
          <cell r="AC90">
            <v>51</v>
          </cell>
          <cell r="AD90" t="str">
            <v/>
          </cell>
          <cell r="AE90">
            <v>88</v>
          </cell>
        </row>
        <row r="91">
          <cell r="B91" t="str">
            <v>Politecnico di Milano School of Management</v>
          </cell>
          <cell r="C91">
            <v>13</v>
          </cell>
          <cell r="D91">
            <v>41</v>
          </cell>
          <cell r="E91">
            <v>62</v>
          </cell>
          <cell r="F91">
            <v>100</v>
          </cell>
          <cell r="G91">
            <v>93</v>
          </cell>
          <cell r="H91">
            <v>80</v>
          </cell>
          <cell r="I91">
            <v>34</v>
          </cell>
          <cell r="J91">
            <v>61</v>
          </cell>
          <cell r="K91">
            <v>834</v>
          </cell>
          <cell r="L91">
            <v>52</v>
          </cell>
          <cell r="M91">
            <v>47</v>
          </cell>
          <cell r="N91" t="str">
            <v>96 (85)</v>
          </cell>
          <cell r="O91">
            <v>94</v>
          </cell>
          <cell r="P91">
            <v>83</v>
          </cell>
          <cell r="Q91">
            <v>52452</v>
          </cell>
          <cell r="R91">
            <v>11</v>
          </cell>
          <cell r="S91">
            <v>75</v>
          </cell>
          <cell r="T91" t="str">
            <v/>
          </cell>
          <cell r="U91">
            <v>65</v>
          </cell>
          <cell r="V91" t="str">
            <v>Italy</v>
          </cell>
          <cell r="W91">
            <v>0</v>
          </cell>
          <cell r="X91" t="str">
            <v>MSc in Management Engineering</v>
          </cell>
          <cell r="Y91">
            <v>25</v>
          </cell>
          <cell r="Z91">
            <v>8.64</v>
          </cell>
          <cell r="AA91">
            <v>17</v>
          </cell>
          <cell r="AB91">
            <v>52187</v>
          </cell>
          <cell r="AC91">
            <v>25</v>
          </cell>
          <cell r="AD91">
            <v>95</v>
          </cell>
          <cell r="AE91">
            <v>89</v>
          </cell>
        </row>
        <row r="92">
          <cell r="B92" t="str">
            <v>Corvinus University of Budapest</v>
          </cell>
          <cell r="C92">
            <v>68</v>
          </cell>
          <cell r="D92">
            <v>40</v>
          </cell>
          <cell r="E92">
            <v>61</v>
          </cell>
          <cell r="F92">
            <v>7</v>
          </cell>
          <cell r="G92">
            <v>85</v>
          </cell>
          <cell r="H92">
            <v>82</v>
          </cell>
          <cell r="I92">
            <v>64</v>
          </cell>
          <cell r="J92">
            <v>85</v>
          </cell>
          <cell r="K92">
            <v>171</v>
          </cell>
          <cell r="L92">
            <v>80</v>
          </cell>
          <cell r="M92">
            <v>33</v>
          </cell>
          <cell r="N92" t="str">
            <v>96 (78)</v>
          </cell>
          <cell r="O92">
            <v>84</v>
          </cell>
          <cell r="P92">
            <v>87</v>
          </cell>
          <cell r="Q92">
            <v>50621</v>
          </cell>
          <cell r="R92">
            <v>6</v>
          </cell>
          <cell r="S92">
            <v>83</v>
          </cell>
          <cell r="T92" t="str">
            <v>Yes</v>
          </cell>
          <cell r="U92">
            <v>56</v>
          </cell>
          <cell r="V92" t="str">
            <v>Hungary</v>
          </cell>
          <cell r="W92">
            <v>0</v>
          </cell>
          <cell r="X92" t="str">
            <v>Masters in Management and Leadership</v>
          </cell>
          <cell r="Y92">
            <v>21</v>
          </cell>
          <cell r="Z92">
            <v>8.77</v>
          </cell>
          <cell r="AA92">
            <v>16</v>
          </cell>
          <cell r="AB92">
            <v>50621</v>
          </cell>
          <cell r="AC92">
            <v>21</v>
          </cell>
          <cell r="AD92">
            <v>81</v>
          </cell>
          <cell r="AE92">
            <v>90</v>
          </cell>
        </row>
      </sheetData>
      <sheetData sheetId="4">
        <row r="3">
          <cell r="B3" t="str">
            <v>University of St Gallen</v>
          </cell>
          <cell r="C3" t="str">
            <v>MA in Strategy and International Management</v>
          </cell>
          <cell r="D3">
            <v>100</v>
          </cell>
          <cell r="E3">
            <v>98</v>
          </cell>
          <cell r="F3">
            <v>4</v>
          </cell>
          <cell r="G3">
            <v>51</v>
          </cell>
          <cell r="H3">
            <v>111015</v>
          </cell>
          <cell r="I3">
            <v>1</v>
          </cell>
          <cell r="J3">
            <v>80</v>
          </cell>
          <cell r="K3" t="str">
            <v>98 (98)</v>
          </cell>
          <cell r="L3">
            <v>98</v>
          </cell>
          <cell r="M3">
            <v>1</v>
          </cell>
          <cell r="N3">
            <v>16</v>
          </cell>
          <cell r="O3">
            <v>1</v>
          </cell>
          <cell r="P3">
            <v>111015</v>
          </cell>
          <cell r="Q3">
            <v>5</v>
          </cell>
          <cell r="R3">
            <v>53</v>
          </cell>
          <cell r="S3" t="str">
            <v>SFr23,282</v>
          </cell>
          <cell r="T3">
            <v>53</v>
          </cell>
          <cell r="U3">
            <v>47</v>
          </cell>
          <cell r="V3">
            <v>100</v>
          </cell>
          <cell r="W3">
            <v>32</v>
          </cell>
          <cell r="X3" t="str">
            <v>Switzerland</v>
          </cell>
          <cell r="Y3">
            <v>1</v>
          </cell>
          <cell r="Z3">
            <v>26</v>
          </cell>
          <cell r="AA3">
            <v>1</v>
          </cell>
          <cell r="AB3">
            <v>17</v>
          </cell>
          <cell r="AC3" t="str">
            <v>Yes</v>
          </cell>
        </row>
        <row r="4">
          <cell r="B4" t="str">
            <v>HEC Paris</v>
          </cell>
          <cell r="C4" t="str">
            <v>Master in Management**</v>
          </cell>
          <cell r="D4">
            <v>54</v>
          </cell>
          <cell r="E4">
            <v>91</v>
          </cell>
          <cell r="F4">
            <v>13</v>
          </cell>
          <cell r="G4">
            <v>514</v>
          </cell>
          <cell r="H4">
            <v>107381</v>
          </cell>
          <cell r="I4">
            <v>2</v>
          </cell>
          <cell r="J4">
            <v>69</v>
          </cell>
          <cell r="K4" t="str">
            <v>100 (85)</v>
          </cell>
          <cell r="L4">
            <v>39</v>
          </cell>
          <cell r="M4">
            <v>2</v>
          </cell>
          <cell r="N4">
            <v>37</v>
          </cell>
          <cell r="O4">
            <v>12</v>
          </cell>
          <cell r="P4">
            <v>111437</v>
          </cell>
          <cell r="Q4">
            <v>4</v>
          </cell>
          <cell r="R4">
            <v>80</v>
          </cell>
          <cell r="S4">
            <v>37800</v>
          </cell>
          <cell r="T4">
            <v>83</v>
          </cell>
          <cell r="U4">
            <v>38</v>
          </cell>
          <cell r="V4">
            <v>100</v>
          </cell>
          <cell r="W4">
            <v>42</v>
          </cell>
          <cell r="X4" t="str">
            <v>France</v>
          </cell>
          <cell r="Y4">
            <v>2</v>
          </cell>
          <cell r="Z4">
            <v>18</v>
          </cell>
          <cell r="AA4">
            <v>2</v>
          </cell>
          <cell r="AB4">
            <v>18</v>
          </cell>
          <cell r="AC4" t="str">
            <v>No</v>
          </cell>
        </row>
        <row r="5">
          <cell r="B5" t="str">
            <v>Essec Business School</v>
          </cell>
          <cell r="C5" t="str">
            <v>Master in Management**</v>
          </cell>
          <cell r="D5">
            <v>56</v>
          </cell>
          <cell r="E5">
            <v>100</v>
          </cell>
          <cell r="F5">
            <v>15</v>
          </cell>
          <cell r="G5">
            <v>454</v>
          </cell>
          <cell r="H5">
            <v>99967</v>
          </cell>
          <cell r="I5">
            <v>5</v>
          </cell>
          <cell r="J5">
            <v>57</v>
          </cell>
          <cell r="K5" t="str">
            <v>94 (68)</v>
          </cell>
          <cell r="L5">
            <v>51</v>
          </cell>
          <cell r="M5">
            <v>4</v>
          </cell>
          <cell r="N5">
            <v>56</v>
          </cell>
          <cell r="O5">
            <v>10</v>
          </cell>
          <cell r="P5">
            <v>102520</v>
          </cell>
          <cell r="Q5">
            <v>25</v>
          </cell>
          <cell r="R5">
            <v>71</v>
          </cell>
          <cell r="S5">
            <v>40000</v>
          </cell>
          <cell r="T5">
            <v>73</v>
          </cell>
          <cell r="U5">
            <v>49</v>
          </cell>
          <cell r="V5">
            <v>99</v>
          </cell>
          <cell r="W5">
            <v>45</v>
          </cell>
          <cell r="X5" t="str">
            <v>France / Singapore / Morocco</v>
          </cell>
          <cell r="Y5">
            <v>4</v>
          </cell>
          <cell r="Z5">
            <v>21</v>
          </cell>
          <cell r="AA5">
            <v>1</v>
          </cell>
          <cell r="AB5">
            <v>33</v>
          </cell>
          <cell r="AC5" t="str">
            <v>No</v>
          </cell>
        </row>
        <row r="6">
          <cell r="B6" t="str">
            <v>London Business School</v>
          </cell>
          <cell r="C6" t="str">
            <v>Masters in Management</v>
          </cell>
          <cell r="D6">
            <v>96</v>
          </cell>
          <cell r="E6">
            <v>48</v>
          </cell>
          <cell r="F6">
            <v>81</v>
          </cell>
          <cell r="G6">
            <v>252</v>
          </cell>
          <cell r="H6">
            <v>98751</v>
          </cell>
          <cell r="I6">
            <v>4</v>
          </cell>
          <cell r="J6">
            <v>84</v>
          </cell>
          <cell r="K6" t="str">
            <v>94 (98)</v>
          </cell>
          <cell r="L6">
            <v>55</v>
          </cell>
          <cell r="M6">
            <v>3</v>
          </cell>
          <cell r="N6">
            <v>62</v>
          </cell>
          <cell r="O6">
            <v>4</v>
          </cell>
          <cell r="P6">
            <v>101378</v>
          </cell>
          <cell r="Q6">
            <v>3</v>
          </cell>
          <cell r="R6">
            <v>62</v>
          </cell>
          <cell r="S6">
            <v>31400</v>
          </cell>
          <cell r="T6">
            <v>76</v>
          </cell>
          <cell r="U6">
            <v>45</v>
          </cell>
          <cell r="V6">
            <v>99</v>
          </cell>
          <cell r="W6">
            <v>45</v>
          </cell>
          <cell r="X6" t="str">
            <v>UK</v>
          </cell>
          <cell r="Y6">
            <v>3</v>
          </cell>
          <cell r="Z6">
            <v>12</v>
          </cell>
          <cell r="AA6">
            <v>1</v>
          </cell>
          <cell r="AB6">
            <v>27</v>
          </cell>
          <cell r="AC6" t="str">
            <v>No</v>
          </cell>
        </row>
        <row r="7">
          <cell r="B7" t="str">
            <v>ESCP Business School</v>
          </cell>
          <cell r="C7" t="str">
            <v>ESCP Europe Master in Management**</v>
          </cell>
          <cell r="D7">
            <v>88</v>
          </cell>
          <cell r="E7">
            <v>100</v>
          </cell>
          <cell r="F7">
            <v>5</v>
          </cell>
          <cell r="G7">
            <v>841</v>
          </cell>
          <cell r="H7">
            <v>84836</v>
          </cell>
          <cell r="I7">
            <v>6</v>
          </cell>
          <cell r="J7">
            <v>80</v>
          </cell>
          <cell r="K7" t="str">
            <v>99 (94)</v>
          </cell>
          <cell r="L7">
            <v>56</v>
          </cell>
          <cell r="M7">
            <v>5</v>
          </cell>
          <cell r="N7">
            <v>67</v>
          </cell>
          <cell r="O7">
            <v>42</v>
          </cell>
          <cell r="P7">
            <v>85439</v>
          </cell>
          <cell r="Q7">
            <v>21</v>
          </cell>
          <cell r="R7">
            <v>55</v>
          </cell>
          <cell r="S7">
            <v>38140</v>
          </cell>
          <cell r="T7">
            <v>45</v>
          </cell>
          <cell r="U7">
            <v>50</v>
          </cell>
          <cell r="V7">
            <v>100</v>
          </cell>
          <cell r="W7">
            <v>39</v>
          </cell>
          <cell r="X7" t="str">
            <v>France / UK / Germany / Spain / Italy</v>
          </cell>
          <cell r="Y7">
            <v>5</v>
          </cell>
          <cell r="Z7">
            <v>18</v>
          </cell>
          <cell r="AA7">
            <v>2</v>
          </cell>
          <cell r="AB7">
            <v>38</v>
          </cell>
          <cell r="AC7" t="str">
            <v>No</v>
          </cell>
        </row>
        <row r="8">
          <cell r="B8" t="str">
            <v>Rotterdam School of Management, Erasmus University</v>
          </cell>
          <cell r="C8" t="str">
            <v>MSc International Management</v>
          </cell>
          <cell r="D8">
            <v>72</v>
          </cell>
          <cell r="E8">
            <v>92</v>
          </cell>
          <cell r="F8">
            <v>7</v>
          </cell>
          <cell r="G8">
            <v>64</v>
          </cell>
          <cell r="H8">
            <v>90791</v>
          </cell>
          <cell r="I8">
            <v>11</v>
          </cell>
          <cell r="J8">
            <v>57</v>
          </cell>
          <cell r="K8" t="str">
            <v>79 (100)</v>
          </cell>
          <cell r="L8">
            <v>33</v>
          </cell>
          <cell r="M8">
            <v>8</v>
          </cell>
          <cell r="N8">
            <v>18</v>
          </cell>
          <cell r="O8">
            <v>21</v>
          </cell>
          <cell r="P8">
            <v>90791</v>
          </cell>
          <cell r="Q8">
            <v>7</v>
          </cell>
          <cell r="R8">
            <v>54</v>
          </cell>
          <cell r="S8">
            <v>26500</v>
          </cell>
          <cell r="T8">
            <v>23</v>
          </cell>
          <cell r="U8">
            <v>56</v>
          </cell>
          <cell r="V8">
            <v>100</v>
          </cell>
          <cell r="W8">
            <v>23</v>
          </cell>
          <cell r="X8" t="str">
            <v>Netherlands</v>
          </cell>
          <cell r="Y8">
            <v>8</v>
          </cell>
          <cell r="Z8">
            <v>18</v>
          </cell>
          <cell r="AA8">
            <v>2</v>
          </cell>
          <cell r="AB8">
            <v>25</v>
          </cell>
          <cell r="AC8" t="str">
            <v>Yes</v>
          </cell>
        </row>
        <row r="9">
          <cell r="B9" t="str">
            <v>University College Dublin: Smurfit</v>
          </cell>
          <cell r="C9" t="str">
            <v>MSc International Management</v>
          </cell>
          <cell r="D9">
            <v>90</v>
          </cell>
          <cell r="E9">
            <v>100</v>
          </cell>
          <cell r="F9">
            <v>24</v>
          </cell>
          <cell r="G9">
            <v>40</v>
          </cell>
          <cell r="H9">
            <v>79591</v>
          </cell>
          <cell r="I9">
            <v>15</v>
          </cell>
          <cell r="J9">
            <v>40</v>
          </cell>
          <cell r="K9" t="str">
            <v>100 (93)</v>
          </cell>
          <cell r="L9">
            <v>48</v>
          </cell>
          <cell r="M9">
            <v>10</v>
          </cell>
          <cell r="N9">
            <v>33</v>
          </cell>
          <cell r="O9">
            <v>17</v>
          </cell>
          <cell r="P9">
            <v>79591</v>
          </cell>
          <cell r="Q9">
            <v>1</v>
          </cell>
          <cell r="R9">
            <v>65</v>
          </cell>
          <cell r="S9">
            <v>18700</v>
          </cell>
          <cell r="T9">
            <v>59</v>
          </cell>
          <cell r="U9">
            <v>48</v>
          </cell>
          <cell r="V9">
            <v>99</v>
          </cell>
          <cell r="W9">
            <v>35</v>
          </cell>
          <cell r="X9" t="str">
            <v>Ireland</v>
          </cell>
          <cell r="Y9">
            <v>7</v>
          </cell>
          <cell r="Z9">
            <v>13</v>
          </cell>
          <cell r="AA9">
            <v>2</v>
          </cell>
          <cell r="AB9">
            <v>33</v>
          </cell>
          <cell r="AC9" t="str">
            <v>Yes</v>
          </cell>
        </row>
        <row r="10">
          <cell r="B10" t="str">
            <v>Cems Global Alliance</v>
          </cell>
          <cell r="C10" t="str">
            <v>Cems Master's International Management</v>
          </cell>
          <cell r="D10">
            <v>94</v>
          </cell>
          <cell r="E10">
            <v>100</v>
          </cell>
          <cell r="F10">
            <v>10</v>
          </cell>
          <cell r="G10">
            <v>1242</v>
          </cell>
          <cell r="H10">
            <v>83022</v>
          </cell>
          <cell r="I10">
            <v>9</v>
          </cell>
          <cell r="J10">
            <v>99</v>
          </cell>
          <cell r="K10" t="str">
            <v>95 (56)</v>
          </cell>
          <cell r="L10">
            <v>32</v>
          </cell>
          <cell r="M10">
            <v>9</v>
          </cell>
          <cell r="N10">
            <v>31</v>
          </cell>
          <cell r="O10">
            <v>18</v>
          </cell>
          <cell r="P10">
            <v>82792</v>
          </cell>
          <cell r="Q10">
            <v>8</v>
          </cell>
          <cell r="R10">
            <v>50</v>
          </cell>
          <cell r="S10">
            <v>12323</v>
          </cell>
          <cell r="T10">
            <v>93</v>
          </cell>
          <cell r="U10">
            <v>53</v>
          </cell>
          <cell r="V10">
            <v>93</v>
          </cell>
          <cell r="W10">
            <v>50</v>
          </cell>
          <cell r="X10" t="str">
            <v>France</v>
          </cell>
          <cell r="Y10">
            <v>9</v>
          </cell>
          <cell r="Z10">
            <v>12</v>
          </cell>
          <cell r="AA10">
            <v>2</v>
          </cell>
          <cell r="AB10">
            <v>34</v>
          </cell>
          <cell r="AC10" t="str">
            <v>No</v>
          </cell>
        </row>
        <row r="11">
          <cell r="B11" t="str">
            <v>WU (Vienna University of Economics and Business)</v>
          </cell>
          <cell r="C11" t="str">
            <v>Master in International Management</v>
          </cell>
          <cell r="D11">
            <v>53</v>
          </cell>
          <cell r="E11">
            <v>100</v>
          </cell>
          <cell r="F11">
            <v>12</v>
          </cell>
          <cell r="G11">
            <v>68</v>
          </cell>
          <cell r="H11">
            <v>83117</v>
          </cell>
          <cell r="I11">
            <v>13</v>
          </cell>
          <cell r="J11">
            <v>32</v>
          </cell>
          <cell r="K11" t="str">
            <v>97 (100)</v>
          </cell>
          <cell r="L11">
            <v>57</v>
          </cell>
          <cell r="M11">
            <v>12</v>
          </cell>
          <cell r="N11">
            <v>19</v>
          </cell>
          <cell r="O11">
            <v>36</v>
          </cell>
          <cell r="P11">
            <v>83117</v>
          </cell>
          <cell r="Q11">
            <v>6</v>
          </cell>
          <cell r="R11">
            <v>46</v>
          </cell>
          <cell r="S11">
            <v>2907</v>
          </cell>
          <cell r="T11">
            <v>62</v>
          </cell>
          <cell r="U11">
            <v>46</v>
          </cell>
          <cell r="V11">
            <v>97</v>
          </cell>
          <cell r="W11">
            <v>54</v>
          </cell>
          <cell r="X11" t="str">
            <v>Austria</v>
          </cell>
          <cell r="Y11">
            <v>13</v>
          </cell>
          <cell r="Z11">
            <v>24</v>
          </cell>
          <cell r="AA11">
            <v>2</v>
          </cell>
          <cell r="AB11">
            <v>39</v>
          </cell>
          <cell r="AC11" t="str">
            <v>Yes</v>
          </cell>
        </row>
        <row r="12">
          <cell r="B12" t="str">
            <v>SDA Bocconi/Università Bocconi</v>
          </cell>
          <cell r="C12" t="str">
            <v>MSc in International Management</v>
          </cell>
          <cell r="D12">
            <v>33</v>
          </cell>
          <cell r="E12">
            <v>100</v>
          </cell>
          <cell r="F12">
            <v>23</v>
          </cell>
          <cell r="G12">
            <v>185</v>
          </cell>
          <cell r="H12">
            <v>85200</v>
          </cell>
          <cell r="I12">
            <v>10</v>
          </cell>
          <cell r="J12">
            <v>38</v>
          </cell>
          <cell r="K12" t="str">
            <v>100 (57)</v>
          </cell>
          <cell r="L12">
            <v>24</v>
          </cell>
          <cell r="M12">
            <v>9</v>
          </cell>
          <cell r="N12">
            <v>45</v>
          </cell>
          <cell r="O12">
            <v>9</v>
          </cell>
          <cell r="P12">
            <v>84854</v>
          </cell>
          <cell r="Q12">
            <v>20</v>
          </cell>
          <cell r="R12">
            <v>73</v>
          </cell>
          <cell r="S12">
            <v>26948</v>
          </cell>
          <cell r="T12">
            <v>65</v>
          </cell>
          <cell r="U12">
            <v>48</v>
          </cell>
          <cell r="V12">
            <v>99</v>
          </cell>
          <cell r="W12">
            <v>29</v>
          </cell>
          <cell r="X12" t="str">
            <v>Italy</v>
          </cell>
          <cell r="Y12">
            <v>6</v>
          </cell>
          <cell r="Z12">
            <v>27</v>
          </cell>
          <cell r="AA12">
            <v>1</v>
          </cell>
          <cell r="AB12">
            <v>40</v>
          </cell>
          <cell r="AC12" t="str">
            <v>No</v>
          </cell>
        </row>
        <row r="13">
          <cell r="B13" t="str">
            <v>Esade Business School</v>
          </cell>
          <cell r="C13" t="str">
            <v>MSc in International Management</v>
          </cell>
          <cell r="D13">
            <v>91</v>
          </cell>
          <cell r="E13">
            <v>13</v>
          </cell>
          <cell r="F13">
            <v>52</v>
          </cell>
          <cell r="G13">
            <v>138</v>
          </cell>
          <cell r="H13">
            <v>95976</v>
          </cell>
          <cell r="I13">
            <v>8</v>
          </cell>
          <cell r="J13">
            <v>39</v>
          </cell>
          <cell r="K13" t="str">
            <v>93 (95)</v>
          </cell>
          <cell r="L13">
            <v>43</v>
          </cell>
          <cell r="M13">
            <v>10</v>
          </cell>
          <cell r="N13">
            <v>51</v>
          </cell>
          <cell r="O13">
            <v>24</v>
          </cell>
          <cell r="P13">
            <v>95976</v>
          </cell>
          <cell r="Q13">
            <v>24</v>
          </cell>
          <cell r="R13">
            <v>59</v>
          </cell>
          <cell r="S13">
            <v>28500</v>
          </cell>
          <cell r="T13">
            <v>82</v>
          </cell>
          <cell r="U13">
            <v>39</v>
          </cell>
          <cell r="V13">
            <v>95</v>
          </cell>
          <cell r="W13">
            <v>18</v>
          </cell>
          <cell r="X13" t="str">
            <v>Spain</v>
          </cell>
          <cell r="Y13">
            <v>11</v>
          </cell>
          <cell r="Z13">
            <v>13</v>
          </cell>
          <cell r="AA13">
            <v>1</v>
          </cell>
          <cell r="AB13">
            <v>38</v>
          </cell>
          <cell r="AC13" t="str">
            <v>Yes</v>
          </cell>
        </row>
        <row r="14">
          <cell r="B14" t="str">
            <v>Skema Business School</v>
          </cell>
          <cell r="C14" t="str">
            <v>Global MSc in Management</v>
          </cell>
          <cell r="D14">
            <v>54</v>
          </cell>
          <cell r="E14">
            <v>100</v>
          </cell>
          <cell r="F14">
            <v>9</v>
          </cell>
          <cell r="G14">
            <v>486</v>
          </cell>
          <cell r="H14">
            <v>76350</v>
          </cell>
          <cell r="I14">
            <v>35</v>
          </cell>
          <cell r="J14">
            <v>59</v>
          </cell>
          <cell r="K14" t="str">
            <v>100 (84)</v>
          </cell>
          <cell r="L14">
            <v>34</v>
          </cell>
          <cell r="M14">
            <v>24</v>
          </cell>
          <cell r="N14">
            <v>44</v>
          </cell>
          <cell r="O14">
            <v>38</v>
          </cell>
          <cell r="P14">
            <v>75454</v>
          </cell>
          <cell r="Q14">
            <v>19</v>
          </cell>
          <cell r="R14">
            <v>57</v>
          </cell>
          <cell r="S14">
            <v>22500</v>
          </cell>
          <cell r="T14">
            <v>60</v>
          </cell>
          <cell r="U14">
            <v>63</v>
          </cell>
          <cell r="V14">
            <v>95</v>
          </cell>
          <cell r="W14">
            <v>40</v>
          </cell>
          <cell r="X14" t="str">
            <v>Brazil / China / France / US / South Africa</v>
          </cell>
          <cell r="Y14">
            <v>25</v>
          </cell>
          <cell r="Z14">
            <v>24</v>
          </cell>
          <cell r="AA14">
            <v>2</v>
          </cell>
          <cell r="AB14">
            <v>44</v>
          </cell>
          <cell r="AC14" t="str">
            <v>No</v>
          </cell>
        </row>
        <row r="15">
          <cell r="B15" t="str">
            <v>Stockholm School of Economics</v>
          </cell>
          <cell r="C15" t="str">
            <v>MSc in International Business</v>
          </cell>
          <cell r="D15">
            <v>73</v>
          </cell>
          <cell r="E15">
            <v>100</v>
          </cell>
          <cell r="F15">
            <v>3</v>
          </cell>
          <cell r="G15">
            <v>41</v>
          </cell>
          <cell r="H15">
            <v>80634</v>
          </cell>
          <cell r="I15">
            <v>23</v>
          </cell>
          <cell r="J15">
            <v>38</v>
          </cell>
          <cell r="K15" t="str">
            <v>83 (100)</v>
          </cell>
          <cell r="L15">
            <v>65</v>
          </cell>
          <cell r="M15">
            <v>16</v>
          </cell>
          <cell r="N15">
            <v>26</v>
          </cell>
          <cell r="O15">
            <v>35</v>
          </cell>
          <cell r="P15">
            <v>80634</v>
          </cell>
          <cell r="Q15">
            <v>28</v>
          </cell>
          <cell r="R15">
            <v>48</v>
          </cell>
          <cell r="S15" t="str">
            <v>SKr300,000</v>
          </cell>
          <cell r="T15">
            <v>30</v>
          </cell>
          <cell r="U15">
            <v>51</v>
          </cell>
          <cell r="V15">
            <v>100</v>
          </cell>
          <cell r="W15">
            <v>40</v>
          </cell>
          <cell r="X15" t="str">
            <v>Sweden</v>
          </cell>
          <cell r="Y15">
            <v>12</v>
          </cell>
          <cell r="Z15">
            <v>23</v>
          </cell>
          <cell r="AA15">
            <v>2</v>
          </cell>
          <cell r="AB15">
            <v>26</v>
          </cell>
          <cell r="AC15" t="str">
            <v>No</v>
          </cell>
        </row>
        <row r="16">
          <cell r="B16" t="str">
            <v>Imperial College Business School</v>
          </cell>
          <cell r="C16" t="str">
            <v>MSc Management</v>
          </cell>
          <cell r="D16">
            <v>95</v>
          </cell>
          <cell r="E16">
            <v>30</v>
          </cell>
          <cell r="F16">
            <v>78</v>
          </cell>
          <cell r="G16">
            <v>148</v>
          </cell>
          <cell r="H16">
            <v>74637</v>
          </cell>
          <cell r="I16">
            <v>14</v>
          </cell>
          <cell r="J16">
            <v>95</v>
          </cell>
          <cell r="K16" t="str">
            <v>91 (98)</v>
          </cell>
          <cell r="L16">
            <v>15</v>
          </cell>
          <cell r="M16">
            <v>14</v>
          </cell>
          <cell r="N16">
            <v>83</v>
          </cell>
          <cell r="O16">
            <v>14</v>
          </cell>
          <cell r="P16">
            <v>74983</v>
          </cell>
          <cell r="Q16">
            <v>15</v>
          </cell>
          <cell r="R16">
            <v>58</v>
          </cell>
          <cell r="S16">
            <v>29000</v>
          </cell>
          <cell r="T16">
            <v>77</v>
          </cell>
          <cell r="U16">
            <v>49</v>
          </cell>
          <cell r="V16">
            <v>100</v>
          </cell>
          <cell r="W16">
            <v>46</v>
          </cell>
          <cell r="X16" t="str">
            <v>UK</v>
          </cell>
          <cell r="Y16">
            <v>15</v>
          </cell>
          <cell r="Z16">
            <v>14</v>
          </cell>
          <cell r="AA16">
            <v>1</v>
          </cell>
          <cell r="AB16">
            <v>26</v>
          </cell>
          <cell r="AC16" t="str">
            <v>No</v>
          </cell>
        </row>
        <row r="17">
          <cell r="B17" t="str">
            <v>Shanghai Jiao Tong University: Antai</v>
          </cell>
          <cell r="C17" t="str">
            <v>Master in Management</v>
          </cell>
          <cell r="D17">
            <v>11</v>
          </cell>
          <cell r="E17">
            <v>83</v>
          </cell>
          <cell r="F17">
            <v>80</v>
          </cell>
          <cell r="G17">
            <v>74</v>
          </cell>
          <cell r="H17">
            <v>88444</v>
          </cell>
          <cell r="I17">
            <v>32</v>
          </cell>
          <cell r="J17">
            <v>3</v>
          </cell>
          <cell r="K17" t="str">
            <v>100 (86)</v>
          </cell>
          <cell r="L17">
            <v>40</v>
          </cell>
          <cell r="M17">
            <v>21</v>
          </cell>
          <cell r="N17">
            <v>2</v>
          </cell>
          <cell r="O17">
            <v>5</v>
          </cell>
          <cell r="P17">
            <v>88444</v>
          </cell>
          <cell r="Q17">
            <v>99</v>
          </cell>
          <cell r="R17">
            <v>124</v>
          </cell>
          <cell r="S17" t="str">
            <v>Rmb72,250</v>
          </cell>
          <cell r="T17">
            <v>28</v>
          </cell>
          <cell r="U17">
            <v>59</v>
          </cell>
          <cell r="V17">
            <v>94</v>
          </cell>
          <cell r="W17">
            <v>13</v>
          </cell>
          <cell r="X17" t="str">
            <v>China</v>
          </cell>
          <cell r="Y17">
            <v>18</v>
          </cell>
          <cell r="Z17">
            <v>31</v>
          </cell>
          <cell r="AA17">
            <v>1</v>
          </cell>
          <cell r="AB17">
            <v>34</v>
          </cell>
          <cell r="AC17" t="str">
            <v>No</v>
          </cell>
        </row>
        <row r="18">
          <cell r="B18" t="str">
            <v>IE Business School</v>
          </cell>
          <cell r="C18" t="str">
            <v>Master in Management</v>
          </cell>
          <cell r="D18">
            <v>82</v>
          </cell>
          <cell r="E18">
            <v>16</v>
          </cell>
          <cell r="F18">
            <v>82</v>
          </cell>
          <cell r="G18">
            <v>683</v>
          </cell>
          <cell r="H18">
            <v>77273</v>
          </cell>
          <cell r="I18">
            <v>3</v>
          </cell>
          <cell r="J18">
            <v>69</v>
          </cell>
          <cell r="K18" t="str">
            <v>89 (89)</v>
          </cell>
          <cell r="L18">
            <v>20</v>
          </cell>
          <cell r="M18">
            <v>10</v>
          </cell>
          <cell r="N18">
            <v>93</v>
          </cell>
          <cell r="O18">
            <v>72</v>
          </cell>
          <cell r="P18">
            <v>76397</v>
          </cell>
          <cell r="Q18">
            <v>14</v>
          </cell>
          <cell r="R18">
            <v>71</v>
          </cell>
          <cell r="S18">
            <v>36000</v>
          </cell>
          <cell r="T18">
            <v>96</v>
          </cell>
          <cell r="U18">
            <v>43</v>
          </cell>
          <cell r="V18">
            <v>100</v>
          </cell>
          <cell r="W18">
            <v>50</v>
          </cell>
          <cell r="X18" t="str">
            <v>Spain</v>
          </cell>
          <cell r="Y18">
            <v>10</v>
          </cell>
          <cell r="Z18">
            <v>10</v>
          </cell>
          <cell r="AA18">
            <v>1</v>
          </cell>
          <cell r="AB18">
            <v>41</v>
          </cell>
          <cell r="AC18" t="str">
            <v>No</v>
          </cell>
        </row>
        <row r="19">
          <cell r="B19" t="str">
            <v>Indian Institute of Management Calcutta</v>
          </cell>
          <cell r="C19" t="str">
            <v>Post Graduate Programme in Management</v>
          </cell>
          <cell r="D19">
            <v>0</v>
          </cell>
          <cell r="E19">
            <v>100</v>
          </cell>
          <cell r="F19">
            <v>66</v>
          </cell>
          <cell r="G19">
            <v>463</v>
          </cell>
          <cell r="H19">
            <v>134348</v>
          </cell>
          <cell r="I19">
            <v>28</v>
          </cell>
          <cell r="J19">
            <v>3</v>
          </cell>
          <cell r="K19" t="str">
            <v>100 (98)</v>
          </cell>
          <cell r="L19">
            <v>27</v>
          </cell>
          <cell r="M19">
            <v>23</v>
          </cell>
          <cell r="N19">
            <v>87</v>
          </cell>
          <cell r="O19">
            <v>11</v>
          </cell>
          <cell r="P19">
            <v>133378</v>
          </cell>
          <cell r="Q19">
            <v>94</v>
          </cell>
          <cell r="R19">
            <v>50</v>
          </cell>
          <cell r="S19" t="str">
            <v>Rs1,317,000</v>
          </cell>
          <cell r="T19">
            <v>14</v>
          </cell>
          <cell r="U19">
            <v>27</v>
          </cell>
          <cell r="V19">
            <v>100</v>
          </cell>
          <cell r="W19">
            <v>29</v>
          </cell>
          <cell r="X19" t="str">
            <v>India</v>
          </cell>
          <cell r="Y19">
            <v>23</v>
          </cell>
          <cell r="Z19">
            <v>22</v>
          </cell>
          <cell r="AA19">
            <v>1</v>
          </cell>
          <cell r="AB19">
            <v>22</v>
          </cell>
          <cell r="AC19" t="str">
            <v>No</v>
          </cell>
        </row>
        <row r="20">
          <cell r="B20" t="str">
            <v>Prague University of Economics and Business</v>
          </cell>
          <cell r="C20" t="str">
            <v>International Master in Management</v>
          </cell>
          <cell r="D20">
            <v>65</v>
          </cell>
          <cell r="E20">
            <v>100</v>
          </cell>
          <cell r="F20">
            <v>8</v>
          </cell>
          <cell r="G20">
            <v>40</v>
          </cell>
          <cell r="H20">
            <v>68277</v>
          </cell>
          <cell r="I20" t="str">
            <v/>
          </cell>
          <cell r="J20">
            <v>18</v>
          </cell>
          <cell r="K20" t="str">
            <v>98 (100)</v>
          </cell>
          <cell r="L20">
            <v>22</v>
          </cell>
          <cell r="M20" t="str">
            <v/>
          </cell>
          <cell r="N20">
            <v>24</v>
          </cell>
          <cell r="O20">
            <v>86</v>
          </cell>
          <cell r="P20">
            <v>68277</v>
          </cell>
          <cell r="Q20">
            <v>2</v>
          </cell>
          <cell r="R20">
            <v>63</v>
          </cell>
          <cell r="S20">
            <v>1800</v>
          </cell>
          <cell r="T20">
            <v>22</v>
          </cell>
          <cell r="U20">
            <v>53</v>
          </cell>
          <cell r="V20">
            <v>86</v>
          </cell>
          <cell r="W20">
            <v>33</v>
          </cell>
          <cell r="X20" t="str">
            <v>Czech Republic</v>
          </cell>
          <cell r="Y20">
            <v>22</v>
          </cell>
          <cell r="Z20">
            <v>28</v>
          </cell>
          <cell r="AA20">
            <v>2</v>
          </cell>
          <cell r="AB20">
            <v>38</v>
          </cell>
          <cell r="AC20" t="str">
            <v>Yes</v>
          </cell>
        </row>
        <row r="21">
          <cell r="B21" t="str">
            <v>Edhec Business School</v>
          </cell>
          <cell r="C21" t="str">
            <v>Edhec Master in Management**</v>
          </cell>
          <cell r="D21">
            <v>45</v>
          </cell>
          <cell r="E21">
            <v>100</v>
          </cell>
          <cell r="F21">
            <v>22</v>
          </cell>
          <cell r="G21">
            <v>1053</v>
          </cell>
          <cell r="H21">
            <v>78458</v>
          </cell>
          <cell r="I21">
            <v>16</v>
          </cell>
          <cell r="J21">
            <v>55</v>
          </cell>
          <cell r="K21" t="str">
            <v>97 (94)</v>
          </cell>
          <cell r="L21">
            <v>66</v>
          </cell>
          <cell r="M21">
            <v>17</v>
          </cell>
          <cell r="N21">
            <v>70</v>
          </cell>
          <cell r="O21">
            <v>13</v>
          </cell>
          <cell r="P21">
            <v>80077</v>
          </cell>
          <cell r="Q21">
            <v>27</v>
          </cell>
          <cell r="R21">
            <v>50</v>
          </cell>
          <cell r="S21">
            <v>28600</v>
          </cell>
          <cell r="T21">
            <v>87</v>
          </cell>
          <cell r="U21">
            <v>48</v>
          </cell>
          <cell r="V21">
            <v>95</v>
          </cell>
          <cell r="W21">
            <v>43</v>
          </cell>
          <cell r="X21" t="str">
            <v>France</v>
          </cell>
          <cell r="Y21">
            <v>17</v>
          </cell>
          <cell r="Z21">
            <v>30</v>
          </cell>
          <cell r="AA21">
            <v>2</v>
          </cell>
          <cell r="AB21">
            <v>34</v>
          </cell>
          <cell r="AC21" t="str">
            <v>No</v>
          </cell>
        </row>
        <row r="22">
          <cell r="B22" t="str">
            <v>WHU – Otto Beisheim School of Management</v>
          </cell>
          <cell r="C22" t="str">
            <v>MSc in Management</v>
          </cell>
          <cell r="D22">
            <v>29</v>
          </cell>
          <cell r="E22">
            <v>100</v>
          </cell>
          <cell r="F22">
            <v>41</v>
          </cell>
          <cell r="G22">
            <v>112</v>
          </cell>
          <cell r="H22">
            <v>110914</v>
          </cell>
          <cell r="I22">
            <v>7</v>
          </cell>
          <cell r="J22">
            <v>28</v>
          </cell>
          <cell r="K22" t="str">
            <v>91 (100)</v>
          </cell>
          <cell r="L22">
            <v>89</v>
          </cell>
          <cell r="M22">
            <v>14</v>
          </cell>
          <cell r="N22">
            <v>35</v>
          </cell>
          <cell r="O22">
            <v>2</v>
          </cell>
          <cell r="P22">
            <v>112123</v>
          </cell>
          <cell r="Q22">
            <v>62</v>
          </cell>
          <cell r="R22">
            <v>47</v>
          </cell>
          <cell r="S22">
            <v>26800</v>
          </cell>
          <cell r="T22">
            <v>16</v>
          </cell>
          <cell r="U22">
            <v>23</v>
          </cell>
          <cell r="V22">
            <v>100</v>
          </cell>
          <cell r="W22">
            <v>16</v>
          </cell>
          <cell r="X22" t="str">
            <v>Germany</v>
          </cell>
          <cell r="Y22">
            <v>16</v>
          </cell>
          <cell r="Z22">
            <v>20</v>
          </cell>
          <cell r="AA22">
            <v>0</v>
          </cell>
          <cell r="AB22">
            <v>23</v>
          </cell>
          <cell r="AC22" t="str">
            <v>Yes</v>
          </cell>
        </row>
        <row r="23">
          <cell r="B23" t="str">
            <v>Indian Institute of Management Ahmedabad</v>
          </cell>
          <cell r="C23" t="str">
            <v>Two-Year Post Graduate Programme in Management</v>
          </cell>
          <cell r="D23">
            <v>0</v>
          </cell>
          <cell r="E23">
            <v>100</v>
          </cell>
          <cell r="F23">
            <v>74</v>
          </cell>
          <cell r="G23">
            <v>399</v>
          </cell>
          <cell r="H23">
            <v>131627</v>
          </cell>
          <cell r="I23">
            <v>21</v>
          </cell>
          <cell r="J23">
            <v>1</v>
          </cell>
          <cell r="K23" t="str">
            <v>100 (98)</v>
          </cell>
          <cell r="L23">
            <v>36</v>
          </cell>
          <cell r="M23">
            <v>20</v>
          </cell>
          <cell r="N23">
            <v>94</v>
          </cell>
          <cell r="O23">
            <v>7</v>
          </cell>
          <cell r="P23">
            <v>132701</v>
          </cell>
          <cell r="Q23">
            <v>92</v>
          </cell>
          <cell r="R23">
            <v>45</v>
          </cell>
          <cell r="S23" t="str">
            <v>Rs1,615,000</v>
          </cell>
          <cell r="T23">
            <v>0</v>
          </cell>
          <cell r="U23">
            <v>26</v>
          </cell>
          <cell r="V23">
            <v>100</v>
          </cell>
          <cell r="W23">
            <v>36</v>
          </cell>
          <cell r="X23" t="str">
            <v>India</v>
          </cell>
          <cell r="Y23">
            <v>19</v>
          </cell>
          <cell r="Z23">
            <v>22</v>
          </cell>
          <cell r="AA23">
            <v>0</v>
          </cell>
          <cell r="AB23">
            <v>20</v>
          </cell>
          <cell r="AC23" t="str">
            <v>No</v>
          </cell>
        </row>
        <row r="24">
          <cell r="B24" t="str">
            <v>Warwick Business School</v>
          </cell>
          <cell r="C24" t="str">
            <v>MSc in Management</v>
          </cell>
          <cell r="D24">
            <v>90</v>
          </cell>
          <cell r="E24">
            <v>2</v>
          </cell>
          <cell r="F24">
            <v>94</v>
          </cell>
          <cell r="G24">
            <v>143</v>
          </cell>
          <cell r="H24">
            <v>66149</v>
          </cell>
          <cell r="I24">
            <v>21</v>
          </cell>
          <cell r="J24">
            <v>79</v>
          </cell>
          <cell r="K24" t="str">
            <v>98 (91)</v>
          </cell>
          <cell r="L24">
            <v>1</v>
          </cell>
          <cell r="M24">
            <v>21</v>
          </cell>
          <cell r="N24">
            <v>86</v>
          </cell>
          <cell r="O24">
            <v>30</v>
          </cell>
          <cell r="P24">
            <v>66149</v>
          </cell>
          <cell r="Q24">
            <v>57</v>
          </cell>
          <cell r="R24">
            <v>78</v>
          </cell>
          <cell r="S24">
            <v>27750</v>
          </cell>
          <cell r="T24">
            <v>22</v>
          </cell>
          <cell r="U24">
            <v>51</v>
          </cell>
          <cell r="V24">
            <v>100</v>
          </cell>
          <cell r="W24">
            <v>33</v>
          </cell>
          <cell r="X24" t="str">
            <v>UK</v>
          </cell>
          <cell r="Y24">
            <v>21</v>
          </cell>
          <cell r="Z24">
            <v>14</v>
          </cell>
          <cell r="AA24">
            <v>1</v>
          </cell>
          <cell r="AB24">
            <v>40</v>
          </cell>
          <cell r="AC24" t="str">
            <v>No</v>
          </cell>
        </row>
        <row r="25">
          <cell r="B25" t="str">
            <v>Nova School of Business and Economics</v>
          </cell>
          <cell r="C25" t="str">
            <v>International Masters in Management</v>
          </cell>
          <cell r="D25">
            <v>82</v>
          </cell>
          <cell r="E25">
            <v>74</v>
          </cell>
          <cell r="F25">
            <v>28</v>
          </cell>
          <cell r="G25">
            <v>66</v>
          </cell>
          <cell r="H25">
            <v>66791</v>
          </cell>
          <cell r="I25">
            <v>17</v>
          </cell>
          <cell r="J25">
            <v>32</v>
          </cell>
          <cell r="K25" t="str">
            <v>97 (98)</v>
          </cell>
          <cell r="L25">
            <v>12</v>
          </cell>
          <cell r="M25">
            <v>23</v>
          </cell>
          <cell r="N25">
            <v>39</v>
          </cell>
          <cell r="O25">
            <v>61</v>
          </cell>
          <cell r="P25">
            <v>65866</v>
          </cell>
          <cell r="Q25">
            <v>22</v>
          </cell>
          <cell r="R25">
            <v>61</v>
          </cell>
          <cell r="S25">
            <v>18400</v>
          </cell>
          <cell r="T25">
            <v>92</v>
          </cell>
          <cell r="U25">
            <v>62</v>
          </cell>
          <cell r="V25">
            <v>100</v>
          </cell>
          <cell r="W25">
            <v>62</v>
          </cell>
          <cell r="X25" t="str">
            <v>Portugal</v>
          </cell>
          <cell r="Y25">
            <v>30</v>
          </cell>
          <cell r="Z25">
            <v>18</v>
          </cell>
          <cell r="AA25">
            <v>2</v>
          </cell>
          <cell r="AB25">
            <v>36</v>
          </cell>
          <cell r="AC25" t="str">
            <v>No</v>
          </cell>
        </row>
        <row r="26">
          <cell r="B26" t="str">
            <v>Bayes Business School (formerly Cass)</v>
          </cell>
          <cell r="C26" t="str">
            <v>MSc in Management</v>
          </cell>
          <cell r="D26">
            <v>96</v>
          </cell>
          <cell r="E26">
            <v>12</v>
          </cell>
          <cell r="F26">
            <v>75</v>
          </cell>
          <cell r="G26">
            <v>151</v>
          </cell>
          <cell r="H26">
            <v>75312</v>
          </cell>
          <cell r="I26">
            <v>18</v>
          </cell>
          <cell r="J26">
            <v>74</v>
          </cell>
          <cell r="K26" t="str">
            <v>77 (73)</v>
          </cell>
          <cell r="L26">
            <v>6</v>
          </cell>
          <cell r="M26">
            <v>25</v>
          </cell>
          <cell r="N26">
            <v>68</v>
          </cell>
          <cell r="O26">
            <v>70</v>
          </cell>
          <cell r="P26">
            <v>75312</v>
          </cell>
          <cell r="Q26">
            <v>12</v>
          </cell>
          <cell r="R26">
            <v>71</v>
          </cell>
          <cell r="S26">
            <v>23000</v>
          </cell>
          <cell r="T26">
            <v>57</v>
          </cell>
          <cell r="U26">
            <v>50</v>
          </cell>
          <cell r="V26">
            <v>94</v>
          </cell>
          <cell r="W26">
            <v>50</v>
          </cell>
          <cell r="X26" t="str">
            <v>UK</v>
          </cell>
          <cell r="Y26">
            <v>33</v>
          </cell>
          <cell r="Z26">
            <v>13</v>
          </cell>
          <cell r="AA26">
            <v>0</v>
          </cell>
          <cell r="AB26">
            <v>29</v>
          </cell>
          <cell r="AC26" t="str">
            <v>No</v>
          </cell>
        </row>
        <row r="27">
          <cell r="B27" t="str">
            <v>University of Mannheim</v>
          </cell>
          <cell r="C27" t="str">
            <v>Mannheim Master in Management</v>
          </cell>
          <cell r="D27">
            <v>34</v>
          </cell>
          <cell r="E27">
            <v>76</v>
          </cell>
          <cell r="F27">
            <v>44</v>
          </cell>
          <cell r="G27">
            <v>350</v>
          </cell>
          <cell r="H27">
            <v>99016</v>
          </cell>
          <cell r="I27">
            <v>12</v>
          </cell>
          <cell r="J27">
            <v>31</v>
          </cell>
          <cell r="K27" t="str">
            <v>96 (85)</v>
          </cell>
          <cell r="L27">
            <v>69</v>
          </cell>
          <cell r="M27">
            <v>17</v>
          </cell>
          <cell r="N27">
            <v>13</v>
          </cell>
          <cell r="O27">
            <v>19</v>
          </cell>
          <cell r="P27">
            <v>99016</v>
          </cell>
          <cell r="Q27">
            <v>73</v>
          </cell>
          <cell r="R27">
            <v>44</v>
          </cell>
          <cell r="S27">
            <v>3349</v>
          </cell>
          <cell r="T27">
            <v>0</v>
          </cell>
          <cell r="U27">
            <v>48</v>
          </cell>
          <cell r="V27">
            <v>85</v>
          </cell>
          <cell r="W27">
            <v>60</v>
          </cell>
          <cell r="X27" t="str">
            <v>Germany</v>
          </cell>
          <cell r="Y27">
            <v>14</v>
          </cell>
          <cell r="Z27">
            <v>32</v>
          </cell>
          <cell r="AA27">
            <v>0</v>
          </cell>
          <cell r="AB27">
            <v>31</v>
          </cell>
          <cell r="AC27" t="str">
            <v>No</v>
          </cell>
        </row>
        <row r="28">
          <cell r="B28" t="str">
            <v>HHL Leipzig Graduate School of Management</v>
          </cell>
          <cell r="C28" t="str">
            <v>MSc in Management</v>
          </cell>
          <cell r="D28">
            <v>42</v>
          </cell>
          <cell r="E28">
            <v>100</v>
          </cell>
          <cell r="F28">
            <v>36</v>
          </cell>
          <cell r="G28">
            <v>45</v>
          </cell>
          <cell r="H28">
            <v>105581</v>
          </cell>
          <cell r="I28">
            <v>20</v>
          </cell>
          <cell r="J28">
            <v>15</v>
          </cell>
          <cell r="K28" t="str">
            <v>90 (88)</v>
          </cell>
          <cell r="L28">
            <v>71</v>
          </cell>
          <cell r="M28">
            <v>26</v>
          </cell>
          <cell r="N28">
            <v>42</v>
          </cell>
          <cell r="O28">
            <v>6</v>
          </cell>
          <cell r="P28">
            <v>105581</v>
          </cell>
          <cell r="Q28">
            <v>85</v>
          </cell>
          <cell r="R28">
            <v>47</v>
          </cell>
          <cell r="S28">
            <v>25000</v>
          </cell>
          <cell r="T28">
            <v>39</v>
          </cell>
          <cell r="U28">
            <v>31</v>
          </cell>
          <cell r="V28">
            <v>100</v>
          </cell>
          <cell r="W28">
            <v>39</v>
          </cell>
          <cell r="X28" t="str">
            <v>Germany</v>
          </cell>
          <cell r="Y28">
            <v>33</v>
          </cell>
          <cell r="Z28">
            <v>24</v>
          </cell>
          <cell r="AA28">
            <v>1</v>
          </cell>
          <cell r="AB28">
            <v>25</v>
          </cell>
          <cell r="AC28" t="str">
            <v>Yes</v>
          </cell>
        </row>
        <row r="29">
          <cell r="B29" t="str">
            <v>St Petersburg University, Graduate School of Management</v>
          </cell>
          <cell r="C29" t="str">
            <v>Master in Management</v>
          </cell>
          <cell r="D29">
            <v>16</v>
          </cell>
          <cell r="E29">
            <v>100</v>
          </cell>
          <cell r="F29">
            <v>42</v>
          </cell>
          <cell r="G29">
            <v>90</v>
          </cell>
          <cell r="H29">
            <v>60684</v>
          </cell>
          <cell r="I29">
            <v>23</v>
          </cell>
          <cell r="J29">
            <v>6</v>
          </cell>
          <cell r="K29" t="str">
            <v>91 (76)</v>
          </cell>
          <cell r="L29">
            <v>11</v>
          </cell>
          <cell r="M29">
            <v>24</v>
          </cell>
          <cell r="N29">
            <v>14</v>
          </cell>
          <cell r="O29">
            <v>23</v>
          </cell>
          <cell r="P29">
            <v>60684</v>
          </cell>
          <cell r="Q29">
            <v>34</v>
          </cell>
          <cell r="R29">
            <v>102</v>
          </cell>
          <cell r="S29" t="str">
            <v>Rub956,000</v>
          </cell>
          <cell r="T29">
            <v>21</v>
          </cell>
          <cell r="U29">
            <v>49</v>
          </cell>
          <cell r="V29">
            <v>94</v>
          </cell>
          <cell r="W29">
            <v>15</v>
          </cell>
          <cell r="X29" t="str">
            <v>Russia</v>
          </cell>
          <cell r="Y29">
            <v>23</v>
          </cell>
          <cell r="Z29">
            <v>24</v>
          </cell>
          <cell r="AA29">
            <v>1</v>
          </cell>
          <cell r="AB29">
            <v>54</v>
          </cell>
          <cell r="AC29" t="str">
            <v>No</v>
          </cell>
        </row>
        <row r="30">
          <cell r="B30" t="str">
            <v>Tongji University School of Economics and Management</v>
          </cell>
          <cell r="C30" t="str">
            <v>Master in Management</v>
          </cell>
          <cell r="D30">
            <v>21</v>
          </cell>
          <cell r="E30">
            <v>100</v>
          </cell>
          <cell r="F30">
            <v>34</v>
          </cell>
          <cell r="G30">
            <v>80</v>
          </cell>
          <cell r="H30">
            <v>77924</v>
          </cell>
          <cell r="I30">
            <v>36</v>
          </cell>
          <cell r="J30">
            <v>6</v>
          </cell>
          <cell r="K30" t="str">
            <v>100 (100)</v>
          </cell>
          <cell r="L30">
            <v>14</v>
          </cell>
          <cell r="M30">
            <v>33</v>
          </cell>
          <cell r="N30">
            <v>5</v>
          </cell>
          <cell r="O30">
            <v>8</v>
          </cell>
          <cell r="P30">
            <v>77924</v>
          </cell>
          <cell r="Q30">
            <v>95</v>
          </cell>
          <cell r="R30">
            <v>100</v>
          </cell>
          <cell r="S30" t="str">
            <v>Rmb90,000</v>
          </cell>
          <cell r="T30">
            <v>31</v>
          </cell>
          <cell r="U30">
            <v>75</v>
          </cell>
          <cell r="V30">
            <v>92</v>
          </cell>
          <cell r="W30">
            <v>31</v>
          </cell>
          <cell r="X30" t="str">
            <v>China</v>
          </cell>
          <cell r="Y30">
            <v>35</v>
          </cell>
          <cell r="Z30">
            <v>30</v>
          </cell>
          <cell r="AA30">
            <v>1</v>
          </cell>
          <cell r="AB30">
            <v>40</v>
          </cell>
          <cell r="AC30" t="str">
            <v>Yes</v>
          </cell>
        </row>
        <row r="31">
          <cell r="B31" t="str">
            <v>Vlerick Business School</v>
          </cell>
          <cell r="C31" t="str">
            <v>Masters in International Management &amp; Strategy</v>
          </cell>
          <cell r="D31">
            <v>22</v>
          </cell>
          <cell r="E31">
            <v>100</v>
          </cell>
          <cell r="F31">
            <v>2</v>
          </cell>
          <cell r="G31">
            <v>36</v>
          </cell>
          <cell r="H31">
            <v>75839</v>
          </cell>
          <cell r="I31" t="str">
            <v/>
          </cell>
          <cell r="J31">
            <v>37</v>
          </cell>
          <cell r="K31" t="str">
            <v>97 (94)</v>
          </cell>
          <cell r="L31">
            <v>38</v>
          </cell>
          <cell r="M31" t="str">
            <v/>
          </cell>
          <cell r="N31">
            <v>32</v>
          </cell>
          <cell r="O31">
            <v>16</v>
          </cell>
          <cell r="P31">
            <v>75839</v>
          </cell>
          <cell r="Q31">
            <v>66</v>
          </cell>
          <cell r="R31">
            <v>60</v>
          </cell>
          <cell r="S31">
            <v>15200</v>
          </cell>
          <cell r="T31">
            <v>39</v>
          </cell>
          <cell r="U31">
            <v>53</v>
          </cell>
          <cell r="V31">
            <v>97</v>
          </cell>
          <cell r="W31">
            <v>6</v>
          </cell>
          <cell r="X31" t="str">
            <v>Belgium</v>
          </cell>
          <cell r="Y31" t="str">
            <v/>
          </cell>
          <cell r="Z31">
            <v>10</v>
          </cell>
          <cell r="AA31">
            <v>1</v>
          </cell>
          <cell r="AB31">
            <v>29</v>
          </cell>
          <cell r="AC31" t="str">
            <v>No</v>
          </cell>
        </row>
        <row r="32">
          <cell r="B32" t="str">
            <v>The University of Sydney Business School</v>
          </cell>
          <cell r="C32" t="str">
            <v>Master of Management</v>
          </cell>
          <cell r="D32">
            <v>85</v>
          </cell>
          <cell r="E32">
            <v>100</v>
          </cell>
          <cell r="F32">
            <v>56</v>
          </cell>
          <cell r="G32">
            <v>204</v>
          </cell>
          <cell r="H32">
            <v>69402</v>
          </cell>
          <cell r="I32">
            <v>25</v>
          </cell>
          <cell r="J32">
            <v>45</v>
          </cell>
          <cell r="K32" t="str">
            <v>91 (86)</v>
          </cell>
          <cell r="L32">
            <v>5</v>
          </cell>
          <cell r="M32">
            <v>27</v>
          </cell>
          <cell r="N32">
            <v>78</v>
          </cell>
          <cell r="O32">
            <v>45</v>
          </cell>
          <cell r="P32">
            <v>68833</v>
          </cell>
          <cell r="Q32">
            <v>9</v>
          </cell>
          <cell r="R32">
            <v>59</v>
          </cell>
          <cell r="S32" t="str">
            <v>A$69,750</v>
          </cell>
          <cell r="T32">
            <v>36</v>
          </cell>
          <cell r="U32">
            <v>56</v>
          </cell>
          <cell r="V32">
            <v>91</v>
          </cell>
          <cell r="W32">
            <v>55</v>
          </cell>
          <cell r="X32" t="str">
            <v>Australia</v>
          </cell>
          <cell r="Y32">
            <v>27</v>
          </cell>
          <cell r="Z32">
            <v>15</v>
          </cell>
          <cell r="AA32">
            <v>0</v>
          </cell>
          <cell r="AB32">
            <v>37</v>
          </cell>
          <cell r="AC32" t="str">
            <v>No</v>
          </cell>
        </row>
        <row r="33">
          <cell r="B33" t="str">
            <v>IQS/FJU/LMU</v>
          </cell>
          <cell r="C33" t="str">
            <v>Master in Global Entrepreneurial Management</v>
          </cell>
          <cell r="D33">
            <v>87</v>
          </cell>
          <cell r="E33">
            <v>100</v>
          </cell>
          <cell r="F33">
            <v>1</v>
          </cell>
          <cell r="G33">
            <v>31</v>
          </cell>
          <cell r="H33">
            <v>50946</v>
          </cell>
          <cell r="I33">
            <v>43</v>
          </cell>
          <cell r="J33">
            <v>13</v>
          </cell>
          <cell r="K33" t="str">
            <v>89 (93)</v>
          </cell>
          <cell r="L33">
            <v>4</v>
          </cell>
          <cell r="M33">
            <v>39</v>
          </cell>
          <cell r="N33">
            <v>100</v>
          </cell>
          <cell r="O33">
            <v>25</v>
          </cell>
          <cell r="P33">
            <v>50946</v>
          </cell>
          <cell r="Q33">
            <v>26</v>
          </cell>
          <cell r="R33">
            <v>64</v>
          </cell>
          <cell r="S33">
            <v>38000</v>
          </cell>
          <cell r="T33">
            <v>11</v>
          </cell>
          <cell r="U33">
            <v>45</v>
          </cell>
          <cell r="V33">
            <v>95</v>
          </cell>
          <cell r="W33">
            <v>40</v>
          </cell>
          <cell r="X33" t="str">
            <v>Spain / Taiwan / US</v>
          </cell>
          <cell r="Y33">
            <v>44</v>
          </cell>
          <cell r="Z33">
            <v>12</v>
          </cell>
          <cell r="AA33">
            <v>1</v>
          </cell>
          <cell r="AB33">
            <v>42</v>
          </cell>
          <cell r="AC33" t="str">
            <v>No</v>
          </cell>
        </row>
        <row r="34">
          <cell r="B34" t="str">
            <v>Maastricht University School of Business and Economics</v>
          </cell>
          <cell r="C34" t="str">
            <v>MSc International Business</v>
          </cell>
          <cell r="D34">
            <v>68</v>
          </cell>
          <cell r="E34">
            <v>24</v>
          </cell>
          <cell r="F34">
            <v>72</v>
          </cell>
          <cell r="G34">
            <v>504</v>
          </cell>
          <cell r="H34">
            <v>77127</v>
          </cell>
          <cell r="I34">
            <v>33</v>
          </cell>
          <cell r="J34">
            <v>56</v>
          </cell>
          <cell r="K34" t="str">
            <v>98 (84)</v>
          </cell>
          <cell r="L34">
            <v>61</v>
          </cell>
          <cell r="M34">
            <v>34</v>
          </cell>
          <cell r="N34">
            <v>9</v>
          </cell>
          <cell r="O34">
            <v>48</v>
          </cell>
          <cell r="P34">
            <v>77451</v>
          </cell>
          <cell r="Q34">
            <v>31</v>
          </cell>
          <cell r="R34">
            <v>45</v>
          </cell>
          <cell r="S34">
            <v>13000</v>
          </cell>
          <cell r="T34">
            <v>70</v>
          </cell>
          <cell r="U34">
            <v>47</v>
          </cell>
          <cell r="V34">
            <v>97</v>
          </cell>
          <cell r="W34">
            <v>50</v>
          </cell>
          <cell r="X34" t="str">
            <v>Netherlands</v>
          </cell>
          <cell r="Y34">
            <v>37</v>
          </cell>
          <cell r="Z34">
            <v>15</v>
          </cell>
          <cell r="AA34">
            <v>1</v>
          </cell>
          <cell r="AB34">
            <v>24</v>
          </cell>
          <cell r="AC34" t="str">
            <v>No</v>
          </cell>
        </row>
        <row r="35">
          <cell r="B35" t="str">
            <v>IAE Aix-Marseille Graduate School of Management</v>
          </cell>
          <cell r="C35" t="str">
            <v>Msc in Management</v>
          </cell>
          <cell r="D35">
            <v>52</v>
          </cell>
          <cell r="E35">
            <v>100</v>
          </cell>
          <cell r="F35">
            <v>46</v>
          </cell>
          <cell r="G35">
            <v>481</v>
          </cell>
          <cell r="H35">
            <v>62083</v>
          </cell>
          <cell r="I35">
            <v>50</v>
          </cell>
          <cell r="J35">
            <v>35</v>
          </cell>
          <cell r="K35" t="str">
            <v>96 (93)</v>
          </cell>
          <cell r="L35">
            <v>74</v>
          </cell>
          <cell r="M35">
            <v>45</v>
          </cell>
          <cell r="N35">
            <v>12</v>
          </cell>
          <cell r="O35">
            <v>44</v>
          </cell>
          <cell r="P35">
            <v>62314</v>
          </cell>
          <cell r="Q35">
            <v>39</v>
          </cell>
          <cell r="R35">
            <v>49</v>
          </cell>
          <cell r="S35">
            <v>4800</v>
          </cell>
          <cell r="T35">
            <v>33</v>
          </cell>
          <cell r="U35">
            <v>50</v>
          </cell>
          <cell r="V35">
            <v>100</v>
          </cell>
          <cell r="W35">
            <v>53</v>
          </cell>
          <cell r="X35" t="str">
            <v>France</v>
          </cell>
          <cell r="Y35">
            <v>51</v>
          </cell>
          <cell r="Z35">
            <v>16</v>
          </cell>
          <cell r="AA35">
            <v>1</v>
          </cell>
          <cell r="AB35">
            <v>50</v>
          </cell>
          <cell r="AC35" t="str">
            <v>No</v>
          </cell>
        </row>
        <row r="36">
          <cell r="B36" t="str">
            <v>Iéseg School of Management</v>
          </cell>
          <cell r="C36" t="str">
            <v>MSc in Management**</v>
          </cell>
          <cell r="D36">
            <v>25</v>
          </cell>
          <cell r="E36">
            <v>100</v>
          </cell>
          <cell r="F36">
            <v>14</v>
          </cell>
          <cell r="G36">
            <v>714</v>
          </cell>
          <cell r="H36">
            <v>65329</v>
          </cell>
          <cell r="I36">
            <v>31</v>
          </cell>
          <cell r="J36">
            <v>86</v>
          </cell>
          <cell r="K36" t="str">
            <v>93 (60)</v>
          </cell>
          <cell r="L36">
            <v>81</v>
          </cell>
          <cell r="M36">
            <v>32</v>
          </cell>
          <cell r="N36">
            <v>55</v>
          </cell>
          <cell r="O36">
            <v>41</v>
          </cell>
          <cell r="P36">
            <v>66821</v>
          </cell>
          <cell r="Q36">
            <v>32</v>
          </cell>
          <cell r="R36">
            <v>50</v>
          </cell>
          <cell r="S36">
            <v>22290</v>
          </cell>
          <cell r="T36">
            <v>70</v>
          </cell>
          <cell r="U36">
            <v>50</v>
          </cell>
          <cell r="V36">
            <v>100</v>
          </cell>
          <cell r="W36">
            <v>10</v>
          </cell>
          <cell r="X36" t="str">
            <v>France</v>
          </cell>
          <cell r="Y36">
            <v>32</v>
          </cell>
          <cell r="Z36">
            <v>24</v>
          </cell>
          <cell r="AA36">
            <v>2</v>
          </cell>
          <cell r="AB36">
            <v>42</v>
          </cell>
          <cell r="AC36" t="str">
            <v>Yes</v>
          </cell>
        </row>
        <row r="37">
          <cell r="B37" t="str">
            <v>ESMT Berlin</v>
          </cell>
          <cell r="C37" t="str">
            <v>ESMT Berlin Master in Management</v>
          </cell>
          <cell r="D37">
            <v>82</v>
          </cell>
          <cell r="E37">
            <v>100</v>
          </cell>
          <cell r="F37">
            <v>38</v>
          </cell>
          <cell r="G37">
            <v>92</v>
          </cell>
          <cell r="H37">
            <v>81192</v>
          </cell>
          <cell r="I37" t="str">
            <v/>
          </cell>
          <cell r="J37">
            <v>71</v>
          </cell>
          <cell r="K37" t="str">
            <v>83 (100)</v>
          </cell>
          <cell r="L37">
            <v>52</v>
          </cell>
          <cell r="M37" t="str">
            <v/>
          </cell>
          <cell r="N37">
            <v>46</v>
          </cell>
          <cell r="O37">
            <v>92</v>
          </cell>
          <cell r="P37">
            <v>81192</v>
          </cell>
          <cell r="Q37">
            <v>17</v>
          </cell>
          <cell r="R37">
            <v>48</v>
          </cell>
          <cell r="S37">
            <v>25000</v>
          </cell>
          <cell r="T37">
            <v>50</v>
          </cell>
          <cell r="U37">
            <v>38</v>
          </cell>
          <cell r="V37">
            <v>100</v>
          </cell>
          <cell r="W37">
            <v>25</v>
          </cell>
          <cell r="X37" t="str">
            <v>Germany</v>
          </cell>
          <cell r="Y37" t="str">
            <v/>
          </cell>
          <cell r="Z37">
            <v>24</v>
          </cell>
          <cell r="AA37">
            <v>1</v>
          </cell>
          <cell r="AB37">
            <v>19</v>
          </cell>
          <cell r="AC37" t="str">
            <v>No</v>
          </cell>
        </row>
        <row r="38">
          <cell r="B38" t="str">
            <v>Frankfurt School of Finance and Management</v>
          </cell>
          <cell r="C38" t="str">
            <v>Master in Management</v>
          </cell>
          <cell r="D38">
            <v>39</v>
          </cell>
          <cell r="E38">
            <v>25</v>
          </cell>
          <cell r="F38">
            <v>57</v>
          </cell>
          <cell r="G38">
            <v>107</v>
          </cell>
          <cell r="H38">
            <v>96868</v>
          </cell>
          <cell r="I38">
            <v>41</v>
          </cell>
          <cell r="J38">
            <v>31</v>
          </cell>
          <cell r="K38" t="str">
            <v>97 (82)</v>
          </cell>
          <cell r="L38">
            <v>49</v>
          </cell>
          <cell r="M38">
            <v>35</v>
          </cell>
          <cell r="N38">
            <v>48</v>
          </cell>
          <cell r="O38">
            <v>3</v>
          </cell>
          <cell r="P38">
            <v>96868</v>
          </cell>
          <cell r="Q38">
            <v>84</v>
          </cell>
          <cell r="R38">
            <v>40</v>
          </cell>
          <cell r="S38">
            <v>32400</v>
          </cell>
          <cell r="T38">
            <v>30</v>
          </cell>
          <cell r="U38">
            <v>36</v>
          </cell>
          <cell r="V38">
            <v>100</v>
          </cell>
          <cell r="W38">
            <v>20</v>
          </cell>
          <cell r="X38" t="str">
            <v>Germany</v>
          </cell>
          <cell r="Y38">
            <v>28</v>
          </cell>
          <cell r="Z38">
            <v>21</v>
          </cell>
          <cell r="AA38">
            <v>1</v>
          </cell>
          <cell r="AB38">
            <v>18</v>
          </cell>
          <cell r="AC38" t="str">
            <v>No</v>
          </cell>
        </row>
        <row r="39">
          <cell r="B39" t="str">
            <v>Católica Lisbon School of Business and Economics</v>
          </cell>
          <cell r="C39" t="str">
            <v>International MSc in Management</v>
          </cell>
          <cell r="D39">
            <v>75</v>
          </cell>
          <cell r="E39">
            <v>76</v>
          </cell>
          <cell r="F39">
            <v>35</v>
          </cell>
          <cell r="G39">
            <v>95</v>
          </cell>
          <cell r="H39">
            <v>57302</v>
          </cell>
          <cell r="I39">
            <v>38</v>
          </cell>
          <cell r="J39">
            <v>40</v>
          </cell>
          <cell r="K39" t="str">
            <v>96 (100)</v>
          </cell>
          <cell r="L39">
            <v>10</v>
          </cell>
          <cell r="M39">
            <v>35</v>
          </cell>
          <cell r="N39">
            <v>41</v>
          </cell>
          <cell r="O39">
            <v>63</v>
          </cell>
          <cell r="P39">
            <v>57269</v>
          </cell>
          <cell r="Q39">
            <v>44</v>
          </cell>
          <cell r="R39">
            <v>66</v>
          </cell>
          <cell r="S39">
            <v>14070</v>
          </cell>
          <cell r="T39">
            <v>30</v>
          </cell>
          <cell r="U39">
            <v>49</v>
          </cell>
          <cell r="V39">
            <v>100</v>
          </cell>
          <cell r="W39">
            <v>25</v>
          </cell>
          <cell r="X39" t="str">
            <v>Portugal</v>
          </cell>
          <cell r="Y39">
            <v>30</v>
          </cell>
          <cell r="Z39">
            <v>19</v>
          </cell>
          <cell r="AA39">
            <v>2</v>
          </cell>
          <cell r="AB39">
            <v>40</v>
          </cell>
          <cell r="AC39" t="str">
            <v>Yes</v>
          </cell>
        </row>
        <row r="40">
          <cell r="B40" t="str">
            <v>Antwerp Management School</v>
          </cell>
          <cell r="C40" t="str">
            <v>Master in Global Management</v>
          </cell>
          <cell r="D40">
            <v>61</v>
          </cell>
          <cell r="E40">
            <v>100</v>
          </cell>
          <cell r="F40">
            <v>43</v>
          </cell>
          <cell r="G40">
            <v>112</v>
          </cell>
          <cell r="H40">
            <v>64546</v>
          </cell>
          <cell r="I40">
            <v>30</v>
          </cell>
          <cell r="J40">
            <v>36</v>
          </cell>
          <cell r="K40" t="str">
            <v>95 (85)</v>
          </cell>
          <cell r="L40">
            <v>18</v>
          </cell>
          <cell r="M40">
            <v>37</v>
          </cell>
          <cell r="N40">
            <v>40</v>
          </cell>
          <cell r="O40">
            <v>27</v>
          </cell>
          <cell r="P40">
            <v>64546</v>
          </cell>
          <cell r="Q40">
            <v>29</v>
          </cell>
          <cell r="R40">
            <v>51</v>
          </cell>
          <cell r="S40">
            <v>12950</v>
          </cell>
          <cell r="T40">
            <v>71</v>
          </cell>
          <cell r="U40">
            <v>53</v>
          </cell>
          <cell r="V40">
            <v>98</v>
          </cell>
          <cell r="W40">
            <v>29</v>
          </cell>
          <cell r="X40" t="str">
            <v>Belgium</v>
          </cell>
          <cell r="Y40">
            <v>45</v>
          </cell>
          <cell r="Z40">
            <v>10</v>
          </cell>
          <cell r="AA40">
            <v>0</v>
          </cell>
          <cell r="AB40">
            <v>36</v>
          </cell>
          <cell r="AC40" t="str">
            <v>No</v>
          </cell>
        </row>
        <row r="41">
          <cell r="B41" t="str">
            <v>HEC Lausanne, University of Lausanne</v>
          </cell>
          <cell r="C41" t="str">
            <v>MSc in Management</v>
          </cell>
          <cell r="D41">
            <v>45</v>
          </cell>
          <cell r="E41">
            <v>98</v>
          </cell>
          <cell r="F41">
            <v>67</v>
          </cell>
          <cell r="G41">
            <v>181</v>
          </cell>
          <cell r="H41">
            <v>78053</v>
          </cell>
          <cell r="I41">
            <v>19</v>
          </cell>
          <cell r="J41">
            <v>83</v>
          </cell>
          <cell r="K41" t="str">
            <v>72 (62)</v>
          </cell>
          <cell r="L41">
            <v>31</v>
          </cell>
          <cell r="M41">
            <v>28</v>
          </cell>
          <cell r="N41">
            <v>22</v>
          </cell>
          <cell r="O41">
            <v>97</v>
          </cell>
          <cell r="P41">
            <v>78053</v>
          </cell>
          <cell r="Q41">
            <v>18</v>
          </cell>
          <cell r="R41">
            <v>69</v>
          </cell>
          <cell r="S41" t="str">
            <v>SFr2,520</v>
          </cell>
          <cell r="T41">
            <v>43</v>
          </cell>
          <cell r="U41">
            <v>45</v>
          </cell>
          <cell r="V41">
            <v>100</v>
          </cell>
          <cell r="W41">
            <v>29</v>
          </cell>
          <cell r="X41" t="str">
            <v>Switzerland</v>
          </cell>
          <cell r="Y41">
            <v>28</v>
          </cell>
          <cell r="Z41">
            <v>24</v>
          </cell>
          <cell r="AA41">
            <v>0</v>
          </cell>
          <cell r="AB41">
            <v>26</v>
          </cell>
          <cell r="AC41" t="str">
            <v>Yes</v>
          </cell>
        </row>
        <row r="42">
          <cell r="B42" t="str">
            <v>EMLyon Business School</v>
          </cell>
          <cell r="C42" t="str">
            <v>MSc in Management**</v>
          </cell>
          <cell r="D42">
            <v>39</v>
          </cell>
          <cell r="E42">
            <v>100</v>
          </cell>
          <cell r="F42">
            <v>27</v>
          </cell>
          <cell r="G42">
            <v>1316</v>
          </cell>
          <cell r="H42">
            <v>73095</v>
          </cell>
          <cell r="I42">
            <v>27</v>
          </cell>
          <cell r="J42">
            <v>52</v>
          </cell>
          <cell r="K42" t="str">
            <v>89 (79)</v>
          </cell>
          <cell r="L42">
            <v>59</v>
          </cell>
          <cell r="M42">
            <v>36</v>
          </cell>
          <cell r="N42">
            <v>89</v>
          </cell>
          <cell r="O42">
            <v>53</v>
          </cell>
          <cell r="P42">
            <v>72582</v>
          </cell>
          <cell r="Q42">
            <v>30</v>
          </cell>
          <cell r="R42">
            <v>46</v>
          </cell>
          <cell r="S42">
            <v>35000</v>
          </cell>
          <cell r="T42">
            <v>85</v>
          </cell>
          <cell r="U42">
            <v>51</v>
          </cell>
          <cell r="V42">
            <v>98</v>
          </cell>
          <cell r="W42">
            <v>38</v>
          </cell>
          <cell r="X42" t="str">
            <v>France</v>
          </cell>
          <cell r="Y42">
            <v>40</v>
          </cell>
          <cell r="Z42">
            <v>27</v>
          </cell>
          <cell r="AA42">
            <v>1</v>
          </cell>
          <cell r="AB42">
            <v>34</v>
          </cell>
          <cell r="AC42" t="str">
            <v>No</v>
          </cell>
        </row>
        <row r="43">
          <cell r="B43" t="str">
            <v>Eada Business School Barcelona</v>
          </cell>
          <cell r="C43" t="str">
            <v>Master in International Management</v>
          </cell>
          <cell r="D43">
            <v>94</v>
          </cell>
          <cell r="E43">
            <v>100</v>
          </cell>
          <cell r="F43">
            <v>55</v>
          </cell>
          <cell r="G43">
            <v>77</v>
          </cell>
          <cell r="H43">
            <v>69353</v>
          </cell>
          <cell r="I43">
            <v>37</v>
          </cell>
          <cell r="J43">
            <v>58</v>
          </cell>
          <cell r="K43" t="str">
            <v>97 (93)</v>
          </cell>
          <cell r="L43">
            <v>25</v>
          </cell>
          <cell r="M43">
            <v>38</v>
          </cell>
          <cell r="N43">
            <v>71</v>
          </cell>
          <cell r="O43">
            <v>28</v>
          </cell>
          <cell r="P43">
            <v>69353</v>
          </cell>
          <cell r="Q43">
            <v>23</v>
          </cell>
          <cell r="R43">
            <v>59</v>
          </cell>
          <cell r="S43">
            <v>22000</v>
          </cell>
          <cell r="T43">
            <v>35</v>
          </cell>
          <cell r="U43">
            <v>32</v>
          </cell>
          <cell r="V43">
            <v>88</v>
          </cell>
          <cell r="W43">
            <v>30</v>
          </cell>
          <cell r="X43" t="str">
            <v>Spain</v>
          </cell>
          <cell r="Y43">
            <v>35</v>
          </cell>
          <cell r="Z43">
            <v>12</v>
          </cell>
          <cell r="AA43">
            <v>1</v>
          </cell>
          <cell r="AB43">
            <v>33</v>
          </cell>
          <cell r="AC43" t="str">
            <v>No</v>
          </cell>
        </row>
        <row r="44">
          <cell r="B44" t="str">
            <v>Kozminski University</v>
          </cell>
          <cell r="C44" t="str">
            <v>Master in Management</v>
          </cell>
          <cell r="D44">
            <v>50</v>
          </cell>
          <cell r="E44">
            <v>60</v>
          </cell>
          <cell r="F44">
            <v>48</v>
          </cell>
          <cell r="G44">
            <v>183</v>
          </cell>
          <cell r="H44">
            <v>64898</v>
          </cell>
          <cell r="I44" t="str">
            <v/>
          </cell>
          <cell r="J44">
            <v>17</v>
          </cell>
          <cell r="K44" t="str">
            <v>94 (92)</v>
          </cell>
          <cell r="L44">
            <v>7</v>
          </cell>
          <cell r="M44" t="str">
            <v/>
          </cell>
          <cell r="N44">
            <v>52</v>
          </cell>
          <cell r="O44">
            <v>57</v>
          </cell>
          <cell r="P44">
            <v>65727</v>
          </cell>
          <cell r="Q44">
            <v>45</v>
          </cell>
          <cell r="R44">
            <v>82</v>
          </cell>
          <cell r="S44" t="str">
            <v>52,000zl</v>
          </cell>
          <cell r="T44">
            <v>62</v>
          </cell>
          <cell r="U44">
            <v>48</v>
          </cell>
          <cell r="V44">
            <v>87</v>
          </cell>
          <cell r="W44">
            <v>15</v>
          </cell>
          <cell r="X44" t="str">
            <v>Poland</v>
          </cell>
          <cell r="Y44">
            <v>20</v>
          </cell>
          <cell r="Z44">
            <v>23</v>
          </cell>
          <cell r="AA44">
            <v>0</v>
          </cell>
          <cell r="AB44">
            <v>38</v>
          </cell>
          <cell r="AC44" t="str">
            <v>No</v>
          </cell>
        </row>
        <row r="45">
          <cell r="B45" t="str">
            <v>Neoma Business School</v>
          </cell>
          <cell r="C45" t="str">
            <v>Master in Management**</v>
          </cell>
          <cell r="D45">
            <v>33</v>
          </cell>
          <cell r="E45">
            <v>100</v>
          </cell>
          <cell r="F45">
            <v>17</v>
          </cell>
          <cell r="G45">
            <v>1269</v>
          </cell>
          <cell r="H45">
            <v>64960</v>
          </cell>
          <cell r="I45">
            <v>40</v>
          </cell>
          <cell r="J45">
            <v>69</v>
          </cell>
          <cell r="K45" t="str">
            <v>94 (90)</v>
          </cell>
          <cell r="L45">
            <v>80</v>
          </cell>
          <cell r="M45">
            <v>41</v>
          </cell>
          <cell r="N45">
            <v>75</v>
          </cell>
          <cell r="O45">
            <v>55</v>
          </cell>
          <cell r="P45">
            <v>65212</v>
          </cell>
          <cell r="Q45">
            <v>53</v>
          </cell>
          <cell r="R45">
            <v>46</v>
          </cell>
          <cell r="S45">
            <v>24000</v>
          </cell>
          <cell r="T45">
            <v>75</v>
          </cell>
          <cell r="U45">
            <v>52</v>
          </cell>
          <cell r="V45">
            <v>99</v>
          </cell>
          <cell r="W45">
            <v>50</v>
          </cell>
          <cell r="X45" t="str">
            <v>France</v>
          </cell>
          <cell r="Y45">
            <v>41</v>
          </cell>
          <cell r="Z45">
            <v>21</v>
          </cell>
          <cell r="AA45">
            <v>2</v>
          </cell>
          <cell r="AB45">
            <v>42</v>
          </cell>
          <cell r="AC45" t="str">
            <v>No</v>
          </cell>
        </row>
        <row r="46">
          <cell r="B46" t="str">
            <v>Indian Institute of Management Bangalore</v>
          </cell>
          <cell r="C46" t="str">
            <v>Post Graduate Programme in Management</v>
          </cell>
          <cell r="D46">
            <v>4</v>
          </cell>
          <cell r="E46">
            <v>100</v>
          </cell>
          <cell r="F46">
            <v>62</v>
          </cell>
          <cell r="G46">
            <v>430</v>
          </cell>
          <cell r="H46">
            <v>123618</v>
          </cell>
          <cell r="I46">
            <v>26</v>
          </cell>
          <cell r="J46">
            <v>5</v>
          </cell>
          <cell r="K46" t="str">
            <v>100 (100)</v>
          </cell>
          <cell r="L46">
            <v>62</v>
          </cell>
          <cell r="M46">
            <v>32</v>
          </cell>
          <cell r="N46">
            <v>95</v>
          </cell>
          <cell r="O46">
            <v>34</v>
          </cell>
          <cell r="P46">
            <v>123467</v>
          </cell>
          <cell r="Q46">
            <v>88</v>
          </cell>
          <cell r="R46">
            <v>41</v>
          </cell>
          <cell r="S46" t="str">
            <v>Rs1,663,000</v>
          </cell>
          <cell r="T46">
            <v>18</v>
          </cell>
          <cell r="U46">
            <v>28</v>
          </cell>
          <cell r="V46">
            <v>100</v>
          </cell>
          <cell r="W46">
            <v>36</v>
          </cell>
          <cell r="X46" t="str">
            <v>India</v>
          </cell>
          <cell r="Y46">
            <v>26</v>
          </cell>
          <cell r="Z46">
            <v>21</v>
          </cell>
          <cell r="AA46">
            <v>0</v>
          </cell>
          <cell r="AB46">
            <v>19</v>
          </cell>
          <cell r="AC46" t="str">
            <v>No</v>
          </cell>
        </row>
        <row r="47">
          <cell r="B47" t="str">
            <v>Copenhagen Business School</v>
          </cell>
          <cell r="C47" t="str">
            <v>MSc in Economics and Business Administration</v>
          </cell>
          <cell r="D47">
            <v>54</v>
          </cell>
          <cell r="E47">
            <v>1</v>
          </cell>
          <cell r="F47">
            <v>69</v>
          </cell>
          <cell r="G47">
            <v>927</v>
          </cell>
          <cell r="H47">
            <v>71347</v>
          </cell>
          <cell r="I47">
            <v>38</v>
          </cell>
          <cell r="J47">
            <v>44</v>
          </cell>
          <cell r="K47" t="str">
            <v>87 (98)</v>
          </cell>
          <cell r="L47">
            <v>46</v>
          </cell>
          <cell r="M47">
            <v>40</v>
          </cell>
          <cell r="N47">
            <v>20</v>
          </cell>
          <cell r="O47">
            <v>83</v>
          </cell>
          <cell r="P47">
            <v>71685</v>
          </cell>
          <cell r="Q47">
            <v>37</v>
          </cell>
          <cell r="R47">
            <v>49</v>
          </cell>
          <cell r="S47" t="str">
            <v>Kr93,750</v>
          </cell>
          <cell r="T47">
            <v>9</v>
          </cell>
          <cell r="U47">
            <v>47</v>
          </cell>
          <cell r="V47">
            <v>96</v>
          </cell>
          <cell r="W47">
            <v>27</v>
          </cell>
          <cell r="X47" t="str">
            <v>Denmark</v>
          </cell>
          <cell r="Y47">
            <v>38</v>
          </cell>
          <cell r="Z47">
            <v>23</v>
          </cell>
          <cell r="AA47">
            <v>0</v>
          </cell>
          <cell r="AB47">
            <v>33</v>
          </cell>
          <cell r="AC47" t="str">
            <v>Yes</v>
          </cell>
        </row>
        <row r="48">
          <cell r="B48" t="str">
            <v>Audencia</v>
          </cell>
          <cell r="C48" t="str">
            <v>MSc in Management-Engineering</v>
          </cell>
          <cell r="D48">
            <v>19</v>
          </cell>
          <cell r="E48">
            <v>100</v>
          </cell>
          <cell r="F48">
            <v>33</v>
          </cell>
          <cell r="G48">
            <v>126</v>
          </cell>
          <cell r="H48">
            <v>79502</v>
          </cell>
          <cell r="I48">
            <v>29</v>
          </cell>
          <cell r="J48">
            <v>52</v>
          </cell>
          <cell r="K48" t="str">
            <v>92 (97)</v>
          </cell>
          <cell r="L48">
            <v>72</v>
          </cell>
          <cell r="M48">
            <v>38</v>
          </cell>
          <cell r="N48">
            <v>34</v>
          </cell>
          <cell r="O48">
            <v>15</v>
          </cell>
          <cell r="P48">
            <v>79502</v>
          </cell>
          <cell r="Q48">
            <v>60</v>
          </cell>
          <cell r="R48">
            <v>52</v>
          </cell>
          <cell r="S48">
            <v>21500</v>
          </cell>
          <cell r="T48">
            <v>0</v>
          </cell>
          <cell r="U48">
            <v>21</v>
          </cell>
          <cell r="V48">
            <v>88</v>
          </cell>
          <cell r="W48">
            <v>43</v>
          </cell>
          <cell r="X48" t="str">
            <v>France</v>
          </cell>
          <cell r="Y48">
            <v>39</v>
          </cell>
          <cell r="Z48">
            <v>16</v>
          </cell>
          <cell r="AA48">
            <v>2</v>
          </cell>
          <cell r="AB48">
            <v>46</v>
          </cell>
          <cell r="AC48" t="str">
            <v>No</v>
          </cell>
        </row>
        <row r="49">
          <cell r="B49" t="str">
            <v>Grenoble Ecole de Management</v>
          </cell>
          <cell r="C49" t="str">
            <v>Master in International Business</v>
          </cell>
          <cell r="D49">
            <v>84</v>
          </cell>
          <cell r="E49">
            <v>86</v>
          </cell>
          <cell r="F49">
            <v>60</v>
          </cell>
          <cell r="G49">
            <v>219</v>
          </cell>
          <cell r="H49">
            <v>61601</v>
          </cell>
          <cell r="I49">
            <v>33</v>
          </cell>
          <cell r="J49">
            <v>47</v>
          </cell>
          <cell r="K49" t="str">
            <v>91 (70)</v>
          </cell>
          <cell r="L49">
            <v>21</v>
          </cell>
          <cell r="M49">
            <v>41</v>
          </cell>
          <cell r="N49">
            <v>59</v>
          </cell>
          <cell r="O49">
            <v>94</v>
          </cell>
          <cell r="P49">
            <v>61879</v>
          </cell>
          <cell r="Q49">
            <v>16</v>
          </cell>
          <cell r="R49">
            <v>54</v>
          </cell>
          <cell r="S49">
            <v>20350</v>
          </cell>
          <cell r="T49">
            <v>73</v>
          </cell>
          <cell r="U49">
            <v>51</v>
          </cell>
          <cell r="V49">
            <v>89</v>
          </cell>
          <cell r="W49">
            <v>53</v>
          </cell>
          <cell r="X49" t="str">
            <v>France / Germany / Singapore</v>
          </cell>
          <cell r="Y49">
            <v>43</v>
          </cell>
          <cell r="Z49">
            <v>20</v>
          </cell>
          <cell r="AA49">
            <v>1</v>
          </cell>
          <cell r="AB49">
            <v>43</v>
          </cell>
          <cell r="AC49" t="str">
            <v>No</v>
          </cell>
        </row>
        <row r="50">
          <cell r="B50" t="str">
            <v>Queen's University: Smith</v>
          </cell>
          <cell r="C50" t="str">
            <v>Master of International Business</v>
          </cell>
          <cell r="D50">
            <v>83</v>
          </cell>
          <cell r="E50">
            <v>7</v>
          </cell>
          <cell r="F50">
            <v>45</v>
          </cell>
          <cell r="G50">
            <v>105</v>
          </cell>
          <cell r="H50">
            <v>71515</v>
          </cell>
          <cell r="I50">
            <v>46</v>
          </cell>
          <cell r="J50">
            <v>44</v>
          </cell>
          <cell r="K50" t="str">
            <v>68 (90)</v>
          </cell>
          <cell r="L50">
            <v>42</v>
          </cell>
          <cell r="M50">
            <v>49</v>
          </cell>
          <cell r="N50">
            <v>49</v>
          </cell>
          <cell r="O50">
            <v>60</v>
          </cell>
          <cell r="P50">
            <v>71515</v>
          </cell>
          <cell r="Q50">
            <v>10</v>
          </cell>
          <cell r="R50">
            <v>47</v>
          </cell>
          <cell r="S50" t="str">
            <v>C$75,715</v>
          </cell>
          <cell r="T50">
            <v>40</v>
          </cell>
          <cell r="U50">
            <v>55</v>
          </cell>
          <cell r="V50">
            <v>88</v>
          </cell>
          <cell r="W50">
            <v>30</v>
          </cell>
          <cell r="X50" t="str">
            <v>Canada</v>
          </cell>
          <cell r="Y50">
            <v>53</v>
          </cell>
          <cell r="Z50">
            <v>12</v>
          </cell>
          <cell r="AA50">
            <v>0</v>
          </cell>
          <cell r="AB50">
            <v>26</v>
          </cell>
          <cell r="AC50" t="str">
            <v>Yes</v>
          </cell>
        </row>
        <row r="51">
          <cell r="B51" t="str">
            <v>Kedge Business School</v>
          </cell>
          <cell r="C51" t="str">
            <v>Master in Management**</v>
          </cell>
          <cell r="D51">
            <v>42</v>
          </cell>
          <cell r="E51">
            <v>100</v>
          </cell>
          <cell r="F51">
            <v>16</v>
          </cell>
          <cell r="G51">
            <v>1004</v>
          </cell>
          <cell r="H51">
            <v>61176</v>
          </cell>
          <cell r="I51">
            <v>51</v>
          </cell>
          <cell r="J51">
            <v>52</v>
          </cell>
          <cell r="K51" t="str">
            <v>95 (90)</v>
          </cell>
          <cell r="L51">
            <v>84</v>
          </cell>
          <cell r="M51">
            <v>49</v>
          </cell>
          <cell r="N51">
            <v>82</v>
          </cell>
          <cell r="O51">
            <v>59</v>
          </cell>
          <cell r="P51">
            <v>61276</v>
          </cell>
          <cell r="Q51">
            <v>43</v>
          </cell>
          <cell r="R51">
            <v>42</v>
          </cell>
          <cell r="S51">
            <v>26250</v>
          </cell>
          <cell r="T51">
            <v>46</v>
          </cell>
          <cell r="U51">
            <v>50</v>
          </cell>
          <cell r="V51">
            <v>98</v>
          </cell>
          <cell r="W51">
            <v>50</v>
          </cell>
          <cell r="X51" t="str">
            <v>France</v>
          </cell>
          <cell r="Y51">
            <v>46</v>
          </cell>
          <cell r="Z51">
            <v>30</v>
          </cell>
          <cell r="AA51">
            <v>2</v>
          </cell>
          <cell r="AB51">
            <v>31</v>
          </cell>
          <cell r="AC51" t="str">
            <v>No</v>
          </cell>
        </row>
        <row r="52">
          <cell r="B52" t="str">
            <v>Durham University Business School</v>
          </cell>
          <cell r="C52" t="str">
            <v>MSc Management</v>
          </cell>
          <cell r="D52">
            <v>75</v>
          </cell>
          <cell r="E52">
            <v>0</v>
          </cell>
          <cell r="F52">
            <v>92</v>
          </cell>
          <cell r="G52">
            <v>91</v>
          </cell>
          <cell r="H52">
            <v>57294</v>
          </cell>
          <cell r="I52">
            <v>47</v>
          </cell>
          <cell r="J52">
            <v>67</v>
          </cell>
          <cell r="K52" t="str">
            <v>91 (69)</v>
          </cell>
          <cell r="L52">
            <v>16</v>
          </cell>
          <cell r="M52">
            <v>55</v>
          </cell>
          <cell r="N52">
            <v>63</v>
          </cell>
          <cell r="O52">
            <v>43</v>
          </cell>
          <cell r="P52">
            <v>57034</v>
          </cell>
          <cell r="Q52">
            <v>42</v>
          </cell>
          <cell r="R52">
            <v>60</v>
          </cell>
          <cell r="S52">
            <v>20000</v>
          </cell>
          <cell r="T52">
            <v>75</v>
          </cell>
          <cell r="U52">
            <v>53</v>
          </cell>
          <cell r="V52">
            <v>98</v>
          </cell>
          <cell r="W52">
            <v>38</v>
          </cell>
          <cell r="X52" t="str">
            <v>UK</v>
          </cell>
          <cell r="Y52">
            <v>67</v>
          </cell>
          <cell r="Z52">
            <v>12</v>
          </cell>
          <cell r="AA52">
            <v>0</v>
          </cell>
          <cell r="AB52">
            <v>35</v>
          </cell>
          <cell r="AC52" t="str">
            <v>No</v>
          </cell>
        </row>
        <row r="53">
          <cell r="B53" t="str">
            <v>Rennes School of Business</v>
          </cell>
          <cell r="C53" t="str">
            <v>Master in Management**</v>
          </cell>
          <cell r="D53">
            <v>28</v>
          </cell>
          <cell r="E53">
            <v>100</v>
          </cell>
          <cell r="F53">
            <v>19</v>
          </cell>
          <cell r="G53">
            <v>541</v>
          </cell>
          <cell r="H53">
            <v>64796</v>
          </cell>
          <cell r="I53">
            <v>55</v>
          </cell>
          <cell r="J53">
            <v>89</v>
          </cell>
          <cell r="K53" t="str">
            <v>88 (74)</v>
          </cell>
          <cell r="L53">
            <v>47</v>
          </cell>
          <cell r="M53">
            <v>54</v>
          </cell>
          <cell r="N53">
            <v>60</v>
          </cell>
          <cell r="O53">
            <v>96</v>
          </cell>
          <cell r="P53">
            <v>64256</v>
          </cell>
          <cell r="Q53">
            <v>36</v>
          </cell>
          <cell r="R53">
            <v>48</v>
          </cell>
          <cell r="S53">
            <v>23100</v>
          </cell>
          <cell r="T53">
            <v>55</v>
          </cell>
          <cell r="U53">
            <v>54</v>
          </cell>
          <cell r="V53">
            <v>88</v>
          </cell>
          <cell r="W53">
            <v>45</v>
          </cell>
          <cell r="X53" t="str">
            <v>France</v>
          </cell>
          <cell r="Y53">
            <v>55</v>
          </cell>
          <cell r="Z53">
            <v>32</v>
          </cell>
          <cell r="AA53">
            <v>0</v>
          </cell>
          <cell r="AB53">
            <v>33</v>
          </cell>
          <cell r="AC53" t="str">
            <v>No</v>
          </cell>
        </row>
        <row r="54">
          <cell r="B54" t="str">
            <v>Aalto University</v>
          </cell>
          <cell r="C54" t="str">
            <v>MSc in Economics and Business Administration</v>
          </cell>
          <cell r="D54">
            <v>19</v>
          </cell>
          <cell r="E54">
            <v>41</v>
          </cell>
          <cell r="F54">
            <v>49</v>
          </cell>
          <cell r="G54">
            <v>491</v>
          </cell>
          <cell r="H54">
            <v>65249</v>
          </cell>
          <cell r="I54">
            <v>45</v>
          </cell>
          <cell r="J54">
            <v>31</v>
          </cell>
          <cell r="K54" t="str">
            <v>91 (81)</v>
          </cell>
          <cell r="L54">
            <v>68</v>
          </cell>
          <cell r="M54">
            <v>48</v>
          </cell>
          <cell r="N54">
            <v>8</v>
          </cell>
          <cell r="O54">
            <v>71</v>
          </cell>
          <cell r="P54">
            <v>65798</v>
          </cell>
          <cell r="Q54">
            <v>78</v>
          </cell>
          <cell r="R54">
            <v>50</v>
          </cell>
          <cell r="S54">
            <v>30232</v>
          </cell>
          <cell r="T54">
            <v>43</v>
          </cell>
          <cell r="U54">
            <v>48</v>
          </cell>
          <cell r="V54">
            <v>97</v>
          </cell>
          <cell r="W54">
            <v>43</v>
          </cell>
          <cell r="X54" t="str">
            <v>Finland</v>
          </cell>
          <cell r="Y54">
            <v>46</v>
          </cell>
          <cell r="Z54">
            <v>24</v>
          </cell>
          <cell r="AA54">
            <v>2</v>
          </cell>
          <cell r="AB54">
            <v>35</v>
          </cell>
          <cell r="AC54" t="str">
            <v>No</v>
          </cell>
        </row>
        <row r="55">
          <cell r="B55" t="str">
            <v>University of Bath School of Management</v>
          </cell>
          <cell r="C55" t="str">
            <v>MSc in Management</v>
          </cell>
          <cell r="D55">
            <v>70</v>
          </cell>
          <cell r="E55">
            <v>0</v>
          </cell>
          <cell r="F55">
            <v>95</v>
          </cell>
          <cell r="G55">
            <v>106</v>
          </cell>
          <cell r="H55">
            <v>59195</v>
          </cell>
          <cell r="I55">
            <v>74</v>
          </cell>
          <cell r="J55">
            <v>67</v>
          </cell>
          <cell r="K55" t="str">
            <v>81 (87)</v>
          </cell>
          <cell r="L55">
            <v>8</v>
          </cell>
          <cell r="M55">
            <v>65</v>
          </cell>
          <cell r="N55">
            <v>54</v>
          </cell>
          <cell r="O55">
            <v>51</v>
          </cell>
          <cell r="P55">
            <v>59195</v>
          </cell>
          <cell r="Q55">
            <v>67</v>
          </cell>
          <cell r="R55">
            <v>53</v>
          </cell>
          <cell r="S55">
            <v>20000</v>
          </cell>
          <cell r="T55">
            <v>18</v>
          </cell>
          <cell r="U55">
            <v>57</v>
          </cell>
          <cell r="V55">
            <v>100</v>
          </cell>
          <cell r="W55">
            <v>47</v>
          </cell>
          <cell r="X55" t="str">
            <v>UK</v>
          </cell>
          <cell r="Y55">
            <v>70</v>
          </cell>
          <cell r="Z55">
            <v>12</v>
          </cell>
          <cell r="AA55">
            <v>0</v>
          </cell>
          <cell r="AB55">
            <v>35</v>
          </cell>
          <cell r="AC55" t="str">
            <v>No</v>
          </cell>
        </row>
        <row r="56">
          <cell r="B56" t="str">
            <v>ICN Business School</v>
          </cell>
          <cell r="C56" t="str">
            <v>Master in Management**</v>
          </cell>
          <cell r="D56">
            <v>38</v>
          </cell>
          <cell r="E56">
            <v>100</v>
          </cell>
          <cell r="F56">
            <v>11</v>
          </cell>
          <cell r="G56">
            <v>480</v>
          </cell>
          <cell r="H56">
            <v>57912</v>
          </cell>
          <cell r="I56">
            <v>54</v>
          </cell>
          <cell r="J56">
            <v>56</v>
          </cell>
          <cell r="K56" t="str">
            <v>97 (80)</v>
          </cell>
          <cell r="L56">
            <v>60</v>
          </cell>
          <cell r="M56">
            <v>55</v>
          </cell>
          <cell r="N56">
            <v>84</v>
          </cell>
          <cell r="O56">
            <v>89</v>
          </cell>
          <cell r="P56">
            <v>58423</v>
          </cell>
          <cell r="Q56">
            <v>61</v>
          </cell>
          <cell r="R56">
            <v>45</v>
          </cell>
          <cell r="S56">
            <v>21200</v>
          </cell>
          <cell r="T56">
            <v>27</v>
          </cell>
          <cell r="U56">
            <v>55</v>
          </cell>
          <cell r="V56">
            <v>92</v>
          </cell>
          <cell r="W56">
            <v>47</v>
          </cell>
          <cell r="X56" t="str">
            <v>France / Germany</v>
          </cell>
          <cell r="Y56">
            <v>58</v>
          </cell>
          <cell r="Z56">
            <v>30</v>
          </cell>
          <cell r="AA56">
            <v>2</v>
          </cell>
          <cell r="AB56">
            <v>51</v>
          </cell>
          <cell r="AC56" t="str">
            <v>No</v>
          </cell>
        </row>
        <row r="57">
          <cell r="B57" t="str">
            <v>Tias Business School, Tilburg University</v>
          </cell>
          <cell r="C57" t="str">
            <v>International MSc in Business Administration</v>
          </cell>
          <cell r="D57">
            <v>55</v>
          </cell>
          <cell r="E57">
            <v>33</v>
          </cell>
          <cell r="F57">
            <v>63</v>
          </cell>
          <cell r="G57">
            <v>110</v>
          </cell>
          <cell r="H57">
            <v>57934</v>
          </cell>
          <cell r="I57">
            <v>56</v>
          </cell>
          <cell r="J57">
            <v>44</v>
          </cell>
          <cell r="K57" t="str">
            <v>95 (95)</v>
          </cell>
          <cell r="L57">
            <v>44</v>
          </cell>
          <cell r="M57">
            <v>54</v>
          </cell>
          <cell r="N57">
            <v>47</v>
          </cell>
          <cell r="O57">
            <v>26</v>
          </cell>
          <cell r="P57">
            <v>57934</v>
          </cell>
          <cell r="Q57">
            <v>35</v>
          </cell>
          <cell r="R57">
            <v>56</v>
          </cell>
          <cell r="S57">
            <v>19900</v>
          </cell>
          <cell r="T57">
            <v>20</v>
          </cell>
          <cell r="U57">
            <v>53</v>
          </cell>
          <cell r="V57">
            <v>92</v>
          </cell>
          <cell r="W57">
            <v>40</v>
          </cell>
          <cell r="X57" t="str">
            <v>Netherlands</v>
          </cell>
          <cell r="Y57">
            <v>50</v>
          </cell>
          <cell r="Z57">
            <v>14</v>
          </cell>
          <cell r="AA57">
            <v>0</v>
          </cell>
          <cell r="AB57">
            <v>24</v>
          </cell>
          <cell r="AC57" t="str">
            <v>No</v>
          </cell>
        </row>
        <row r="58">
          <cell r="B58" t="str">
            <v>MBS (Montpellier Business School)</v>
          </cell>
          <cell r="C58" t="str">
            <v>Master in Management**</v>
          </cell>
          <cell r="D58">
            <v>33</v>
          </cell>
          <cell r="E58">
            <v>100</v>
          </cell>
          <cell r="F58">
            <v>29</v>
          </cell>
          <cell r="G58">
            <v>476</v>
          </cell>
          <cell r="H58">
            <v>58490</v>
          </cell>
          <cell r="I58">
            <v>53</v>
          </cell>
          <cell r="J58">
            <v>67</v>
          </cell>
          <cell r="K58" t="str">
            <v>96 (94)</v>
          </cell>
          <cell r="L58">
            <v>91</v>
          </cell>
          <cell r="M58">
            <v>53</v>
          </cell>
          <cell r="N58">
            <v>77</v>
          </cell>
          <cell r="O58">
            <v>67</v>
          </cell>
          <cell r="P58">
            <v>58204</v>
          </cell>
          <cell r="Q58">
            <v>49</v>
          </cell>
          <cell r="R58">
            <v>41</v>
          </cell>
          <cell r="S58">
            <v>21800</v>
          </cell>
          <cell r="T58">
            <v>36</v>
          </cell>
          <cell r="U58">
            <v>51</v>
          </cell>
          <cell r="V58">
            <v>96</v>
          </cell>
          <cell r="W58">
            <v>50</v>
          </cell>
          <cell r="X58" t="str">
            <v>France</v>
          </cell>
          <cell r="Y58">
            <v>52</v>
          </cell>
          <cell r="Z58">
            <v>30</v>
          </cell>
          <cell r="AA58">
            <v>2</v>
          </cell>
          <cell r="AB58">
            <v>43</v>
          </cell>
          <cell r="AC58" t="str">
            <v>No</v>
          </cell>
        </row>
        <row r="59">
          <cell r="B59" t="str">
            <v>Tilburg University, School of Economics and Management</v>
          </cell>
          <cell r="C59" t="str">
            <v>International Management</v>
          </cell>
          <cell r="D59">
            <v>46</v>
          </cell>
          <cell r="E59">
            <v>29</v>
          </cell>
          <cell r="F59">
            <v>85</v>
          </cell>
          <cell r="G59">
            <v>84</v>
          </cell>
          <cell r="H59">
            <v>58649</v>
          </cell>
          <cell r="I59">
            <v>89</v>
          </cell>
          <cell r="J59">
            <v>51</v>
          </cell>
          <cell r="K59" t="str">
            <v>92 (83)</v>
          </cell>
          <cell r="L59">
            <v>9</v>
          </cell>
          <cell r="M59" t="str">
            <v/>
          </cell>
          <cell r="N59">
            <v>3</v>
          </cell>
          <cell r="O59">
            <v>32</v>
          </cell>
          <cell r="P59">
            <v>58649</v>
          </cell>
          <cell r="Q59">
            <v>79</v>
          </cell>
          <cell r="R59">
            <v>54</v>
          </cell>
          <cell r="S59">
            <v>14500</v>
          </cell>
          <cell r="T59">
            <v>0</v>
          </cell>
          <cell r="U59">
            <v>50</v>
          </cell>
          <cell r="V59">
            <v>85</v>
          </cell>
          <cell r="W59">
            <v>40</v>
          </cell>
          <cell r="X59" t="str">
            <v>Netherlands</v>
          </cell>
          <cell r="Y59" t="str">
            <v/>
          </cell>
          <cell r="Z59">
            <v>11</v>
          </cell>
          <cell r="AA59">
            <v>0</v>
          </cell>
          <cell r="AB59">
            <v>28</v>
          </cell>
          <cell r="AC59" t="str">
            <v>No</v>
          </cell>
        </row>
        <row r="60">
          <cell r="B60" t="str">
            <v>SGH Warsaw School of Economics</v>
          </cell>
          <cell r="C60" t="str">
            <v>Master in Management</v>
          </cell>
          <cell r="D60">
            <v>25</v>
          </cell>
          <cell r="E60">
            <v>32</v>
          </cell>
          <cell r="F60">
            <v>90</v>
          </cell>
          <cell r="G60">
            <v>96</v>
          </cell>
          <cell r="H60">
            <v>48868</v>
          </cell>
          <cell r="I60">
            <v>68</v>
          </cell>
          <cell r="J60">
            <v>1</v>
          </cell>
          <cell r="K60" t="str">
            <v>100 (83)</v>
          </cell>
          <cell r="L60">
            <v>19</v>
          </cell>
          <cell r="M60">
            <v>62</v>
          </cell>
          <cell r="N60">
            <v>21</v>
          </cell>
          <cell r="O60">
            <v>81</v>
          </cell>
          <cell r="P60">
            <v>48868</v>
          </cell>
          <cell r="Q60">
            <v>74</v>
          </cell>
          <cell r="R60">
            <v>122</v>
          </cell>
          <cell r="S60" t="str">
            <v>0zl</v>
          </cell>
          <cell r="T60">
            <v>10</v>
          </cell>
          <cell r="U60">
            <v>55</v>
          </cell>
          <cell r="V60">
            <v>95</v>
          </cell>
          <cell r="W60">
            <v>40</v>
          </cell>
          <cell r="X60" t="str">
            <v>Poland</v>
          </cell>
          <cell r="Y60">
            <v>59</v>
          </cell>
          <cell r="Z60">
            <v>23</v>
          </cell>
          <cell r="AA60">
            <v>1</v>
          </cell>
          <cell r="AB60">
            <v>43</v>
          </cell>
          <cell r="AC60" t="str">
            <v>No</v>
          </cell>
        </row>
        <row r="61">
          <cell r="B61" t="str">
            <v>University of Edinburgh Business School</v>
          </cell>
          <cell r="C61" t="str">
            <v>MSc in Management</v>
          </cell>
          <cell r="D61">
            <v>91</v>
          </cell>
          <cell r="E61">
            <v>0</v>
          </cell>
          <cell r="F61">
            <v>96</v>
          </cell>
          <cell r="G61">
            <v>67</v>
          </cell>
          <cell r="H61">
            <v>71452</v>
          </cell>
          <cell r="I61">
            <v>52</v>
          </cell>
          <cell r="J61">
            <v>66</v>
          </cell>
          <cell r="K61" t="str">
            <v>95 (63)</v>
          </cell>
          <cell r="L61">
            <v>41</v>
          </cell>
          <cell r="M61">
            <v>59</v>
          </cell>
          <cell r="N61">
            <v>53</v>
          </cell>
          <cell r="O61">
            <v>49</v>
          </cell>
          <cell r="P61">
            <v>71452</v>
          </cell>
          <cell r="Q61">
            <v>64</v>
          </cell>
          <cell r="R61">
            <v>42</v>
          </cell>
          <cell r="S61">
            <v>22300</v>
          </cell>
          <cell r="T61">
            <v>50</v>
          </cell>
          <cell r="U61">
            <v>60</v>
          </cell>
          <cell r="V61">
            <v>95</v>
          </cell>
          <cell r="W61">
            <v>44</v>
          </cell>
          <cell r="X61" t="str">
            <v>UK</v>
          </cell>
          <cell r="Y61">
            <v>65</v>
          </cell>
          <cell r="Z61">
            <v>12</v>
          </cell>
          <cell r="AA61">
            <v>0</v>
          </cell>
          <cell r="AB61">
            <v>39</v>
          </cell>
          <cell r="AC61" t="str">
            <v>No</v>
          </cell>
        </row>
        <row r="62">
          <cell r="B62" t="str">
            <v>University of Cologne</v>
          </cell>
          <cell r="C62" t="str">
            <v>MSc Business Administration</v>
          </cell>
          <cell r="D62">
            <v>12</v>
          </cell>
          <cell r="E62">
            <v>10</v>
          </cell>
          <cell r="F62">
            <v>61</v>
          </cell>
          <cell r="G62">
            <v>311</v>
          </cell>
          <cell r="H62">
            <v>93490</v>
          </cell>
          <cell r="I62">
            <v>66</v>
          </cell>
          <cell r="J62">
            <v>9</v>
          </cell>
          <cell r="K62" t="str">
            <v>78 (12)</v>
          </cell>
          <cell r="L62">
            <v>70</v>
          </cell>
          <cell r="M62">
            <v>63</v>
          </cell>
          <cell r="N62">
            <v>17</v>
          </cell>
          <cell r="O62">
            <v>91</v>
          </cell>
          <cell r="P62">
            <v>93019</v>
          </cell>
          <cell r="Q62">
            <v>70</v>
          </cell>
          <cell r="R62">
            <v>43</v>
          </cell>
          <cell r="S62">
            <v>1086</v>
          </cell>
          <cell r="T62">
            <v>10</v>
          </cell>
          <cell r="U62">
            <v>48</v>
          </cell>
          <cell r="V62">
            <v>100</v>
          </cell>
          <cell r="W62">
            <v>50</v>
          </cell>
          <cell r="X62" t="str">
            <v>Germany</v>
          </cell>
          <cell r="Y62">
            <v>63</v>
          </cell>
          <cell r="Z62">
            <v>24</v>
          </cell>
          <cell r="AA62">
            <v>0</v>
          </cell>
          <cell r="AB62">
            <v>22</v>
          </cell>
          <cell r="AC62" t="str">
            <v>Yes</v>
          </cell>
        </row>
        <row r="63">
          <cell r="B63" t="str">
            <v>Institut Mines-Télécom Business School</v>
          </cell>
          <cell r="C63" t="str">
            <v>Integrated Master in Management**</v>
          </cell>
          <cell r="D63">
            <v>22</v>
          </cell>
          <cell r="E63">
            <v>100</v>
          </cell>
          <cell r="F63">
            <v>26</v>
          </cell>
          <cell r="G63">
            <v>384</v>
          </cell>
          <cell r="H63">
            <v>62689</v>
          </cell>
          <cell r="I63">
            <v>59</v>
          </cell>
          <cell r="J63">
            <v>53</v>
          </cell>
          <cell r="K63" t="str">
            <v>90 (86)</v>
          </cell>
          <cell r="L63">
            <v>93</v>
          </cell>
          <cell r="M63">
            <v>60</v>
          </cell>
          <cell r="N63">
            <v>29</v>
          </cell>
          <cell r="O63">
            <v>64</v>
          </cell>
          <cell r="P63">
            <v>62684</v>
          </cell>
          <cell r="Q63">
            <v>59</v>
          </cell>
          <cell r="R63">
            <v>32</v>
          </cell>
          <cell r="S63">
            <v>15780</v>
          </cell>
          <cell r="T63">
            <v>37</v>
          </cell>
          <cell r="U63">
            <v>50</v>
          </cell>
          <cell r="V63">
            <v>92</v>
          </cell>
          <cell r="W63">
            <v>26</v>
          </cell>
          <cell r="X63" t="str">
            <v>France</v>
          </cell>
          <cell r="Y63">
            <v>60</v>
          </cell>
          <cell r="Z63">
            <v>30</v>
          </cell>
          <cell r="AA63">
            <v>1</v>
          </cell>
          <cell r="AB63">
            <v>47</v>
          </cell>
          <cell r="AC63" t="str">
            <v>No</v>
          </cell>
        </row>
        <row r="64">
          <cell r="B64" t="str">
            <v>TBS Education</v>
          </cell>
          <cell r="C64" t="str">
            <v>Master in Management**</v>
          </cell>
          <cell r="D64">
            <v>27</v>
          </cell>
          <cell r="E64">
            <v>100</v>
          </cell>
          <cell r="F64">
            <v>18</v>
          </cell>
          <cell r="G64">
            <v>704</v>
          </cell>
          <cell r="H64">
            <v>61651</v>
          </cell>
          <cell r="I64">
            <v>48</v>
          </cell>
          <cell r="J64">
            <v>50</v>
          </cell>
          <cell r="K64" t="str">
            <v>91 (60)</v>
          </cell>
          <cell r="L64">
            <v>87</v>
          </cell>
          <cell r="M64">
            <v>53</v>
          </cell>
          <cell r="N64">
            <v>79</v>
          </cell>
          <cell r="O64">
            <v>75</v>
          </cell>
          <cell r="P64">
            <v>61358</v>
          </cell>
          <cell r="Q64">
            <v>54</v>
          </cell>
          <cell r="R64">
            <v>39</v>
          </cell>
          <cell r="S64">
            <v>25000</v>
          </cell>
          <cell r="T64">
            <v>27</v>
          </cell>
          <cell r="U64">
            <v>51</v>
          </cell>
          <cell r="V64">
            <v>93</v>
          </cell>
          <cell r="W64">
            <v>40</v>
          </cell>
          <cell r="X64" t="str">
            <v>France / Spain</v>
          </cell>
          <cell r="Y64">
            <v>48</v>
          </cell>
          <cell r="Z64">
            <v>20</v>
          </cell>
          <cell r="AA64">
            <v>2</v>
          </cell>
          <cell r="AB64">
            <v>47</v>
          </cell>
          <cell r="AC64" t="str">
            <v>No</v>
          </cell>
        </row>
        <row r="65">
          <cell r="B65" t="str">
            <v>Essca School of Management</v>
          </cell>
          <cell r="C65" t="str">
            <v>Essca Master in Management**</v>
          </cell>
          <cell r="D65">
            <v>15</v>
          </cell>
          <cell r="E65">
            <v>100</v>
          </cell>
          <cell r="F65">
            <v>21</v>
          </cell>
          <cell r="G65">
            <v>728</v>
          </cell>
          <cell r="H65">
            <v>58079</v>
          </cell>
          <cell r="I65">
            <v>62</v>
          </cell>
          <cell r="J65">
            <v>55</v>
          </cell>
          <cell r="K65" t="str">
            <v>94 (86)</v>
          </cell>
          <cell r="L65">
            <v>90</v>
          </cell>
          <cell r="M65">
            <v>62</v>
          </cell>
          <cell r="N65">
            <v>72</v>
          </cell>
          <cell r="O65">
            <v>62</v>
          </cell>
          <cell r="P65">
            <v>58588</v>
          </cell>
          <cell r="Q65">
            <v>69</v>
          </cell>
          <cell r="R65">
            <v>38</v>
          </cell>
          <cell r="S65">
            <v>21000</v>
          </cell>
          <cell r="T65">
            <v>90</v>
          </cell>
          <cell r="U65">
            <v>55</v>
          </cell>
          <cell r="V65">
            <v>95</v>
          </cell>
          <cell r="W65">
            <v>40</v>
          </cell>
          <cell r="X65" t="str">
            <v>France / Hungary / China</v>
          </cell>
          <cell r="Y65">
            <v>62</v>
          </cell>
          <cell r="Z65">
            <v>22</v>
          </cell>
          <cell r="AA65">
            <v>2</v>
          </cell>
          <cell r="AB65">
            <v>42</v>
          </cell>
          <cell r="AC65" t="str">
            <v>No</v>
          </cell>
        </row>
        <row r="66">
          <cell r="B66" t="str">
            <v>Hult International Business School</v>
          </cell>
          <cell r="C66" t="str">
            <v>Master of International Business</v>
          </cell>
          <cell r="D66">
            <v>95</v>
          </cell>
          <cell r="E66">
            <v>18</v>
          </cell>
          <cell r="F66">
            <v>71</v>
          </cell>
          <cell r="G66">
            <v>1056</v>
          </cell>
          <cell r="H66">
            <v>63752</v>
          </cell>
          <cell r="I66" t="str">
            <v/>
          </cell>
          <cell r="J66">
            <v>54</v>
          </cell>
          <cell r="K66" t="str">
            <v>90 (90)</v>
          </cell>
          <cell r="L66">
            <v>37</v>
          </cell>
          <cell r="M66" t="str">
            <v/>
          </cell>
          <cell r="N66">
            <v>97</v>
          </cell>
          <cell r="O66">
            <v>84</v>
          </cell>
          <cell r="P66">
            <v>63514</v>
          </cell>
          <cell r="Q66">
            <v>13</v>
          </cell>
          <cell r="R66">
            <v>47</v>
          </cell>
          <cell r="S66">
            <v>33000</v>
          </cell>
          <cell r="T66">
            <v>64</v>
          </cell>
          <cell r="U66">
            <v>45</v>
          </cell>
          <cell r="V66">
            <v>63</v>
          </cell>
          <cell r="W66">
            <v>27</v>
          </cell>
          <cell r="X66" t="str">
            <v>US / UK / UAE</v>
          </cell>
          <cell r="Y66">
            <v>53</v>
          </cell>
          <cell r="Z66">
            <v>12</v>
          </cell>
          <cell r="AA66">
            <v>0</v>
          </cell>
          <cell r="AB66">
            <v>40</v>
          </cell>
          <cell r="AC66" t="str">
            <v>No</v>
          </cell>
        </row>
        <row r="67">
          <cell r="B67" t="str">
            <v>Tum School of Management</v>
          </cell>
          <cell r="C67" t="str">
            <v>MSc in Management and Technology</v>
          </cell>
          <cell r="D67">
            <v>28</v>
          </cell>
          <cell r="E67">
            <v>75</v>
          </cell>
          <cell r="F67">
            <v>51</v>
          </cell>
          <cell r="G67">
            <v>653</v>
          </cell>
          <cell r="H67">
            <v>84916</v>
          </cell>
          <cell r="I67" t="str">
            <v/>
          </cell>
          <cell r="J67">
            <v>35</v>
          </cell>
          <cell r="K67" t="str">
            <v>81 (29)</v>
          </cell>
          <cell r="L67">
            <v>79</v>
          </cell>
          <cell r="M67" t="str">
            <v/>
          </cell>
          <cell r="N67">
            <v>28</v>
          </cell>
          <cell r="O67">
            <v>73</v>
          </cell>
          <cell r="P67">
            <v>83596</v>
          </cell>
          <cell r="Q67">
            <v>90</v>
          </cell>
          <cell r="R67">
            <v>35</v>
          </cell>
          <cell r="S67">
            <v>0</v>
          </cell>
          <cell r="T67">
            <v>6</v>
          </cell>
          <cell r="U67">
            <v>46</v>
          </cell>
          <cell r="V67">
            <v>100</v>
          </cell>
          <cell r="W67">
            <v>17</v>
          </cell>
          <cell r="X67" t="str">
            <v>Germany</v>
          </cell>
          <cell r="Y67">
            <v>76</v>
          </cell>
          <cell r="Z67">
            <v>32</v>
          </cell>
          <cell r="AA67">
            <v>1</v>
          </cell>
          <cell r="AB67">
            <v>38</v>
          </cell>
          <cell r="AC67" t="str">
            <v>Yes</v>
          </cell>
        </row>
        <row r="68">
          <cell r="B68" t="str">
            <v>Excelia Business School</v>
          </cell>
          <cell r="C68" t="str">
            <v>Master in Management**</v>
          </cell>
          <cell r="D68">
            <v>41</v>
          </cell>
          <cell r="E68">
            <v>100</v>
          </cell>
          <cell r="F68">
            <v>6</v>
          </cell>
          <cell r="G68">
            <v>302</v>
          </cell>
          <cell r="H68">
            <v>53615</v>
          </cell>
          <cell r="I68">
            <v>75</v>
          </cell>
          <cell r="J68">
            <v>54</v>
          </cell>
          <cell r="K68" t="str">
            <v>92 (80)</v>
          </cell>
          <cell r="L68">
            <v>95</v>
          </cell>
          <cell r="M68">
            <v>78</v>
          </cell>
          <cell r="N68">
            <v>81</v>
          </cell>
          <cell r="O68">
            <v>90</v>
          </cell>
          <cell r="P68">
            <v>54300</v>
          </cell>
          <cell r="Q68">
            <v>52</v>
          </cell>
          <cell r="R68">
            <v>38</v>
          </cell>
          <cell r="S68">
            <v>18404</v>
          </cell>
          <cell r="T68">
            <v>59</v>
          </cell>
          <cell r="U68">
            <v>51</v>
          </cell>
          <cell r="V68">
            <v>89</v>
          </cell>
          <cell r="W68">
            <v>47</v>
          </cell>
          <cell r="X68" t="str">
            <v>France</v>
          </cell>
          <cell r="Y68">
            <v>94</v>
          </cell>
          <cell r="Z68">
            <v>24</v>
          </cell>
          <cell r="AA68">
            <v>2</v>
          </cell>
          <cell r="AB68">
            <v>51</v>
          </cell>
          <cell r="AC68" t="str">
            <v>No</v>
          </cell>
        </row>
        <row r="69">
          <cell r="B69" t="str">
            <v>Henley Business School</v>
          </cell>
          <cell r="C69" t="str">
            <v>MSc Management</v>
          </cell>
          <cell r="D69">
            <v>79</v>
          </cell>
          <cell r="E69">
            <v>0</v>
          </cell>
          <cell r="F69">
            <v>86</v>
          </cell>
          <cell r="G69">
            <v>61</v>
          </cell>
          <cell r="H69">
            <v>47690</v>
          </cell>
          <cell r="I69">
            <v>63</v>
          </cell>
          <cell r="J69">
            <v>57</v>
          </cell>
          <cell r="K69" t="str">
            <v>72 (63)</v>
          </cell>
          <cell r="L69">
            <v>13</v>
          </cell>
          <cell r="M69">
            <v>68</v>
          </cell>
          <cell r="N69">
            <v>90</v>
          </cell>
          <cell r="O69">
            <v>29</v>
          </cell>
          <cell r="P69">
            <v>47690</v>
          </cell>
          <cell r="Q69">
            <v>76</v>
          </cell>
          <cell r="R69">
            <v>59</v>
          </cell>
          <cell r="S69">
            <v>21500</v>
          </cell>
          <cell r="T69">
            <v>36</v>
          </cell>
          <cell r="U69">
            <v>51</v>
          </cell>
          <cell r="V69">
            <v>91</v>
          </cell>
          <cell r="W69">
            <v>36</v>
          </cell>
          <cell r="X69" t="str">
            <v>UK</v>
          </cell>
          <cell r="Y69">
            <v>75</v>
          </cell>
          <cell r="Z69">
            <v>12</v>
          </cell>
          <cell r="AA69">
            <v>0</v>
          </cell>
          <cell r="AB69">
            <v>49</v>
          </cell>
          <cell r="AC69" t="str">
            <v>No</v>
          </cell>
        </row>
        <row r="70">
          <cell r="B70" t="str">
            <v>Nyenrode Business Universiteit</v>
          </cell>
          <cell r="C70" t="str">
            <v>MSc in Management</v>
          </cell>
          <cell r="D70">
            <v>33</v>
          </cell>
          <cell r="E70">
            <v>18</v>
          </cell>
          <cell r="F70">
            <v>70</v>
          </cell>
          <cell r="G70">
            <v>157</v>
          </cell>
          <cell r="H70">
            <v>66287</v>
          </cell>
          <cell r="I70">
            <v>57</v>
          </cell>
          <cell r="J70">
            <v>22</v>
          </cell>
          <cell r="K70" t="str">
            <v>89 (79)</v>
          </cell>
          <cell r="L70">
            <v>58</v>
          </cell>
          <cell r="M70">
            <v>63</v>
          </cell>
          <cell r="N70">
            <v>69</v>
          </cell>
          <cell r="O70">
            <v>22</v>
          </cell>
          <cell r="P70">
            <v>66287</v>
          </cell>
          <cell r="Q70">
            <v>47</v>
          </cell>
          <cell r="R70">
            <v>50</v>
          </cell>
          <cell r="S70">
            <v>21000</v>
          </cell>
          <cell r="T70">
            <v>0</v>
          </cell>
          <cell r="U70">
            <v>32</v>
          </cell>
          <cell r="V70">
            <v>96</v>
          </cell>
          <cell r="W70">
            <v>29</v>
          </cell>
          <cell r="X70" t="str">
            <v>Netherlands</v>
          </cell>
          <cell r="Y70">
            <v>63</v>
          </cell>
          <cell r="Z70">
            <v>14</v>
          </cell>
          <cell r="AA70">
            <v>0</v>
          </cell>
          <cell r="AB70">
            <v>31</v>
          </cell>
          <cell r="AC70" t="str">
            <v>No</v>
          </cell>
        </row>
        <row r="71">
          <cell r="B71" t="str">
            <v>Hanken School of Economics</v>
          </cell>
          <cell r="C71" t="str">
            <v>MSc in Economics and Business Administration</v>
          </cell>
          <cell r="D71">
            <v>7</v>
          </cell>
          <cell r="E71">
            <v>51</v>
          </cell>
          <cell r="F71">
            <v>59</v>
          </cell>
          <cell r="G71">
            <v>369</v>
          </cell>
          <cell r="H71">
            <v>56614</v>
          </cell>
          <cell r="I71">
            <v>71</v>
          </cell>
          <cell r="J71">
            <v>21</v>
          </cell>
          <cell r="K71" t="str">
            <v>95 (93)</v>
          </cell>
          <cell r="L71">
            <v>75</v>
          </cell>
          <cell r="M71">
            <v>68</v>
          </cell>
          <cell r="N71">
            <v>7</v>
          </cell>
          <cell r="O71">
            <v>85</v>
          </cell>
          <cell r="P71">
            <v>57744</v>
          </cell>
          <cell r="Q71">
            <v>63</v>
          </cell>
          <cell r="R71">
            <v>47</v>
          </cell>
          <cell r="S71">
            <v>25000</v>
          </cell>
          <cell r="T71">
            <v>10</v>
          </cell>
          <cell r="U71">
            <v>51</v>
          </cell>
          <cell r="V71">
            <v>95</v>
          </cell>
          <cell r="W71">
            <v>40</v>
          </cell>
          <cell r="X71" t="str">
            <v>Finland</v>
          </cell>
          <cell r="Y71">
            <v>65</v>
          </cell>
          <cell r="Z71">
            <v>28</v>
          </cell>
          <cell r="AA71">
            <v>0</v>
          </cell>
          <cell r="AB71">
            <v>36</v>
          </cell>
          <cell r="AC71" t="str">
            <v>No</v>
          </cell>
        </row>
        <row r="72">
          <cell r="B72" t="str">
            <v>Alliance Manchester Business School</v>
          </cell>
          <cell r="C72" t="str">
            <v>MSc Business Analysis &amp; Strategic Management</v>
          </cell>
          <cell r="D72">
            <v>93</v>
          </cell>
          <cell r="E72">
            <v>85</v>
          </cell>
          <cell r="F72">
            <v>99</v>
          </cell>
          <cell r="G72">
            <v>95</v>
          </cell>
          <cell r="H72">
            <v>53583</v>
          </cell>
          <cell r="I72">
            <v>88</v>
          </cell>
          <cell r="J72">
            <v>48</v>
          </cell>
          <cell r="K72" t="str">
            <v>93 (49)</v>
          </cell>
          <cell r="L72">
            <v>35</v>
          </cell>
          <cell r="M72">
            <v>77</v>
          </cell>
          <cell r="N72">
            <v>92</v>
          </cell>
          <cell r="O72">
            <v>37</v>
          </cell>
          <cell r="P72">
            <v>53583</v>
          </cell>
          <cell r="Q72">
            <v>51</v>
          </cell>
          <cell r="R72">
            <v>69</v>
          </cell>
          <cell r="S72">
            <v>22500</v>
          </cell>
          <cell r="T72">
            <v>17</v>
          </cell>
          <cell r="U72">
            <v>60</v>
          </cell>
          <cell r="V72">
            <v>93</v>
          </cell>
          <cell r="W72">
            <v>42</v>
          </cell>
          <cell r="X72" t="str">
            <v>UK</v>
          </cell>
          <cell r="Y72">
            <v>74</v>
          </cell>
          <cell r="Z72">
            <v>14</v>
          </cell>
          <cell r="AA72">
            <v>0</v>
          </cell>
          <cell r="AB72">
            <v>37</v>
          </cell>
          <cell r="AC72" t="str">
            <v>No</v>
          </cell>
        </row>
        <row r="73">
          <cell r="B73" t="str">
            <v>NHH Norwegian School of Economics</v>
          </cell>
          <cell r="C73" t="str">
            <v>MSc in Economics and Business Administration</v>
          </cell>
          <cell r="D73">
            <v>17</v>
          </cell>
          <cell r="E73">
            <v>19</v>
          </cell>
          <cell r="F73">
            <v>58</v>
          </cell>
          <cell r="G73">
            <v>684</v>
          </cell>
          <cell r="H73">
            <v>75908</v>
          </cell>
          <cell r="I73">
            <v>65</v>
          </cell>
          <cell r="J73">
            <v>39</v>
          </cell>
          <cell r="K73" t="str">
            <v>96 (34)</v>
          </cell>
          <cell r="L73">
            <v>82</v>
          </cell>
          <cell r="M73">
            <v>69</v>
          </cell>
          <cell r="N73">
            <v>11</v>
          </cell>
          <cell r="O73">
            <v>98</v>
          </cell>
          <cell r="P73">
            <v>76314</v>
          </cell>
          <cell r="Q73">
            <v>65</v>
          </cell>
          <cell r="R73">
            <v>46</v>
          </cell>
          <cell r="S73" t="str">
            <v>NKr2,360</v>
          </cell>
          <cell r="T73">
            <v>18</v>
          </cell>
          <cell r="U73">
            <v>43</v>
          </cell>
          <cell r="V73">
            <v>96</v>
          </cell>
          <cell r="W73">
            <v>36</v>
          </cell>
          <cell r="X73" t="str">
            <v>Norway</v>
          </cell>
          <cell r="Y73">
            <v>72</v>
          </cell>
          <cell r="Z73">
            <v>22</v>
          </cell>
          <cell r="AA73">
            <v>1</v>
          </cell>
          <cell r="AB73">
            <v>25</v>
          </cell>
          <cell r="AC73" t="str">
            <v>Yes</v>
          </cell>
        </row>
        <row r="74">
          <cell r="B74" t="str">
            <v>Burgundy School of Business</v>
          </cell>
          <cell r="C74" t="str">
            <v>Master in Management**</v>
          </cell>
          <cell r="D74">
            <v>28</v>
          </cell>
          <cell r="E74">
            <v>100</v>
          </cell>
          <cell r="F74">
            <v>25</v>
          </cell>
          <cell r="G74">
            <v>547</v>
          </cell>
          <cell r="H74">
            <v>56031</v>
          </cell>
          <cell r="I74">
            <v>81</v>
          </cell>
          <cell r="J74">
            <v>42</v>
          </cell>
          <cell r="K74" t="str">
            <v>90 (91)</v>
          </cell>
          <cell r="L74">
            <v>83</v>
          </cell>
          <cell r="M74">
            <v>77</v>
          </cell>
          <cell r="N74">
            <v>66</v>
          </cell>
          <cell r="O74">
            <v>50</v>
          </cell>
          <cell r="P74">
            <v>56472</v>
          </cell>
          <cell r="Q74">
            <v>56</v>
          </cell>
          <cell r="R74">
            <v>46</v>
          </cell>
          <cell r="S74">
            <v>19000</v>
          </cell>
          <cell r="T74">
            <v>30</v>
          </cell>
          <cell r="U74">
            <v>50</v>
          </cell>
          <cell r="V74">
            <v>84</v>
          </cell>
          <cell r="W74">
            <v>40</v>
          </cell>
          <cell r="X74" t="str">
            <v>France</v>
          </cell>
          <cell r="Y74">
            <v>77</v>
          </cell>
          <cell r="Z74">
            <v>32</v>
          </cell>
          <cell r="AA74">
            <v>2</v>
          </cell>
          <cell r="AB74">
            <v>44</v>
          </cell>
          <cell r="AC74" t="str">
            <v>No</v>
          </cell>
        </row>
        <row r="75">
          <cell r="B75" t="str">
            <v>Solvay Brussels School of Economics and Management</v>
          </cell>
          <cell r="C75" t="str">
            <v>Master in Business Engineering</v>
          </cell>
          <cell r="D75">
            <v>15</v>
          </cell>
          <cell r="E75">
            <v>23</v>
          </cell>
          <cell r="F75">
            <v>40</v>
          </cell>
          <cell r="G75">
            <v>175</v>
          </cell>
          <cell r="H75">
            <v>62063</v>
          </cell>
          <cell r="I75">
            <v>43</v>
          </cell>
          <cell r="J75">
            <v>38</v>
          </cell>
          <cell r="K75" t="str">
            <v>73 (96)</v>
          </cell>
          <cell r="L75">
            <v>85</v>
          </cell>
          <cell r="M75">
            <v>61</v>
          </cell>
          <cell r="N75">
            <v>4</v>
          </cell>
          <cell r="O75">
            <v>52</v>
          </cell>
          <cell r="P75">
            <v>62063</v>
          </cell>
          <cell r="Q75">
            <v>72</v>
          </cell>
          <cell r="R75">
            <v>52</v>
          </cell>
          <cell r="S75">
            <v>4175</v>
          </cell>
          <cell r="T75">
            <v>35</v>
          </cell>
          <cell r="U75">
            <v>35</v>
          </cell>
          <cell r="V75">
            <v>92</v>
          </cell>
          <cell r="W75">
            <v>65</v>
          </cell>
          <cell r="X75" t="str">
            <v>Belgium</v>
          </cell>
          <cell r="Y75">
            <v>68</v>
          </cell>
          <cell r="Z75">
            <v>25</v>
          </cell>
          <cell r="AA75">
            <v>1</v>
          </cell>
          <cell r="AB75">
            <v>25</v>
          </cell>
          <cell r="AC75" t="str">
            <v>Yes</v>
          </cell>
        </row>
        <row r="76">
          <cell r="B76" t="str">
            <v>EM Normandie Business School</v>
          </cell>
          <cell r="C76" t="str">
            <v>EM Normandie Master in Management**</v>
          </cell>
          <cell r="D76">
            <v>25</v>
          </cell>
          <cell r="E76">
            <v>100</v>
          </cell>
          <cell r="F76">
            <v>31</v>
          </cell>
          <cell r="G76">
            <v>634</v>
          </cell>
          <cell r="H76">
            <v>56794</v>
          </cell>
          <cell r="I76">
            <v>67</v>
          </cell>
          <cell r="J76">
            <v>34</v>
          </cell>
          <cell r="K76" t="str">
            <v>89 (75)</v>
          </cell>
          <cell r="L76">
            <v>88</v>
          </cell>
          <cell r="M76">
            <v>71</v>
          </cell>
          <cell r="N76">
            <v>80</v>
          </cell>
          <cell r="O76">
            <v>82</v>
          </cell>
          <cell r="P76">
            <v>56291</v>
          </cell>
          <cell r="Q76">
            <v>40</v>
          </cell>
          <cell r="R76">
            <v>40</v>
          </cell>
          <cell r="S76">
            <v>19800</v>
          </cell>
          <cell r="T76">
            <v>33</v>
          </cell>
          <cell r="U76">
            <v>50</v>
          </cell>
          <cell r="V76">
            <v>91</v>
          </cell>
          <cell r="W76">
            <v>53</v>
          </cell>
          <cell r="X76" t="str">
            <v>France / UK / Ireland</v>
          </cell>
          <cell r="Y76">
            <v>71</v>
          </cell>
          <cell r="Z76">
            <v>28</v>
          </cell>
          <cell r="AA76">
            <v>1</v>
          </cell>
          <cell r="AB76">
            <v>47</v>
          </cell>
          <cell r="AC76" t="str">
            <v>No</v>
          </cell>
        </row>
        <row r="77">
          <cell r="B77" t="str">
            <v>Louvain School of Management, UCLouvain</v>
          </cell>
          <cell r="C77" t="str">
            <v>Master in Business Engineering</v>
          </cell>
          <cell r="D77">
            <v>9</v>
          </cell>
          <cell r="E77">
            <v>100</v>
          </cell>
          <cell r="F77">
            <v>37</v>
          </cell>
          <cell r="G77">
            <v>228</v>
          </cell>
          <cell r="H77">
            <v>57018</v>
          </cell>
          <cell r="I77">
            <v>60</v>
          </cell>
          <cell r="J77">
            <v>22</v>
          </cell>
          <cell r="K77" t="str">
            <v>92 (79)</v>
          </cell>
          <cell r="L77">
            <v>78</v>
          </cell>
          <cell r="M77">
            <v>63</v>
          </cell>
          <cell r="N77">
            <v>25</v>
          </cell>
          <cell r="O77">
            <v>87</v>
          </cell>
          <cell r="P77">
            <v>57018</v>
          </cell>
          <cell r="Q77">
            <v>58</v>
          </cell>
          <cell r="R77">
            <v>57</v>
          </cell>
          <cell r="S77">
            <v>8350</v>
          </cell>
          <cell r="T77">
            <v>50</v>
          </cell>
          <cell r="U77">
            <v>39</v>
          </cell>
          <cell r="V77">
            <v>100</v>
          </cell>
          <cell r="W77">
            <v>33</v>
          </cell>
          <cell r="X77" t="str">
            <v>Belgium</v>
          </cell>
          <cell r="Y77">
            <v>55</v>
          </cell>
          <cell r="Z77">
            <v>23</v>
          </cell>
          <cell r="AA77">
            <v>2</v>
          </cell>
          <cell r="AB77">
            <v>36</v>
          </cell>
          <cell r="AC77" t="str">
            <v>Yes</v>
          </cell>
        </row>
        <row r="78">
          <cell r="B78" t="str">
            <v>Indian Institute of Management Udaipur</v>
          </cell>
          <cell r="C78" t="str">
            <v>Post Graduate Programme in Management</v>
          </cell>
          <cell r="D78">
            <v>0</v>
          </cell>
          <cell r="E78">
            <v>100</v>
          </cell>
          <cell r="F78">
            <v>73</v>
          </cell>
          <cell r="G78">
            <v>254</v>
          </cell>
          <cell r="H78">
            <v>88281</v>
          </cell>
          <cell r="I78" t="str">
            <v/>
          </cell>
          <cell r="J78">
            <v>0</v>
          </cell>
          <cell r="K78" t="str">
            <v>99 (100)</v>
          </cell>
          <cell r="L78">
            <v>23</v>
          </cell>
          <cell r="M78" t="str">
            <v/>
          </cell>
          <cell r="N78">
            <v>76</v>
          </cell>
          <cell r="O78">
            <v>40</v>
          </cell>
          <cell r="P78">
            <v>88281</v>
          </cell>
          <cell r="Q78">
            <v>96</v>
          </cell>
          <cell r="R78">
            <v>59</v>
          </cell>
          <cell r="S78" t="str">
            <v>Rs1,540,000</v>
          </cell>
          <cell r="T78">
            <v>0</v>
          </cell>
          <cell r="U78">
            <v>25</v>
          </cell>
          <cell r="V78">
            <v>94</v>
          </cell>
          <cell r="W78">
            <v>20</v>
          </cell>
          <cell r="X78" t="str">
            <v>India</v>
          </cell>
          <cell r="Y78" t="str">
            <v/>
          </cell>
          <cell r="Z78">
            <v>22</v>
          </cell>
          <cell r="AA78">
            <v>0</v>
          </cell>
          <cell r="AB78">
            <v>25</v>
          </cell>
          <cell r="AC78" t="str">
            <v>No</v>
          </cell>
        </row>
        <row r="79">
          <cell r="B79" t="str">
            <v>Trinity College Dublin, Trinity Business School</v>
          </cell>
          <cell r="C79" t="str">
            <v>MSc in Management</v>
          </cell>
          <cell r="D79">
            <v>82</v>
          </cell>
          <cell r="E79">
            <v>0</v>
          </cell>
          <cell r="F79">
            <v>99</v>
          </cell>
          <cell r="G79">
            <v>95</v>
          </cell>
          <cell r="H79">
            <v>52519</v>
          </cell>
          <cell r="I79" t="str">
            <v/>
          </cell>
          <cell r="J79">
            <v>52</v>
          </cell>
          <cell r="K79" t="str">
            <v>87 (77)</v>
          </cell>
          <cell r="L79">
            <v>50</v>
          </cell>
          <cell r="M79" t="str">
            <v/>
          </cell>
          <cell r="N79">
            <v>38</v>
          </cell>
          <cell r="O79">
            <v>76</v>
          </cell>
          <cell r="P79">
            <v>52519</v>
          </cell>
          <cell r="Q79">
            <v>50</v>
          </cell>
          <cell r="R79">
            <v>64</v>
          </cell>
          <cell r="S79">
            <v>18500</v>
          </cell>
          <cell r="T79">
            <v>35</v>
          </cell>
          <cell r="U79">
            <v>58</v>
          </cell>
          <cell r="V79">
            <v>86</v>
          </cell>
          <cell r="W79">
            <v>35</v>
          </cell>
          <cell r="X79" t="str">
            <v>Ireland</v>
          </cell>
          <cell r="Y79" t="str">
            <v/>
          </cell>
          <cell r="Z79">
            <v>12</v>
          </cell>
          <cell r="AA79">
            <v>0</v>
          </cell>
          <cell r="AB79">
            <v>45</v>
          </cell>
          <cell r="AC79" t="str">
            <v>No</v>
          </cell>
        </row>
        <row r="80">
          <cell r="B80" t="str">
            <v>Leeds University Business School</v>
          </cell>
          <cell r="C80" t="str">
            <v>MSc International Business</v>
          </cell>
          <cell r="D80">
            <v>90</v>
          </cell>
          <cell r="E80">
            <v>19</v>
          </cell>
          <cell r="F80">
            <v>98</v>
          </cell>
          <cell r="G80">
            <v>155</v>
          </cell>
          <cell r="H80">
            <v>47633</v>
          </cell>
          <cell r="I80">
            <v>61</v>
          </cell>
          <cell r="J80">
            <v>51</v>
          </cell>
          <cell r="K80" t="str">
            <v>81 (68)</v>
          </cell>
          <cell r="L80">
            <v>29</v>
          </cell>
          <cell r="M80">
            <v>73</v>
          </cell>
          <cell r="N80">
            <v>88</v>
          </cell>
          <cell r="O80">
            <v>56</v>
          </cell>
          <cell r="P80">
            <v>47131</v>
          </cell>
          <cell r="Q80">
            <v>41</v>
          </cell>
          <cell r="R80">
            <v>53</v>
          </cell>
          <cell r="S80">
            <v>25500</v>
          </cell>
          <cell r="T80">
            <v>33</v>
          </cell>
          <cell r="U80">
            <v>59</v>
          </cell>
          <cell r="V80">
            <v>91</v>
          </cell>
          <cell r="W80">
            <v>58</v>
          </cell>
          <cell r="X80" t="str">
            <v>UK</v>
          </cell>
          <cell r="Y80">
            <v>79</v>
          </cell>
          <cell r="Z80">
            <v>14</v>
          </cell>
          <cell r="AA80">
            <v>0</v>
          </cell>
          <cell r="AB80">
            <v>42</v>
          </cell>
          <cell r="AC80" t="str">
            <v>No</v>
          </cell>
        </row>
        <row r="81">
          <cell r="B81" t="str">
            <v>Lancaster University Management School</v>
          </cell>
          <cell r="C81" t="str">
            <v>MSc Management</v>
          </cell>
          <cell r="D81">
            <v>78</v>
          </cell>
          <cell r="E81">
            <v>36</v>
          </cell>
          <cell r="F81">
            <v>93</v>
          </cell>
          <cell r="G81">
            <v>37</v>
          </cell>
          <cell r="H81">
            <v>54744</v>
          </cell>
          <cell r="I81">
            <v>73</v>
          </cell>
          <cell r="J81">
            <v>59</v>
          </cell>
          <cell r="K81" t="str">
            <v>78 (64)</v>
          </cell>
          <cell r="L81">
            <v>77</v>
          </cell>
          <cell r="M81">
            <v>71</v>
          </cell>
          <cell r="N81">
            <v>50</v>
          </cell>
          <cell r="O81">
            <v>31</v>
          </cell>
          <cell r="P81">
            <v>54744</v>
          </cell>
          <cell r="Q81">
            <v>80</v>
          </cell>
          <cell r="R81">
            <v>47</v>
          </cell>
          <cell r="S81">
            <v>22000</v>
          </cell>
          <cell r="T81">
            <v>16</v>
          </cell>
          <cell r="U81">
            <v>54</v>
          </cell>
          <cell r="V81">
            <v>96</v>
          </cell>
          <cell r="W81">
            <v>37</v>
          </cell>
          <cell r="X81" t="str">
            <v>UK</v>
          </cell>
          <cell r="Y81">
            <v>61</v>
          </cell>
          <cell r="Z81">
            <v>12</v>
          </cell>
          <cell r="AA81">
            <v>0</v>
          </cell>
          <cell r="AB81">
            <v>33</v>
          </cell>
          <cell r="AC81" t="str">
            <v>No</v>
          </cell>
        </row>
        <row r="82">
          <cell r="B82" t="str">
            <v>EM Strasbourg Business School</v>
          </cell>
          <cell r="C82" t="str">
            <v>Master in Management**</v>
          </cell>
          <cell r="D82">
            <v>14</v>
          </cell>
          <cell r="E82">
            <v>100</v>
          </cell>
          <cell r="F82">
            <v>20</v>
          </cell>
          <cell r="G82">
            <v>400</v>
          </cell>
          <cell r="H82">
            <v>55105</v>
          </cell>
          <cell r="I82">
            <v>80</v>
          </cell>
          <cell r="J82">
            <v>36</v>
          </cell>
          <cell r="K82" t="str">
            <v>91 (82)</v>
          </cell>
          <cell r="L82">
            <v>76</v>
          </cell>
          <cell r="M82">
            <v>77</v>
          </cell>
          <cell r="N82">
            <v>64</v>
          </cell>
          <cell r="O82">
            <v>68</v>
          </cell>
          <cell r="P82">
            <v>54794</v>
          </cell>
          <cell r="Q82">
            <v>46</v>
          </cell>
          <cell r="R82">
            <v>36</v>
          </cell>
          <cell r="S82">
            <v>8500</v>
          </cell>
          <cell r="T82">
            <v>31</v>
          </cell>
          <cell r="U82">
            <v>54</v>
          </cell>
          <cell r="V82">
            <v>81</v>
          </cell>
          <cell r="W82">
            <v>34</v>
          </cell>
          <cell r="X82" t="str">
            <v>France</v>
          </cell>
          <cell r="Y82">
            <v>72</v>
          </cell>
          <cell r="Z82">
            <v>36</v>
          </cell>
          <cell r="AA82">
            <v>2</v>
          </cell>
          <cell r="AB82">
            <v>56</v>
          </cell>
          <cell r="AC82" t="str">
            <v>Yes</v>
          </cell>
        </row>
        <row r="83">
          <cell r="B83" t="str">
            <v>Indian Institute of Management Indore</v>
          </cell>
          <cell r="C83" t="str">
            <v>Post Graduate Programme in Management</v>
          </cell>
          <cell r="D83">
            <v>0</v>
          </cell>
          <cell r="E83">
            <v>100</v>
          </cell>
          <cell r="F83">
            <v>77</v>
          </cell>
          <cell r="G83">
            <v>517</v>
          </cell>
          <cell r="H83">
            <v>96832</v>
          </cell>
          <cell r="I83" t="str">
            <v/>
          </cell>
          <cell r="J83">
            <v>0</v>
          </cell>
          <cell r="K83" t="str">
            <v>100 (100)</v>
          </cell>
          <cell r="L83">
            <v>64</v>
          </cell>
          <cell r="M83" t="str">
            <v/>
          </cell>
          <cell r="N83">
            <v>96</v>
          </cell>
          <cell r="O83">
            <v>77</v>
          </cell>
          <cell r="P83">
            <v>96832</v>
          </cell>
          <cell r="Q83">
            <v>100</v>
          </cell>
          <cell r="R83">
            <v>52</v>
          </cell>
          <cell r="S83" t="str">
            <v>Rs1,661,396</v>
          </cell>
          <cell r="T83">
            <v>0</v>
          </cell>
          <cell r="U83">
            <v>38</v>
          </cell>
          <cell r="V83">
            <v>100</v>
          </cell>
          <cell r="W83">
            <v>17</v>
          </cell>
          <cell r="X83" t="str">
            <v>India</v>
          </cell>
          <cell r="Y83" t="str">
            <v/>
          </cell>
          <cell r="Z83">
            <v>21</v>
          </cell>
          <cell r="AA83">
            <v>0</v>
          </cell>
          <cell r="AB83">
            <v>13</v>
          </cell>
          <cell r="AC83" t="str">
            <v>No</v>
          </cell>
        </row>
        <row r="84">
          <cell r="B84" t="str">
            <v>HKUST Business School</v>
          </cell>
          <cell r="C84" t="str">
            <v>MSc in International Management</v>
          </cell>
          <cell r="D84">
            <v>14</v>
          </cell>
          <cell r="E84">
            <v>100</v>
          </cell>
          <cell r="F84">
            <v>39</v>
          </cell>
          <cell r="G84">
            <v>50</v>
          </cell>
          <cell r="H84">
            <v>63752</v>
          </cell>
          <cell r="I84" t="str">
            <v/>
          </cell>
          <cell r="J84">
            <v>55</v>
          </cell>
          <cell r="K84" t="str">
            <v>100 (45)</v>
          </cell>
          <cell r="L84">
            <v>45</v>
          </cell>
          <cell r="M84" t="str">
            <v/>
          </cell>
          <cell r="N84">
            <v>91</v>
          </cell>
          <cell r="O84">
            <v>39</v>
          </cell>
          <cell r="P84">
            <v>63752</v>
          </cell>
          <cell r="Q84">
            <v>55</v>
          </cell>
          <cell r="R84">
            <v>54</v>
          </cell>
          <cell r="S84" t="str">
            <v>HK$315,000</v>
          </cell>
          <cell r="T84">
            <v>50</v>
          </cell>
          <cell r="U84">
            <v>76</v>
          </cell>
          <cell r="V84">
            <v>98</v>
          </cell>
          <cell r="W84">
            <v>24</v>
          </cell>
          <cell r="X84" t="str">
            <v>China</v>
          </cell>
          <cell r="Y84" t="str">
            <v/>
          </cell>
          <cell r="Z84">
            <v>13</v>
          </cell>
          <cell r="AA84">
            <v>2</v>
          </cell>
          <cell r="AB84">
            <v>28</v>
          </cell>
          <cell r="AC84" t="str">
            <v>No</v>
          </cell>
        </row>
        <row r="85">
          <cell r="B85" t="str">
            <v>University of Exeter Business School</v>
          </cell>
          <cell r="C85" t="str">
            <v>MSc International Management</v>
          </cell>
          <cell r="D85">
            <v>72</v>
          </cell>
          <cell r="E85">
            <v>0</v>
          </cell>
          <cell r="F85">
            <v>91</v>
          </cell>
          <cell r="G85">
            <v>69</v>
          </cell>
          <cell r="H85">
            <v>54960</v>
          </cell>
          <cell r="I85">
            <v>83</v>
          </cell>
          <cell r="J85">
            <v>47</v>
          </cell>
          <cell r="K85" t="str">
            <v>100 (40)</v>
          </cell>
          <cell r="L85">
            <v>73</v>
          </cell>
          <cell r="M85">
            <v>86</v>
          </cell>
          <cell r="N85">
            <v>73</v>
          </cell>
          <cell r="O85">
            <v>20</v>
          </cell>
          <cell r="P85">
            <v>54960</v>
          </cell>
          <cell r="Q85">
            <v>48</v>
          </cell>
          <cell r="R85">
            <v>63</v>
          </cell>
          <cell r="S85">
            <v>20600</v>
          </cell>
          <cell r="T85">
            <v>24</v>
          </cell>
          <cell r="U85">
            <v>41</v>
          </cell>
          <cell r="V85">
            <v>80</v>
          </cell>
          <cell r="W85">
            <v>19</v>
          </cell>
          <cell r="X85" t="str">
            <v>UK</v>
          </cell>
          <cell r="Y85">
            <v>91</v>
          </cell>
          <cell r="Z85">
            <v>12</v>
          </cell>
          <cell r="AA85">
            <v>0</v>
          </cell>
          <cell r="AB85">
            <v>38</v>
          </cell>
          <cell r="AC85" t="str">
            <v>No</v>
          </cell>
        </row>
        <row r="86">
          <cell r="B86" t="str">
            <v>Corvinus University of Budapest</v>
          </cell>
          <cell r="C86" t="str">
            <v>Master's in Management and Leadership</v>
          </cell>
          <cell r="D86">
            <v>11</v>
          </cell>
          <cell r="E86">
            <v>21</v>
          </cell>
          <cell r="F86">
            <v>54</v>
          </cell>
          <cell r="G86">
            <v>254</v>
          </cell>
          <cell r="H86">
            <v>51852</v>
          </cell>
          <cell r="I86">
            <v>70</v>
          </cell>
          <cell r="J86">
            <v>7</v>
          </cell>
          <cell r="K86" t="str">
            <v>99 (51)</v>
          </cell>
          <cell r="L86">
            <v>86</v>
          </cell>
          <cell r="M86">
            <v>78</v>
          </cell>
          <cell r="N86">
            <v>15</v>
          </cell>
          <cell r="O86">
            <v>99</v>
          </cell>
          <cell r="P86">
            <v>51963</v>
          </cell>
          <cell r="Q86">
            <v>89</v>
          </cell>
          <cell r="R86">
            <v>84</v>
          </cell>
          <cell r="S86" t="str">
            <v>Ft1,580,000</v>
          </cell>
          <cell r="T86">
            <v>56</v>
          </cell>
          <cell r="U86">
            <v>54</v>
          </cell>
          <cell r="V86">
            <v>96</v>
          </cell>
          <cell r="W86">
            <v>33</v>
          </cell>
          <cell r="X86" t="str">
            <v>Hungary</v>
          </cell>
          <cell r="Y86">
            <v>81</v>
          </cell>
          <cell r="Z86">
            <v>21</v>
          </cell>
          <cell r="AA86">
            <v>1</v>
          </cell>
          <cell r="AB86">
            <v>47</v>
          </cell>
          <cell r="AC86" t="str">
            <v>No</v>
          </cell>
        </row>
        <row r="87">
          <cell r="B87" t="str">
            <v>ISC Paris</v>
          </cell>
          <cell r="C87" t="str">
            <v>Master in Management</v>
          </cell>
          <cell r="D87">
            <v>26</v>
          </cell>
          <cell r="E87">
            <v>100</v>
          </cell>
          <cell r="F87">
            <v>32</v>
          </cell>
          <cell r="G87">
            <v>387</v>
          </cell>
          <cell r="H87">
            <v>57991</v>
          </cell>
          <cell r="I87" t="str">
            <v/>
          </cell>
          <cell r="J87">
            <v>33</v>
          </cell>
          <cell r="K87" t="str">
            <v>85 (66)</v>
          </cell>
          <cell r="L87">
            <v>92</v>
          </cell>
          <cell r="M87" t="str">
            <v/>
          </cell>
          <cell r="N87">
            <v>65</v>
          </cell>
          <cell r="O87">
            <v>78</v>
          </cell>
          <cell r="P87">
            <v>57991</v>
          </cell>
          <cell r="Q87">
            <v>71</v>
          </cell>
          <cell r="R87">
            <v>42</v>
          </cell>
          <cell r="S87">
            <v>29000</v>
          </cell>
          <cell r="T87">
            <v>13</v>
          </cell>
          <cell r="U87">
            <v>54</v>
          </cell>
          <cell r="V87">
            <v>86</v>
          </cell>
          <cell r="W87">
            <v>50</v>
          </cell>
          <cell r="X87" t="str">
            <v>France</v>
          </cell>
          <cell r="Y87">
            <v>93</v>
          </cell>
          <cell r="Z87">
            <v>30</v>
          </cell>
          <cell r="AA87">
            <v>1</v>
          </cell>
          <cell r="AB87">
            <v>49</v>
          </cell>
          <cell r="AC87" t="str">
            <v>No</v>
          </cell>
        </row>
        <row r="88">
          <cell r="B88" t="str">
            <v>University of Victoria: Gustavson</v>
          </cell>
          <cell r="C88" t="str">
            <v>Master of Global Business</v>
          </cell>
          <cell r="D88">
            <v>63</v>
          </cell>
          <cell r="E88">
            <v>100</v>
          </cell>
          <cell r="F88">
            <v>30</v>
          </cell>
          <cell r="G88">
            <v>62</v>
          </cell>
          <cell r="H88">
            <v>51166</v>
          </cell>
          <cell r="I88">
            <v>71</v>
          </cell>
          <cell r="J88">
            <v>56</v>
          </cell>
          <cell r="K88" t="str">
            <v>76 (59)</v>
          </cell>
          <cell r="L88">
            <v>53</v>
          </cell>
          <cell r="M88">
            <v>75</v>
          </cell>
          <cell r="N88">
            <v>58</v>
          </cell>
          <cell r="O88">
            <v>80</v>
          </cell>
          <cell r="P88">
            <v>51166</v>
          </cell>
          <cell r="Q88">
            <v>11</v>
          </cell>
          <cell r="R88">
            <v>45</v>
          </cell>
          <cell r="S88" t="str">
            <v>C$36,325</v>
          </cell>
          <cell r="T88">
            <v>50</v>
          </cell>
          <cell r="U88">
            <v>73</v>
          </cell>
          <cell r="V88">
            <v>82</v>
          </cell>
          <cell r="W88">
            <v>22</v>
          </cell>
          <cell r="X88" t="str">
            <v>Canada</v>
          </cell>
          <cell r="Y88">
            <v>69</v>
          </cell>
          <cell r="Z88">
            <v>14</v>
          </cell>
          <cell r="AA88">
            <v>1</v>
          </cell>
          <cell r="AB88">
            <v>40</v>
          </cell>
          <cell r="AC88" t="str">
            <v>Yes</v>
          </cell>
        </row>
        <row r="89">
          <cell r="B89" t="str">
            <v>University of Ljubljana, School of Economics and Business</v>
          </cell>
          <cell r="C89" t="str">
            <v>International Master in Business and Organisation</v>
          </cell>
          <cell r="D89">
            <v>16</v>
          </cell>
          <cell r="E89">
            <v>28</v>
          </cell>
          <cell r="F89">
            <v>76</v>
          </cell>
          <cell r="G89">
            <v>37</v>
          </cell>
          <cell r="H89">
            <v>39521</v>
          </cell>
          <cell r="I89" t="str">
            <v/>
          </cell>
          <cell r="J89">
            <v>8</v>
          </cell>
          <cell r="K89" t="str">
            <v>74 (100)</v>
          </cell>
          <cell r="L89">
            <v>2</v>
          </cell>
          <cell r="M89" t="str">
            <v/>
          </cell>
          <cell r="N89">
            <v>6</v>
          </cell>
          <cell r="O89">
            <v>54</v>
          </cell>
          <cell r="P89">
            <v>39521</v>
          </cell>
          <cell r="Q89">
            <v>77</v>
          </cell>
          <cell r="R89">
            <v>61</v>
          </cell>
          <cell r="S89">
            <v>8000</v>
          </cell>
          <cell r="T89">
            <v>77</v>
          </cell>
          <cell r="U89">
            <v>57</v>
          </cell>
          <cell r="V89">
            <v>81</v>
          </cell>
          <cell r="W89">
            <v>23</v>
          </cell>
          <cell r="X89" t="str">
            <v>Slovenia</v>
          </cell>
          <cell r="Y89">
            <v>83</v>
          </cell>
          <cell r="Z89">
            <v>16</v>
          </cell>
          <cell r="AA89">
            <v>0</v>
          </cell>
          <cell r="AB89">
            <v>49</v>
          </cell>
          <cell r="AC89" t="str">
            <v>No</v>
          </cell>
        </row>
        <row r="90">
          <cell r="B90" t="str">
            <v>BI Norwegian Business School</v>
          </cell>
          <cell r="C90" t="str">
            <v>MSc in Business</v>
          </cell>
          <cell r="D90">
            <v>14</v>
          </cell>
          <cell r="E90">
            <v>16</v>
          </cell>
          <cell r="F90">
            <v>64</v>
          </cell>
          <cell r="G90">
            <v>318</v>
          </cell>
          <cell r="H90">
            <v>68789</v>
          </cell>
          <cell r="I90">
            <v>77</v>
          </cell>
          <cell r="J90">
            <v>28</v>
          </cell>
          <cell r="K90" t="str">
            <v>100 (94)</v>
          </cell>
          <cell r="L90">
            <v>94</v>
          </cell>
          <cell r="M90">
            <v>84</v>
          </cell>
          <cell r="N90">
            <v>36</v>
          </cell>
          <cell r="O90">
            <v>46</v>
          </cell>
          <cell r="P90">
            <v>68895</v>
          </cell>
          <cell r="Q90">
            <v>91</v>
          </cell>
          <cell r="R90">
            <v>33</v>
          </cell>
          <cell r="S90" t="str">
            <v>NKr94,000</v>
          </cell>
          <cell r="T90">
            <v>0</v>
          </cell>
          <cell r="U90">
            <v>42</v>
          </cell>
          <cell r="V90">
            <v>80</v>
          </cell>
          <cell r="W90">
            <v>63</v>
          </cell>
          <cell r="X90" t="str">
            <v>Norway</v>
          </cell>
          <cell r="Y90">
            <v>87</v>
          </cell>
          <cell r="Z90">
            <v>24</v>
          </cell>
          <cell r="AA90">
            <v>0</v>
          </cell>
          <cell r="AB90">
            <v>31</v>
          </cell>
          <cell r="AC90" t="str">
            <v>No</v>
          </cell>
        </row>
        <row r="91">
          <cell r="B91" t="str">
            <v>Université Paris-Dauphine</v>
          </cell>
          <cell r="C91" t="str">
            <v>Master in Management</v>
          </cell>
          <cell r="D91">
            <v>22</v>
          </cell>
          <cell r="E91">
            <v>100</v>
          </cell>
          <cell r="F91">
            <v>68</v>
          </cell>
          <cell r="G91">
            <v>155</v>
          </cell>
          <cell r="H91">
            <v>63837</v>
          </cell>
          <cell r="I91">
            <v>68</v>
          </cell>
          <cell r="J91">
            <v>22</v>
          </cell>
          <cell r="K91" t="str">
            <v>97 (50)</v>
          </cell>
          <cell r="L91">
            <v>99</v>
          </cell>
          <cell r="M91">
            <v>80</v>
          </cell>
          <cell r="N91">
            <v>23</v>
          </cell>
          <cell r="O91">
            <v>88</v>
          </cell>
          <cell r="P91">
            <v>63837</v>
          </cell>
          <cell r="Q91">
            <v>33</v>
          </cell>
          <cell r="R91">
            <v>36</v>
          </cell>
          <cell r="S91">
            <v>822</v>
          </cell>
          <cell r="T91">
            <v>50</v>
          </cell>
          <cell r="U91">
            <v>65</v>
          </cell>
          <cell r="V91">
            <v>82</v>
          </cell>
          <cell r="W91">
            <v>60</v>
          </cell>
          <cell r="X91" t="str">
            <v>France</v>
          </cell>
          <cell r="Y91">
            <v>84</v>
          </cell>
          <cell r="Z91">
            <v>27</v>
          </cell>
          <cell r="AA91">
            <v>1</v>
          </cell>
          <cell r="AB91">
            <v>41</v>
          </cell>
          <cell r="AC91" t="str">
            <v>Yes</v>
          </cell>
        </row>
        <row r="92">
          <cell r="B92" t="str">
            <v>Luiss University</v>
          </cell>
          <cell r="C92" t="str">
            <v>Master in Management</v>
          </cell>
          <cell r="D92">
            <v>13</v>
          </cell>
          <cell r="E92">
            <v>100</v>
          </cell>
          <cell r="F92">
            <v>47</v>
          </cell>
          <cell r="G92">
            <v>214</v>
          </cell>
          <cell r="H92">
            <v>53052</v>
          </cell>
          <cell r="I92">
            <v>94</v>
          </cell>
          <cell r="J92">
            <v>12</v>
          </cell>
          <cell r="K92" t="str">
            <v>84 (78)</v>
          </cell>
          <cell r="L92">
            <v>3</v>
          </cell>
          <cell r="M92">
            <v>91</v>
          </cell>
          <cell r="N92">
            <v>61</v>
          </cell>
          <cell r="O92">
            <v>69</v>
          </cell>
          <cell r="P92">
            <v>53052</v>
          </cell>
          <cell r="Q92">
            <v>68</v>
          </cell>
          <cell r="R92">
            <v>69</v>
          </cell>
          <cell r="S92">
            <v>22300</v>
          </cell>
          <cell r="T92">
            <v>100</v>
          </cell>
          <cell r="U92">
            <v>42</v>
          </cell>
          <cell r="V92">
            <v>80</v>
          </cell>
          <cell r="W92">
            <v>33</v>
          </cell>
          <cell r="X92" t="str">
            <v>Italy</v>
          </cell>
          <cell r="Y92">
            <v>89</v>
          </cell>
          <cell r="Z92">
            <v>25</v>
          </cell>
          <cell r="AA92">
            <v>1</v>
          </cell>
          <cell r="AB92">
            <v>33</v>
          </cell>
          <cell r="AC92" t="str">
            <v>Yes</v>
          </cell>
        </row>
        <row r="93">
          <cell r="B93" t="str">
            <v>University of Antwerp Faculty of Business and Economics</v>
          </cell>
          <cell r="C93" t="str">
            <v>Master of Business Economics</v>
          </cell>
          <cell r="D93">
            <v>17</v>
          </cell>
          <cell r="E93">
            <v>6</v>
          </cell>
          <cell r="F93">
            <v>83</v>
          </cell>
          <cell r="G93">
            <v>206</v>
          </cell>
          <cell r="H93">
            <v>51122</v>
          </cell>
          <cell r="I93" t="str">
            <v/>
          </cell>
          <cell r="J93">
            <v>15</v>
          </cell>
          <cell r="K93" t="str">
            <v>86 (85)</v>
          </cell>
          <cell r="L93">
            <v>54</v>
          </cell>
          <cell r="M93" t="str">
            <v/>
          </cell>
          <cell r="N93">
            <v>1</v>
          </cell>
          <cell r="O93">
            <v>100</v>
          </cell>
          <cell r="P93">
            <v>51122</v>
          </cell>
          <cell r="Q93">
            <v>86</v>
          </cell>
          <cell r="R93">
            <v>45</v>
          </cell>
          <cell r="S93">
            <v>2890</v>
          </cell>
          <cell r="T93">
            <v>0</v>
          </cell>
          <cell r="U93">
            <v>48</v>
          </cell>
          <cell r="V93">
            <v>100</v>
          </cell>
          <cell r="W93">
            <v>28</v>
          </cell>
          <cell r="X93" t="str">
            <v>Belgium</v>
          </cell>
          <cell r="Y93">
            <v>89</v>
          </cell>
          <cell r="Z93">
            <v>23</v>
          </cell>
          <cell r="AA93">
            <v>0</v>
          </cell>
          <cell r="AB93">
            <v>37</v>
          </cell>
          <cell r="AC93" t="str">
            <v>Yes</v>
          </cell>
        </row>
        <row r="94">
          <cell r="B94" t="str">
            <v>Singapore Management University: Lee Kong Chian</v>
          </cell>
          <cell r="C94" t="str">
            <v>MSc in Management</v>
          </cell>
          <cell r="D94">
            <v>96</v>
          </cell>
          <cell r="E94">
            <v>0</v>
          </cell>
          <cell r="F94">
            <v>79</v>
          </cell>
          <cell r="G94">
            <v>137</v>
          </cell>
          <cell r="H94">
            <v>57901</v>
          </cell>
          <cell r="I94">
            <v>76</v>
          </cell>
          <cell r="J94">
            <v>65</v>
          </cell>
          <cell r="K94" t="str">
            <v>55 (89)</v>
          </cell>
          <cell r="L94">
            <v>67</v>
          </cell>
          <cell r="M94">
            <v>83</v>
          </cell>
          <cell r="N94">
            <v>98</v>
          </cell>
          <cell r="O94">
            <v>74</v>
          </cell>
          <cell r="P94">
            <v>57901</v>
          </cell>
          <cell r="Q94">
            <v>38</v>
          </cell>
          <cell r="R94">
            <v>28</v>
          </cell>
          <cell r="S94" t="str">
            <v>S$41,081</v>
          </cell>
          <cell r="T94">
            <v>53</v>
          </cell>
          <cell r="U94">
            <v>57</v>
          </cell>
          <cell r="V94">
            <v>98</v>
          </cell>
          <cell r="W94">
            <v>35</v>
          </cell>
          <cell r="X94" t="str">
            <v>Singapore</v>
          </cell>
          <cell r="Y94">
            <v>82</v>
          </cell>
          <cell r="Z94">
            <v>12</v>
          </cell>
          <cell r="AA94">
            <v>0</v>
          </cell>
          <cell r="AB94">
            <v>25</v>
          </cell>
          <cell r="AC94" t="str">
            <v>No</v>
          </cell>
        </row>
        <row r="95">
          <cell r="B95" t="str">
            <v>Iscte Business School</v>
          </cell>
          <cell r="C95" t="str">
            <v>MSc in Business Administration</v>
          </cell>
          <cell r="D95">
            <v>36</v>
          </cell>
          <cell r="E95">
            <v>10</v>
          </cell>
          <cell r="F95">
            <v>88</v>
          </cell>
          <cell r="G95">
            <v>58</v>
          </cell>
          <cell r="H95">
            <v>43279</v>
          </cell>
          <cell r="I95">
            <v>84</v>
          </cell>
          <cell r="J95">
            <v>10</v>
          </cell>
          <cell r="K95" t="str">
            <v>88 (39)</v>
          </cell>
          <cell r="L95">
            <v>30</v>
          </cell>
          <cell r="M95">
            <v>85</v>
          </cell>
          <cell r="N95">
            <v>30</v>
          </cell>
          <cell r="O95">
            <v>79</v>
          </cell>
          <cell r="P95">
            <v>43279</v>
          </cell>
          <cell r="Q95">
            <v>75</v>
          </cell>
          <cell r="R95">
            <v>77</v>
          </cell>
          <cell r="S95">
            <v>9800</v>
          </cell>
          <cell r="T95">
            <v>78</v>
          </cell>
          <cell r="U95">
            <v>67</v>
          </cell>
          <cell r="V95">
            <v>100</v>
          </cell>
          <cell r="W95">
            <v>50</v>
          </cell>
          <cell r="X95" t="str">
            <v>Portugal</v>
          </cell>
          <cell r="Y95">
            <v>77</v>
          </cell>
          <cell r="Z95">
            <v>23</v>
          </cell>
          <cell r="AA95">
            <v>0</v>
          </cell>
          <cell r="AB95">
            <v>46</v>
          </cell>
          <cell r="AC95" t="str">
            <v>No</v>
          </cell>
        </row>
        <row r="96">
          <cell r="B96" t="str">
            <v>Politecnico di Milano School of Management</v>
          </cell>
          <cell r="C96" t="str">
            <v>MSc in Management Engineering</v>
          </cell>
          <cell r="D96">
            <v>19</v>
          </cell>
          <cell r="E96">
            <v>96</v>
          </cell>
          <cell r="F96">
            <v>65</v>
          </cell>
          <cell r="G96">
            <v>782</v>
          </cell>
          <cell r="H96">
            <v>49323</v>
          </cell>
          <cell r="I96">
            <v>84</v>
          </cell>
          <cell r="J96">
            <v>11</v>
          </cell>
          <cell r="K96" t="str">
            <v>96 (89)</v>
          </cell>
          <cell r="L96">
            <v>17</v>
          </cell>
          <cell r="M96">
            <v>91</v>
          </cell>
          <cell r="N96">
            <v>27</v>
          </cell>
          <cell r="O96">
            <v>47</v>
          </cell>
          <cell r="P96">
            <v>50501</v>
          </cell>
          <cell r="Q96">
            <v>82</v>
          </cell>
          <cell r="R96">
            <v>56</v>
          </cell>
          <cell r="S96">
            <v>7796</v>
          </cell>
          <cell r="T96">
            <v>65</v>
          </cell>
          <cell r="U96">
            <v>33</v>
          </cell>
          <cell r="V96">
            <v>79</v>
          </cell>
          <cell r="W96">
            <v>47</v>
          </cell>
          <cell r="X96" t="str">
            <v>Italy</v>
          </cell>
          <cell r="Y96">
            <v>95</v>
          </cell>
          <cell r="Z96">
            <v>25</v>
          </cell>
          <cell r="AA96">
            <v>1</v>
          </cell>
          <cell r="AB96">
            <v>38</v>
          </cell>
          <cell r="AC96" t="str">
            <v>No</v>
          </cell>
        </row>
        <row r="97">
          <cell r="B97" t="str">
            <v>University of Strathclyde Business School</v>
          </cell>
          <cell r="C97" t="str">
            <v>Strathclyde MSc in Business and Management</v>
          </cell>
          <cell r="D97">
            <v>78</v>
          </cell>
          <cell r="E97">
            <v>31</v>
          </cell>
          <cell r="F97">
            <v>89</v>
          </cell>
          <cell r="G97">
            <v>46</v>
          </cell>
          <cell r="H97">
            <v>51047</v>
          </cell>
          <cell r="I97">
            <v>64</v>
          </cell>
          <cell r="J97">
            <v>43</v>
          </cell>
          <cell r="K97" t="str">
            <v>91 (75)</v>
          </cell>
          <cell r="L97">
            <v>63</v>
          </cell>
          <cell r="M97">
            <v>80</v>
          </cell>
          <cell r="N97">
            <v>74</v>
          </cell>
          <cell r="O97">
            <v>95</v>
          </cell>
          <cell r="P97">
            <v>51047</v>
          </cell>
          <cell r="Q97">
            <v>83</v>
          </cell>
          <cell r="R97">
            <v>58</v>
          </cell>
          <cell r="S97">
            <v>21150</v>
          </cell>
          <cell r="T97">
            <v>47</v>
          </cell>
          <cell r="U97">
            <v>39</v>
          </cell>
          <cell r="V97">
            <v>83</v>
          </cell>
          <cell r="W97">
            <v>35</v>
          </cell>
          <cell r="X97" t="str">
            <v>UK</v>
          </cell>
          <cell r="Y97">
            <v>80</v>
          </cell>
          <cell r="Z97">
            <v>12</v>
          </cell>
          <cell r="AA97">
            <v>0</v>
          </cell>
          <cell r="AB97">
            <v>34</v>
          </cell>
          <cell r="AC97" t="str">
            <v>No</v>
          </cell>
        </row>
        <row r="98">
          <cell r="B98" t="str">
            <v>National Chengchi University</v>
          </cell>
          <cell r="C98" t="str">
            <v>MSc in Management Information Systems</v>
          </cell>
          <cell r="D98">
            <v>8</v>
          </cell>
          <cell r="E98">
            <v>88</v>
          </cell>
          <cell r="F98">
            <v>97</v>
          </cell>
          <cell r="G98">
            <v>38</v>
          </cell>
          <cell r="H98">
            <v>69033</v>
          </cell>
          <cell r="I98" t="str">
            <v/>
          </cell>
          <cell r="J98">
            <v>4</v>
          </cell>
          <cell r="K98" t="str">
            <v>100 (81)</v>
          </cell>
          <cell r="L98">
            <v>100</v>
          </cell>
          <cell r="M98" t="str">
            <v/>
          </cell>
          <cell r="N98">
            <v>10</v>
          </cell>
          <cell r="O98">
            <v>65</v>
          </cell>
          <cell r="P98">
            <v>69033</v>
          </cell>
          <cell r="Q98">
            <v>97</v>
          </cell>
          <cell r="R98">
            <v>48</v>
          </cell>
          <cell r="S98">
            <v>2706</v>
          </cell>
          <cell r="T98">
            <v>19</v>
          </cell>
          <cell r="U98">
            <v>32</v>
          </cell>
          <cell r="V98">
            <v>97</v>
          </cell>
          <cell r="W98">
            <v>4</v>
          </cell>
          <cell r="X98" t="str">
            <v>Taiwan</v>
          </cell>
          <cell r="Y98" t="str">
            <v/>
          </cell>
          <cell r="Z98">
            <v>24</v>
          </cell>
          <cell r="AA98">
            <v>1</v>
          </cell>
          <cell r="AB98">
            <v>35</v>
          </cell>
          <cell r="AC98" t="str">
            <v>No</v>
          </cell>
        </row>
        <row r="99">
          <cell r="B99" t="str">
            <v>Nottingham Business School at NTU</v>
          </cell>
          <cell r="C99" t="str">
            <v>MSc Management</v>
          </cell>
          <cell r="D99">
            <v>91</v>
          </cell>
          <cell r="E99">
            <v>96</v>
          </cell>
          <cell r="F99">
            <v>84</v>
          </cell>
          <cell r="G99">
            <v>219</v>
          </cell>
          <cell r="H99">
            <v>39766</v>
          </cell>
          <cell r="I99">
            <v>93</v>
          </cell>
          <cell r="J99">
            <v>45</v>
          </cell>
          <cell r="K99" t="str">
            <v>83 (52)</v>
          </cell>
          <cell r="L99">
            <v>26</v>
          </cell>
          <cell r="M99">
            <v>96</v>
          </cell>
          <cell r="N99">
            <v>85</v>
          </cell>
          <cell r="O99">
            <v>33</v>
          </cell>
          <cell r="P99">
            <v>39766</v>
          </cell>
          <cell r="Q99">
            <v>81</v>
          </cell>
          <cell r="R99">
            <v>38</v>
          </cell>
          <cell r="S99">
            <v>15585</v>
          </cell>
          <cell r="T99">
            <v>29</v>
          </cell>
          <cell r="U99">
            <v>47</v>
          </cell>
          <cell r="V99">
            <v>68</v>
          </cell>
          <cell r="W99">
            <v>18</v>
          </cell>
          <cell r="X99" t="str">
            <v>UK</v>
          </cell>
          <cell r="Y99">
            <v>97</v>
          </cell>
          <cell r="Z99">
            <v>13</v>
          </cell>
          <cell r="AA99">
            <v>0</v>
          </cell>
          <cell r="AB99">
            <v>46</v>
          </cell>
          <cell r="AC99" t="str">
            <v>No</v>
          </cell>
        </row>
        <row r="100">
          <cell r="B100" t="str">
            <v>National Sun Yat-sen University</v>
          </cell>
          <cell r="C100" t="str">
            <v>Master of Business Administration</v>
          </cell>
          <cell r="D100">
            <v>6</v>
          </cell>
          <cell r="E100">
            <v>41</v>
          </cell>
          <cell r="F100">
            <v>50</v>
          </cell>
          <cell r="G100">
            <v>51</v>
          </cell>
          <cell r="H100">
            <v>45368</v>
          </cell>
          <cell r="I100">
            <v>90</v>
          </cell>
          <cell r="J100">
            <v>17</v>
          </cell>
          <cell r="K100" t="str">
            <v>76 (100)</v>
          </cell>
          <cell r="L100">
            <v>96</v>
          </cell>
          <cell r="M100">
            <v>96</v>
          </cell>
          <cell r="N100">
            <v>43</v>
          </cell>
          <cell r="O100">
            <v>66</v>
          </cell>
          <cell r="P100">
            <v>45368</v>
          </cell>
          <cell r="Q100">
            <v>93</v>
          </cell>
          <cell r="R100">
            <v>43</v>
          </cell>
          <cell r="S100" t="str">
            <v>NT$216,560</v>
          </cell>
          <cell r="T100">
            <v>44</v>
          </cell>
          <cell r="U100">
            <v>43</v>
          </cell>
          <cell r="V100">
            <v>100</v>
          </cell>
          <cell r="W100">
            <v>38</v>
          </cell>
          <cell r="X100" t="str">
            <v>Taiwan</v>
          </cell>
          <cell r="Y100">
            <v>100</v>
          </cell>
          <cell r="Z100">
            <v>27</v>
          </cell>
          <cell r="AA100">
            <v>1</v>
          </cell>
          <cell r="AB100">
            <v>28</v>
          </cell>
          <cell r="AC100" t="str">
            <v>No</v>
          </cell>
        </row>
        <row r="101">
          <cell r="B101" t="str">
            <v>ESC Clermont Business School</v>
          </cell>
          <cell r="C101" t="str">
            <v>Master in Management**</v>
          </cell>
          <cell r="D101">
            <v>36</v>
          </cell>
          <cell r="E101">
            <v>100</v>
          </cell>
          <cell r="F101">
            <v>53</v>
          </cell>
          <cell r="G101">
            <v>226</v>
          </cell>
          <cell r="H101">
            <v>52355</v>
          </cell>
          <cell r="I101">
            <v>92</v>
          </cell>
          <cell r="J101">
            <v>28</v>
          </cell>
          <cell r="K101" t="str">
            <v>79 (79)</v>
          </cell>
          <cell r="L101">
            <v>97</v>
          </cell>
          <cell r="M101">
            <v>96</v>
          </cell>
          <cell r="N101">
            <v>57</v>
          </cell>
          <cell r="O101">
            <v>93</v>
          </cell>
          <cell r="P101">
            <v>52355</v>
          </cell>
          <cell r="Q101">
            <v>87</v>
          </cell>
          <cell r="R101">
            <v>34</v>
          </cell>
          <cell r="S101">
            <v>27750</v>
          </cell>
          <cell r="T101">
            <v>0</v>
          </cell>
          <cell r="U101">
            <v>42</v>
          </cell>
          <cell r="V101">
            <v>72</v>
          </cell>
          <cell r="W101">
            <v>21</v>
          </cell>
          <cell r="X101" t="str">
            <v>France</v>
          </cell>
          <cell r="Y101">
            <v>98</v>
          </cell>
          <cell r="Z101">
            <v>27</v>
          </cell>
          <cell r="AA101">
            <v>2</v>
          </cell>
          <cell r="AB101">
            <v>56</v>
          </cell>
          <cell r="AC101" t="str">
            <v>No</v>
          </cell>
        </row>
        <row r="102">
          <cell r="B102" t="str">
            <v>Hong Kong Baptist University School of Business</v>
          </cell>
          <cell r="C102" t="str">
            <v>MSc in Business Management</v>
          </cell>
          <cell r="D102">
            <v>5</v>
          </cell>
          <cell r="E102">
            <v>0</v>
          </cell>
          <cell r="F102">
            <v>87</v>
          </cell>
          <cell r="G102">
            <v>110</v>
          </cell>
          <cell r="H102">
            <v>37536</v>
          </cell>
          <cell r="I102" t="str">
            <v/>
          </cell>
          <cell r="J102">
            <v>18</v>
          </cell>
          <cell r="K102" t="str">
            <v>58 (91)</v>
          </cell>
          <cell r="L102">
            <v>28</v>
          </cell>
          <cell r="M102" t="str">
            <v/>
          </cell>
          <cell r="N102">
            <v>99</v>
          </cell>
          <cell r="O102">
            <v>58</v>
          </cell>
          <cell r="P102">
            <v>37536</v>
          </cell>
          <cell r="Q102">
            <v>98</v>
          </cell>
          <cell r="R102">
            <v>60</v>
          </cell>
          <cell r="S102" t="str">
            <v>HK$238,000</v>
          </cell>
          <cell r="T102">
            <v>35</v>
          </cell>
          <cell r="U102">
            <v>70</v>
          </cell>
          <cell r="V102">
            <v>91</v>
          </cell>
          <cell r="W102">
            <v>59</v>
          </cell>
          <cell r="X102" t="str">
            <v>China</v>
          </cell>
          <cell r="Y102">
            <v>99</v>
          </cell>
          <cell r="Z102">
            <v>10</v>
          </cell>
          <cell r="AA102">
            <v>0</v>
          </cell>
          <cell r="AB102">
            <v>45</v>
          </cell>
          <cell r="AC102" t="str">
            <v>No</v>
          </cell>
        </row>
      </sheetData>
      <sheetData sheetId="5">
        <row r="3">
          <cell r="B3" t="str">
            <v>University of St Gallen</v>
          </cell>
          <cell r="C3">
            <v>1</v>
          </cell>
          <cell r="D3">
            <v>108621</v>
          </cell>
          <cell r="E3">
            <v>50</v>
          </cell>
          <cell r="F3">
            <v>32</v>
          </cell>
          <cell r="G3">
            <v>25</v>
          </cell>
          <cell r="H3" t="str">
            <v>SFr9,978</v>
          </cell>
          <cell r="I3">
            <v>16</v>
          </cell>
          <cell r="J3">
            <v>100</v>
          </cell>
          <cell r="K3" t="str">
            <v>Switzerland</v>
          </cell>
          <cell r="L3">
            <v>75</v>
          </cell>
          <cell r="M3">
            <v>58</v>
          </cell>
          <cell r="N3">
            <v>92</v>
          </cell>
          <cell r="O3">
            <v>53</v>
          </cell>
          <cell r="P3">
            <v>1</v>
          </cell>
          <cell r="Q3">
            <v>4</v>
          </cell>
          <cell r="R3">
            <v>54</v>
          </cell>
          <cell r="S3">
            <v>98</v>
          </cell>
          <cell r="T3">
            <v>100</v>
          </cell>
          <cell r="U3" t="str">
            <v>Yes</v>
          </cell>
        </row>
        <row r="4">
          <cell r="B4" t="str">
            <v>HEC Paris</v>
          </cell>
          <cell r="C4">
            <v>2</v>
          </cell>
          <cell r="D4">
            <v>98069</v>
          </cell>
          <cell r="E4">
            <v>37</v>
          </cell>
          <cell r="F4">
            <v>13</v>
          </cell>
          <cell r="G4">
            <v>18</v>
          </cell>
          <cell r="H4">
            <v>37000</v>
          </cell>
          <cell r="I4">
            <v>19</v>
          </cell>
          <cell r="J4">
            <v>90</v>
          </cell>
          <cell r="K4" t="str">
            <v>France</v>
          </cell>
          <cell r="L4">
            <v>70</v>
          </cell>
          <cell r="M4">
            <v>491</v>
          </cell>
          <cell r="N4">
            <v>32</v>
          </cell>
          <cell r="O4">
            <v>67</v>
          </cell>
          <cell r="P4">
            <v>2</v>
          </cell>
          <cell r="Q4">
            <v>2</v>
          </cell>
          <cell r="R4">
            <v>72</v>
          </cell>
          <cell r="S4">
            <v>46</v>
          </cell>
          <cell r="T4">
            <v>100</v>
          </cell>
          <cell r="U4" t="str">
            <v>No</v>
          </cell>
        </row>
        <row r="5">
          <cell r="B5" t="str">
            <v>London Business School</v>
          </cell>
          <cell r="C5">
            <v>1</v>
          </cell>
          <cell r="D5">
            <v>91589</v>
          </cell>
          <cell r="E5">
            <v>46</v>
          </cell>
          <cell r="F5">
            <v>50</v>
          </cell>
          <cell r="G5">
            <v>12</v>
          </cell>
          <cell r="H5" t="str">
            <v>£29,900</v>
          </cell>
          <cell r="I5">
            <v>24</v>
          </cell>
          <cell r="J5">
            <v>10</v>
          </cell>
          <cell r="K5" t="str">
            <v>UK</v>
          </cell>
          <cell r="L5">
            <v>82</v>
          </cell>
          <cell r="M5">
            <v>248</v>
          </cell>
          <cell r="N5">
            <v>30</v>
          </cell>
          <cell r="O5">
            <v>72</v>
          </cell>
          <cell r="P5">
            <v>4</v>
          </cell>
          <cell r="Q5">
            <v>5</v>
          </cell>
          <cell r="R5">
            <v>63</v>
          </cell>
          <cell r="S5">
            <v>94</v>
          </cell>
          <cell r="T5">
            <v>99</v>
          </cell>
          <cell r="U5" t="str">
            <v>No</v>
          </cell>
        </row>
        <row r="6">
          <cell r="B6" t="str">
            <v>Essec Business School</v>
          </cell>
          <cell r="C6">
            <v>1</v>
          </cell>
          <cell r="D6">
            <v>93916</v>
          </cell>
          <cell r="E6">
            <v>46</v>
          </cell>
          <cell r="F6">
            <v>38</v>
          </cell>
          <cell r="G6">
            <v>21</v>
          </cell>
          <cell r="H6">
            <v>40000</v>
          </cell>
          <cell r="I6">
            <v>34</v>
          </cell>
          <cell r="J6">
            <v>100</v>
          </cell>
          <cell r="K6" t="str">
            <v>France / Singapore</v>
          </cell>
          <cell r="L6">
            <v>56</v>
          </cell>
          <cell r="M6">
            <v>815</v>
          </cell>
          <cell r="N6">
            <v>55</v>
          </cell>
          <cell r="O6">
            <v>69</v>
          </cell>
          <cell r="P6">
            <v>4</v>
          </cell>
          <cell r="Q6">
            <v>16</v>
          </cell>
          <cell r="R6">
            <v>63</v>
          </cell>
          <cell r="S6">
            <v>38</v>
          </cell>
          <cell r="T6">
            <v>99</v>
          </cell>
          <cell r="U6" t="str">
            <v>No</v>
          </cell>
        </row>
        <row r="7">
          <cell r="B7" t="str">
            <v>ESCP Business School</v>
          </cell>
          <cell r="C7">
            <v>2</v>
          </cell>
          <cell r="D7">
            <v>81282</v>
          </cell>
          <cell r="E7">
            <v>52</v>
          </cell>
          <cell r="F7">
            <v>34</v>
          </cell>
          <cell r="G7">
            <v>18</v>
          </cell>
          <cell r="H7">
            <v>36800</v>
          </cell>
          <cell r="I7">
            <v>38</v>
          </cell>
          <cell r="J7">
            <v>100</v>
          </cell>
          <cell r="K7" t="str">
            <v>FR / UK / DE / ES / IT</v>
          </cell>
          <cell r="L7">
            <v>78</v>
          </cell>
          <cell r="M7">
            <v>892</v>
          </cell>
          <cell r="N7">
            <v>37</v>
          </cell>
          <cell r="O7">
            <v>56</v>
          </cell>
          <cell r="P7">
            <v>5</v>
          </cell>
          <cell r="Q7">
            <v>18</v>
          </cell>
          <cell r="R7">
            <v>49</v>
          </cell>
          <cell r="S7">
            <v>86</v>
          </cell>
          <cell r="T7">
            <v>99</v>
          </cell>
          <cell r="U7" t="str">
            <v>No</v>
          </cell>
        </row>
        <row r="8">
          <cell r="B8" t="str">
            <v>SDA Bocconi/Università Bocconi</v>
          </cell>
          <cell r="C8">
            <v>1</v>
          </cell>
          <cell r="D8">
            <v>77295</v>
          </cell>
          <cell r="E8">
            <v>48</v>
          </cell>
          <cell r="F8">
            <v>28</v>
          </cell>
          <cell r="G8">
            <v>26</v>
          </cell>
          <cell r="H8">
            <v>26652</v>
          </cell>
          <cell r="I8">
            <v>40</v>
          </cell>
          <cell r="J8">
            <v>100</v>
          </cell>
          <cell r="K8" t="str">
            <v>Italy</v>
          </cell>
          <cell r="L8">
            <v>34</v>
          </cell>
          <cell r="M8">
            <v>143</v>
          </cell>
          <cell r="N8">
            <v>8</v>
          </cell>
          <cell r="O8">
            <v>72</v>
          </cell>
          <cell r="P8">
            <v>9</v>
          </cell>
          <cell r="Q8">
            <v>15</v>
          </cell>
          <cell r="R8">
            <v>61</v>
          </cell>
          <cell r="S8">
            <v>35</v>
          </cell>
          <cell r="T8">
            <v>98</v>
          </cell>
          <cell r="U8" t="str">
            <v>No</v>
          </cell>
        </row>
        <row r="9">
          <cell r="B9" t="str">
            <v>University College Dublin: Smurfit</v>
          </cell>
          <cell r="C9">
            <v>2</v>
          </cell>
          <cell r="D9">
            <v>68400</v>
          </cell>
          <cell r="E9">
            <v>52</v>
          </cell>
          <cell r="F9">
            <v>29</v>
          </cell>
          <cell r="G9">
            <v>13</v>
          </cell>
          <cell r="H9">
            <v>18300</v>
          </cell>
          <cell r="I9">
            <v>35</v>
          </cell>
          <cell r="J9">
            <v>100</v>
          </cell>
          <cell r="K9" t="str">
            <v>Ireland</v>
          </cell>
          <cell r="L9">
            <v>50</v>
          </cell>
          <cell r="M9">
            <v>42</v>
          </cell>
          <cell r="N9">
            <v>35</v>
          </cell>
          <cell r="O9">
            <v>54</v>
          </cell>
          <cell r="P9">
            <v>15</v>
          </cell>
          <cell r="Q9">
            <v>1</v>
          </cell>
          <cell r="R9">
            <v>45</v>
          </cell>
          <cell r="S9">
            <v>81</v>
          </cell>
          <cell r="T9">
            <v>100</v>
          </cell>
          <cell r="U9" t="str">
            <v>Yes</v>
          </cell>
        </row>
        <row r="10">
          <cell r="B10" t="str">
            <v>Rotterdam School of Management, Erasmus University</v>
          </cell>
          <cell r="C10">
            <v>2</v>
          </cell>
          <cell r="D10">
            <v>78922</v>
          </cell>
          <cell r="E10">
            <v>56</v>
          </cell>
          <cell r="F10">
            <v>33</v>
          </cell>
          <cell r="G10">
            <v>19</v>
          </cell>
          <cell r="H10">
            <v>26050</v>
          </cell>
          <cell r="I10">
            <v>24</v>
          </cell>
          <cell r="J10">
            <v>63</v>
          </cell>
          <cell r="K10" t="str">
            <v>Netherlands</v>
          </cell>
          <cell r="L10">
            <v>55</v>
          </cell>
          <cell r="M10">
            <v>63</v>
          </cell>
          <cell r="N10">
            <v>22</v>
          </cell>
          <cell r="O10">
            <v>31</v>
          </cell>
          <cell r="P10">
            <v>8</v>
          </cell>
          <cell r="Q10">
            <v>3</v>
          </cell>
          <cell r="R10">
            <v>45</v>
          </cell>
          <cell r="S10">
            <v>63</v>
          </cell>
          <cell r="T10">
            <v>100</v>
          </cell>
          <cell r="U10" t="str">
            <v>Yes</v>
          </cell>
        </row>
        <row r="11">
          <cell r="B11" t="str">
            <v>Cems Global Alliance</v>
          </cell>
          <cell r="C11">
            <v>2</v>
          </cell>
          <cell r="D11">
            <v>80151</v>
          </cell>
          <cell r="E11">
            <v>50</v>
          </cell>
          <cell r="F11">
            <v>31</v>
          </cell>
          <cell r="G11">
            <v>12</v>
          </cell>
          <cell r="H11">
            <v>12681</v>
          </cell>
          <cell r="I11">
            <v>32</v>
          </cell>
          <cell r="J11">
            <v>100</v>
          </cell>
          <cell r="K11" t="str">
            <v>See table note</v>
          </cell>
          <cell r="L11">
            <v>36</v>
          </cell>
          <cell r="M11">
            <v>1251</v>
          </cell>
          <cell r="N11">
            <v>26</v>
          </cell>
          <cell r="O11">
            <v>95</v>
          </cell>
          <cell r="P11" t="str">
            <v/>
          </cell>
          <cell r="Q11">
            <v>8</v>
          </cell>
          <cell r="R11">
            <v>43</v>
          </cell>
          <cell r="S11">
            <v>49</v>
          </cell>
          <cell r="T11">
            <v>96</v>
          </cell>
          <cell r="U11" t="str">
            <v>No</v>
          </cell>
        </row>
        <row r="12">
          <cell r="B12" t="str">
            <v>IE Business School</v>
          </cell>
          <cell r="C12">
            <v>1</v>
          </cell>
          <cell r="D12">
            <v>79475</v>
          </cell>
          <cell r="E12">
            <v>42</v>
          </cell>
          <cell r="F12">
            <v>47</v>
          </cell>
          <cell r="G12">
            <v>10</v>
          </cell>
          <cell r="H12">
            <v>35200</v>
          </cell>
          <cell r="I12">
            <v>40</v>
          </cell>
          <cell r="J12">
            <v>23</v>
          </cell>
          <cell r="K12" t="str">
            <v>Spain</v>
          </cell>
          <cell r="L12">
            <v>65</v>
          </cell>
          <cell r="M12">
            <v>639</v>
          </cell>
          <cell r="N12">
            <v>10</v>
          </cell>
          <cell r="O12">
            <v>90</v>
          </cell>
          <cell r="P12">
            <v>7</v>
          </cell>
          <cell r="Q12">
            <v>10</v>
          </cell>
          <cell r="R12">
            <v>69</v>
          </cell>
          <cell r="S12">
            <v>79</v>
          </cell>
          <cell r="T12">
            <v>98</v>
          </cell>
          <cell r="U12" t="str">
            <v>No</v>
          </cell>
        </row>
        <row r="13">
          <cell r="B13" t="str">
            <v>Esade Business School</v>
          </cell>
          <cell r="C13">
            <v>1</v>
          </cell>
          <cell r="D13">
            <v>80966</v>
          </cell>
          <cell r="E13">
            <v>44</v>
          </cell>
          <cell r="F13">
            <v>20</v>
          </cell>
          <cell r="G13">
            <v>13</v>
          </cell>
          <cell r="H13">
            <v>26500</v>
          </cell>
          <cell r="I13">
            <v>36</v>
          </cell>
          <cell r="J13">
            <v>34</v>
          </cell>
          <cell r="K13" t="str">
            <v>Spain</v>
          </cell>
          <cell r="L13">
            <v>40</v>
          </cell>
          <cell r="M13">
            <v>131</v>
          </cell>
          <cell r="N13">
            <v>25</v>
          </cell>
          <cell r="O13">
            <v>80</v>
          </cell>
          <cell r="P13">
            <v>9</v>
          </cell>
          <cell r="Q13">
            <v>11</v>
          </cell>
          <cell r="R13">
            <v>65</v>
          </cell>
          <cell r="S13">
            <v>95</v>
          </cell>
          <cell r="T13">
            <v>93</v>
          </cell>
          <cell r="U13" t="str">
            <v>Yes</v>
          </cell>
        </row>
        <row r="14">
          <cell r="B14" t="str">
            <v>Stockholm School of Economics</v>
          </cell>
          <cell r="C14">
            <v>2</v>
          </cell>
          <cell r="D14">
            <v>75792</v>
          </cell>
          <cell r="E14">
            <v>58</v>
          </cell>
          <cell r="F14">
            <v>42</v>
          </cell>
          <cell r="G14">
            <v>23</v>
          </cell>
          <cell r="H14" t="str">
            <v>SKr300,000</v>
          </cell>
          <cell r="I14">
            <v>26</v>
          </cell>
          <cell r="J14">
            <v>100</v>
          </cell>
          <cell r="K14" t="str">
            <v>Sweden</v>
          </cell>
          <cell r="L14">
            <v>33</v>
          </cell>
          <cell r="M14">
            <v>53</v>
          </cell>
          <cell r="N14">
            <v>83</v>
          </cell>
          <cell r="O14">
            <v>37</v>
          </cell>
          <cell r="P14">
            <v>21</v>
          </cell>
          <cell r="Q14">
            <v>14</v>
          </cell>
          <cell r="R14">
            <v>49</v>
          </cell>
          <cell r="S14">
            <v>74</v>
          </cell>
          <cell r="T14">
            <v>94</v>
          </cell>
          <cell r="U14" t="str">
            <v>No</v>
          </cell>
        </row>
        <row r="15">
          <cell r="B15" t="str">
            <v>WU (Vienna University of Economics and Business)</v>
          </cell>
          <cell r="C15">
            <v>2</v>
          </cell>
          <cell r="D15">
            <v>67695</v>
          </cell>
          <cell r="E15">
            <v>53</v>
          </cell>
          <cell r="F15">
            <v>50</v>
          </cell>
          <cell r="G15">
            <v>24</v>
          </cell>
          <cell r="H15">
            <v>2907</v>
          </cell>
          <cell r="I15">
            <v>39</v>
          </cell>
          <cell r="J15">
            <v>100</v>
          </cell>
          <cell r="K15" t="str">
            <v>Austria</v>
          </cell>
          <cell r="L15">
            <v>30</v>
          </cell>
          <cell r="M15">
            <v>70</v>
          </cell>
          <cell r="N15">
            <v>66</v>
          </cell>
          <cell r="O15">
            <v>58</v>
          </cell>
          <cell r="P15">
            <v>11</v>
          </cell>
          <cell r="Q15">
            <v>6</v>
          </cell>
          <cell r="R15">
            <v>40</v>
          </cell>
          <cell r="S15">
            <v>53</v>
          </cell>
          <cell r="T15">
            <v>96</v>
          </cell>
          <cell r="U15" t="str">
            <v>Yes</v>
          </cell>
        </row>
        <row r="16">
          <cell r="B16" t="str">
            <v>University of Mannheim</v>
          </cell>
          <cell r="C16">
            <v>0</v>
          </cell>
          <cell r="D16">
            <v>89425</v>
          </cell>
          <cell r="E16">
            <v>45</v>
          </cell>
          <cell r="F16">
            <v>20</v>
          </cell>
          <cell r="G16">
            <v>32</v>
          </cell>
          <cell r="H16">
            <v>641</v>
          </cell>
          <cell r="I16">
            <v>35</v>
          </cell>
          <cell r="J16">
            <v>92</v>
          </cell>
          <cell r="K16" t="str">
            <v>Germany</v>
          </cell>
          <cell r="L16">
            <v>28</v>
          </cell>
          <cell r="M16">
            <v>339</v>
          </cell>
          <cell r="N16">
            <v>44</v>
          </cell>
          <cell r="O16">
            <v>20</v>
          </cell>
          <cell r="P16">
            <v>13</v>
          </cell>
          <cell r="Q16">
            <v>78</v>
          </cell>
          <cell r="R16">
            <v>49</v>
          </cell>
          <cell r="S16">
            <v>31</v>
          </cell>
          <cell r="T16">
            <v>85</v>
          </cell>
          <cell r="U16" t="str">
            <v>No</v>
          </cell>
        </row>
        <row r="17">
          <cell r="B17" t="str">
            <v>Imperial College Business School</v>
          </cell>
          <cell r="C17">
            <v>0</v>
          </cell>
          <cell r="D17">
            <v>68743</v>
          </cell>
          <cell r="E17">
            <v>50</v>
          </cell>
          <cell r="F17">
            <v>43</v>
          </cell>
          <cell r="G17">
            <v>14</v>
          </cell>
          <cell r="H17" t="str">
            <v>£27,000</v>
          </cell>
          <cell r="I17">
            <v>29</v>
          </cell>
          <cell r="J17">
            <v>29</v>
          </cell>
          <cell r="K17" t="str">
            <v>UK</v>
          </cell>
          <cell r="L17">
            <v>96</v>
          </cell>
          <cell r="M17">
            <v>167</v>
          </cell>
          <cell r="N17">
            <v>18</v>
          </cell>
          <cell r="O17">
            <v>71</v>
          </cell>
          <cell r="P17">
            <v>16</v>
          </cell>
          <cell r="Q17">
            <v>22</v>
          </cell>
          <cell r="R17">
            <v>49</v>
          </cell>
          <cell r="S17">
            <v>86</v>
          </cell>
          <cell r="T17">
            <v>100</v>
          </cell>
          <cell r="U17" t="str">
            <v>No</v>
          </cell>
        </row>
        <row r="18">
          <cell r="B18" t="str">
            <v>WHU – Otto Beisheim School of Management</v>
          </cell>
          <cell r="C18">
            <v>0</v>
          </cell>
          <cell r="D18">
            <v>101304</v>
          </cell>
          <cell r="E18">
            <v>29</v>
          </cell>
          <cell r="F18">
            <v>12</v>
          </cell>
          <cell r="G18">
            <v>20</v>
          </cell>
          <cell r="H18">
            <v>24000</v>
          </cell>
          <cell r="I18">
            <v>23</v>
          </cell>
          <cell r="J18">
            <v>100</v>
          </cell>
          <cell r="K18" t="str">
            <v>Germany</v>
          </cell>
          <cell r="L18">
            <v>30</v>
          </cell>
          <cell r="M18">
            <v>97</v>
          </cell>
          <cell r="N18">
            <v>98</v>
          </cell>
          <cell r="O18">
            <v>12</v>
          </cell>
          <cell r="P18">
            <v>11</v>
          </cell>
          <cell r="Q18">
            <v>69</v>
          </cell>
          <cell r="R18">
            <v>47</v>
          </cell>
          <cell r="S18">
            <v>32</v>
          </cell>
          <cell r="T18">
            <v>100</v>
          </cell>
          <cell r="U18" t="str">
            <v>Yes</v>
          </cell>
        </row>
        <row r="19">
          <cell r="B19" t="str">
            <v>Edhec Business School</v>
          </cell>
          <cell r="C19">
            <v>2</v>
          </cell>
          <cell r="D19">
            <v>69652</v>
          </cell>
          <cell r="E19">
            <v>50</v>
          </cell>
          <cell r="F19">
            <v>41</v>
          </cell>
          <cell r="G19">
            <v>32</v>
          </cell>
          <cell r="H19">
            <v>30600</v>
          </cell>
          <cell r="I19">
            <v>40</v>
          </cell>
          <cell r="J19">
            <v>100</v>
          </cell>
          <cell r="K19" t="str">
            <v>France</v>
          </cell>
          <cell r="L19">
            <v>53</v>
          </cell>
          <cell r="M19">
            <v>999</v>
          </cell>
          <cell r="N19">
            <v>63</v>
          </cell>
          <cell r="O19">
            <v>86</v>
          </cell>
          <cell r="P19">
            <v>16</v>
          </cell>
          <cell r="Q19">
            <v>24</v>
          </cell>
          <cell r="R19">
            <v>44</v>
          </cell>
          <cell r="S19">
            <v>46</v>
          </cell>
          <cell r="T19">
            <v>91</v>
          </cell>
          <cell r="U19" t="str">
            <v>No</v>
          </cell>
        </row>
        <row r="20">
          <cell r="B20" t="str">
            <v>Shanghai Jiao Tong University: Antai</v>
          </cell>
          <cell r="C20">
            <v>1</v>
          </cell>
          <cell r="D20">
            <v>73245</v>
          </cell>
          <cell r="E20">
            <v>46</v>
          </cell>
          <cell r="F20">
            <v>13</v>
          </cell>
          <cell r="G20">
            <v>36</v>
          </cell>
          <cell r="H20" t="str">
            <v>Rmb72,250</v>
          </cell>
          <cell r="I20">
            <v>33</v>
          </cell>
          <cell r="J20">
            <v>100</v>
          </cell>
          <cell r="K20" t="str">
            <v>China</v>
          </cell>
          <cell r="L20">
            <v>3</v>
          </cell>
          <cell r="M20">
            <v>28</v>
          </cell>
          <cell r="N20">
            <v>15</v>
          </cell>
          <cell r="O20">
            <v>32</v>
          </cell>
          <cell r="P20">
            <v>28</v>
          </cell>
          <cell r="Q20">
            <v>99</v>
          </cell>
          <cell r="R20">
            <v>102</v>
          </cell>
          <cell r="S20">
            <v>7</v>
          </cell>
          <cell r="T20">
            <v>94</v>
          </cell>
          <cell r="U20" t="str">
            <v>No</v>
          </cell>
        </row>
        <row r="21">
          <cell r="B21" t="str">
            <v>Indian Institute of Management Ahmedabad</v>
          </cell>
          <cell r="C21">
            <v>0</v>
          </cell>
          <cell r="D21">
            <v>120054</v>
          </cell>
          <cell r="E21">
            <v>28</v>
          </cell>
          <cell r="F21">
            <v>0</v>
          </cell>
          <cell r="G21">
            <v>22</v>
          </cell>
          <cell r="H21" t="str">
            <v>Rs1,533,000</v>
          </cell>
          <cell r="I21">
            <v>20</v>
          </cell>
          <cell r="J21">
            <v>99</v>
          </cell>
          <cell r="K21" t="str">
            <v>India</v>
          </cell>
          <cell r="L21">
            <v>2</v>
          </cell>
          <cell r="M21">
            <v>395</v>
          </cell>
          <cell r="N21">
            <v>36</v>
          </cell>
          <cell r="O21">
            <v>0</v>
          </cell>
          <cell r="P21">
            <v>19</v>
          </cell>
          <cell r="Q21">
            <v>98</v>
          </cell>
          <cell r="R21">
            <v>39</v>
          </cell>
          <cell r="S21">
            <v>1</v>
          </cell>
          <cell r="T21">
            <v>100</v>
          </cell>
          <cell r="U21" t="str">
            <v>No</v>
          </cell>
        </row>
        <row r="22">
          <cell r="B22" t="str">
            <v>Kozminski University</v>
          </cell>
          <cell r="C22">
            <v>0</v>
          </cell>
          <cell r="D22">
            <v>75986</v>
          </cell>
          <cell r="E22">
            <v>49</v>
          </cell>
          <cell r="F22">
            <v>15</v>
          </cell>
          <cell r="G22">
            <v>24</v>
          </cell>
          <cell r="H22" t="str">
            <v>Zloty 52,000</v>
          </cell>
          <cell r="I22">
            <v>37</v>
          </cell>
          <cell r="J22">
            <v>55</v>
          </cell>
          <cell r="K22" t="str">
            <v>Poland</v>
          </cell>
          <cell r="L22">
            <v>17</v>
          </cell>
          <cell r="M22">
            <v>171</v>
          </cell>
          <cell r="N22">
            <v>20</v>
          </cell>
          <cell r="O22">
            <v>62</v>
          </cell>
          <cell r="P22" t="str">
            <v/>
          </cell>
          <cell r="Q22">
            <v>68</v>
          </cell>
          <cell r="R22">
            <v>67</v>
          </cell>
          <cell r="S22">
            <v>48</v>
          </cell>
          <cell r="T22">
            <v>87</v>
          </cell>
          <cell r="U22" t="str">
            <v>No</v>
          </cell>
        </row>
        <row r="23">
          <cell r="B23" t="str">
            <v>Warwick Business School</v>
          </cell>
          <cell r="C23">
            <v>1</v>
          </cell>
          <cell r="D23">
            <v>57990</v>
          </cell>
          <cell r="E23">
            <v>61</v>
          </cell>
          <cell r="F23">
            <v>40</v>
          </cell>
          <cell r="G23">
            <v>14</v>
          </cell>
          <cell r="H23" t="str">
            <v>£27,250</v>
          </cell>
          <cell r="I23">
            <v>34</v>
          </cell>
          <cell r="J23">
            <v>0</v>
          </cell>
          <cell r="K23" t="str">
            <v>UK</v>
          </cell>
          <cell r="L23">
            <v>78</v>
          </cell>
          <cell r="M23">
            <v>160</v>
          </cell>
          <cell r="N23">
            <v>1</v>
          </cell>
          <cell r="O23">
            <v>20</v>
          </cell>
          <cell r="P23">
            <v>26</v>
          </cell>
          <cell r="Q23">
            <v>65</v>
          </cell>
          <cell r="R23">
            <v>85</v>
          </cell>
          <cell r="S23">
            <v>97</v>
          </cell>
          <cell r="T23">
            <v>100</v>
          </cell>
          <cell r="U23" t="str">
            <v>No</v>
          </cell>
        </row>
        <row r="24">
          <cell r="B24" t="str">
            <v>Prague University of Economics and Business</v>
          </cell>
          <cell r="C24">
            <v>2</v>
          </cell>
          <cell r="D24">
            <v>68853</v>
          </cell>
          <cell r="E24">
            <v>52</v>
          </cell>
          <cell r="F24">
            <v>20</v>
          </cell>
          <cell r="G24">
            <v>28</v>
          </cell>
          <cell r="H24" t="str">
            <v>Kc138,000</v>
          </cell>
          <cell r="I24">
            <v>42</v>
          </cell>
          <cell r="J24">
            <v>100</v>
          </cell>
          <cell r="K24" t="str">
            <v>Czech Republic</v>
          </cell>
          <cell r="L24">
            <v>13</v>
          </cell>
          <cell r="M24">
            <v>40</v>
          </cell>
          <cell r="N24">
            <v>87</v>
          </cell>
          <cell r="O24">
            <v>35</v>
          </cell>
          <cell r="P24" t="str">
            <v/>
          </cell>
          <cell r="Q24">
            <v>19</v>
          </cell>
          <cell r="R24">
            <v>52</v>
          </cell>
          <cell r="S24">
            <v>62</v>
          </cell>
          <cell r="T24">
            <v>88</v>
          </cell>
          <cell r="U24" t="str">
            <v>Yes</v>
          </cell>
        </row>
        <row r="25">
          <cell r="B25" t="str">
            <v>St Petersburg University, Graduate School of Management</v>
          </cell>
          <cell r="C25">
            <v>1</v>
          </cell>
          <cell r="D25">
            <v>59178</v>
          </cell>
          <cell r="E25">
            <v>55</v>
          </cell>
          <cell r="F25">
            <v>14</v>
          </cell>
          <cell r="G25">
            <v>24</v>
          </cell>
          <cell r="H25" t="str">
            <v>Rub900,000</v>
          </cell>
          <cell r="I25">
            <v>53</v>
          </cell>
          <cell r="J25">
            <v>100</v>
          </cell>
          <cell r="K25" t="str">
            <v>Russia</v>
          </cell>
          <cell r="L25">
            <v>4</v>
          </cell>
          <cell r="M25">
            <v>109</v>
          </cell>
          <cell r="N25">
            <v>4</v>
          </cell>
          <cell r="O25">
            <v>22</v>
          </cell>
          <cell r="P25">
            <v>28</v>
          </cell>
          <cell r="Q25">
            <v>27</v>
          </cell>
          <cell r="R25">
            <v>69</v>
          </cell>
          <cell r="S25">
            <v>14</v>
          </cell>
          <cell r="T25">
            <v>94</v>
          </cell>
          <cell r="U25" t="str">
            <v>No</v>
          </cell>
        </row>
        <row r="26">
          <cell r="B26" t="str">
            <v>Indian Institute of Management Calcutta</v>
          </cell>
          <cell r="C26">
            <v>1</v>
          </cell>
          <cell r="D26">
            <v>111780</v>
          </cell>
          <cell r="E26">
            <v>31</v>
          </cell>
          <cell r="F26">
            <v>18</v>
          </cell>
          <cell r="G26">
            <v>22</v>
          </cell>
          <cell r="H26" t="str">
            <v>Rs1,194,000</v>
          </cell>
          <cell r="I26">
            <v>21</v>
          </cell>
          <cell r="J26">
            <v>100</v>
          </cell>
          <cell r="K26" t="str">
            <v>India</v>
          </cell>
          <cell r="L26">
            <v>1</v>
          </cell>
          <cell r="M26">
            <v>463</v>
          </cell>
          <cell r="N26">
            <v>39</v>
          </cell>
          <cell r="O26">
            <v>6</v>
          </cell>
          <cell r="P26">
            <v>25</v>
          </cell>
          <cell r="Q26">
            <v>91</v>
          </cell>
          <cell r="R26">
            <v>42</v>
          </cell>
          <cell r="S26">
            <v>0</v>
          </cell>
          <cell r="T26">
            <v>100</v>
          </cell>
          <cell r="U26" t="str">
            <v>No</v>
          </cell>
        </row>
        <row r="27">
          <cell r="B27" t="str">
            <v>Skema Business School</v>
          </cell>
          <cell r="C27">
            <v>2</v>
          </cell>
          <cell r="D27">
            <v>62240</v>
          </cell>
          <cell r="E27">
            <v>62</v>
          </cell>
          <cell r="F27">
            <v>33</v>
          </cell>
          <cell r="G27">
            <v>24</v>
          </cell>
          <cell r="H27">
            <v>22500</v>
          </cell>
          <cell r="I27">
            <v>43</v>
          </cell>
          <cell r="J27">
            <v>100</v>
          </cell>
          <cell r="K27" t="str">
            <v>France / US / China / Brazil</v>
          </cell>
          <cell r="L27">
            <v>48</v>
          </cell>
          <cell r="M27">
            <v>490</v>
          </cell>
          <cell r="N27">
            <v>56</v>
          </cell>
          <cell r="O27">
            <v>58</v>
          </cell>
          <cell r="P27">
            <v>29</v>
          </cell>
          <cell r="Q27">
            <v>17</v>
          </cell>
          <cell r="R27">
            <v>50</v>
          </cell>
          <cell r="S27">
            <v>50</v>
          </cell>
          <cell r="T27">
            <v>92</v>
          </cell>
          <cell r="U27" t="str">
            <v>No</v>
          </cell>
        </row>
        <row r="28">
          <cell r="B28" t="str">
            <v>Indian Institute of Management Bangalore</v>
          </cell>
          <cell r="C28">
            <v>0</v>
          </cell>
          <cell r="D28">
            <v>117949</v>
          </cell>
          <cell r="E28">
            <v>28</v>
          </cell>
          <cell r="F28">
            <v>42</v>
          </cell>
          <cell r="G28">
            <v>21</v>
          </cell>
          <cell r="H28" t="str">
            <v>Rs1,950,000</v>
          </cell>
          <cell r="I28">
            <v>22</v>
          </cell>
          <cell r="J28">
            <v>100</v>
          </cell>
          <cell r="K28" t="str">
            <v>India</v>
          </cell>
          <cell r="L28">
            <v>6</v>
          </cell>
          <cell r="M28">
            <v>405</v>
          </cell>
          <cell r="N28">
            <v>62</v>
          </cell>
          <cell r="O28">
            <v>8</v>
          </cell>
          <cell r="P28">
            <v>24</v>
          </cell>
          <cell r="Q28">
            <v>93</v>
          </cell>
          <cell r="R28">
            <v>40</v>
          </cell>
          <cell r="S28">
            <v>0</v>
          </cell>
          <cell r="T28">
            <v>98</v>
          </cell>
          <cell r="U28" t="str">
            <v>No</v>
          </cell>
        </row>
        <row r="29">
          <cell r="B29" t="str">
            <v>The University of Sydney Business School</v>
          </cell>
          <cell r="C29">
            <v>0</v>
          </cell>
          <cell r="D29">
            <v>65711</v>
          </cell>
          <cell r="E29">
            <v>57</v>
          </cell>
          <cell r="F29">
            <v>60</v>
          </cell>
          <cell r="G29">
            <v>14</v>
          </cell>
          <cell r="H29" t="str">
            <v>A$66,750</v>
          </cell>
          <cell r="I29">
            <v>36</v>
          </cell>
          <cell r="J29">
            <v>100</v>
          </cell>
          <cell r="K29" t="str">
            <v>Australia</v>
          </cell>
          <cell r="L29">
            <v>39</v>
          </cell>
          <cell r="M29">
            <v>145</v>
          </cell>
          <cell r="N29">
            <v>2</v>
          </cell>
          <cell r="O29">
            <v>40</v>
          </cell>
          <cell r="P29">
            <v>32</v>
          </cell>
          <cell r="Q29">
            <v>13</v>
          </cell>
          <cell r="R29">
            <v>52</v>
          </cell>
          <cell r="S29">
            <v>81</v>
          </cell>
          <cell r="T29">
            <v>89</v>
          </cell>
          <cell r="U29" t="str">
            <v>No</v>
          </cell>
        </row>
        <row r="30">
          <cell r="B30" t="str">
            <v>HEC Lausanne, University of Lausanne</v>
          </cell>
          <cell r="C30">
            <v>1</v>
          </cell>
          <cell r="D30">
            <v>71038</v>
          </cell>
          <cell r="E30">
            <v>54</v>
          </cell>
          <cell r="F30">
            <v>29</v>
          </cell>
          <cell r="G30">
            <v>24</v>
          </cell>
          <cell r="H30" t="str">
            <v>SFr2,520</v>
          </cell>
          <cell r="I30">
            <v>25</v>
          </cell>
          <cell r="J30">
            <v>89</v>
          </cell>
          <cell r="K30" t="str">
            <v>Switzerland</v>
          </cell>
          <cell r="L30">
            <v>82</v>
          </cell>
          <cell r="M30">
            <v>155</v>
          </cell>
          <cell r="N30">
            <v>17</v>
          </cell>
          <cell r="O30">
            <v>43</v>
          </cell>
          <cell r="P30">
            <v>26</v>
          </cell>
          <cell r="Q30">
            <v>25</v>
          </cell>
          <cell r="R30">
            <v>58</v>
          </cell>
          <cell r="S30">
            <v>68</v>
          </cell>
          <cell r="T30">
            <v>100</v>
          </cell>
          <cell r="U30" t="str">
            <v>Yes</v>
          </cell>
        </row>
        <row r="31">
          <cell r="B31" t="str">
            <v>Frankfurt School of Finance and Management</v>
          </cell>
          <cell r="C31">
            <v>1</v>
          </cell>
          <cell r="D31">
            <v>93060</v>
          </cell>
          <cell r="E31">
            <v>47</v>
          </cell>
          <cell r="F31">
            <v>21</v>
          </cell>
          <cell r="G31">
            <v>22</v>
          </cell>
          <cell r="H31">
            <v>32500</v>
          </cell>
          <cell r="I31">
            <v>16</v>
          </cell>
          <cell r="J31">
            <v>18</v>
          </cell>
          <cell r="K31" t="str">
            <v>Germany</v>
          </cell>
          <cell r="L31">
            <v>25</v>
          </cell>
          <cell r="M31">
            <v>87</v>
          </cell>
          <cell r="N31">
            <v>58</v>
          </cell>
          <cell r="O31">
            <v>32</v>
          </cell>
          <cell r="P31" t="str">
            <v/>
          </cell>
          <cell r="Q31">
            <v>95</v>
          </cell>
          <cell r="R31">
            <v>33</v>
          </cell>
          <cell r="S31">
            <v>37</v>
          </cell>
          <cell r="T31">
            <v>98</v>
          </cell>
          <cell r="U31" t="str">
            <v>No</v>
          </cell>
        </row>
        <row r="32">
          <cell r="B32" t="str">
            <v>Nova School of Business and Economics</v>
          </cell>
          <cell r="C32">
            <v>2</v>
          </cell>
          <cell r="D32">
            <v>56012</v>
          </cell>
          <cell r="E32">
            <v>63</v>
          </cell>
          <cell r="F32">
            <v>67</v>
          </cell>
          <cell r="G32">
            <v>18</v>
          </cell>
          <cell r="H32">
            <v>17100</v>
          </cell>
          <cell r="I32">
            <v>35</v>
          </cell>
          <cell r="J32">
            <v>71</v>
          </cell>
          <cell r="K32" t="str">
            <v>Portugal</v>
          </cell>
          <cell r="L32">
            <v>30</v>
          </cell>
          <cell r="M32">
            <v>150</v>
          </cell>
          <cell r="N32">
            <v>12</v>
          </cell>
          <cell r="O32">
            <v>100</v>
          </cell>
          <cell r="P32">
            <v>21</v>
          </cell>
          <cell r="Q32">
            <v>20</v>
          </cell>
          <cell r="R32">
            <v>60</v>
          </cell>
          <cell r="S32">
            <v>65</v>
          </cell>
          <cell r="T32">
            <v>100</v>
          </cell>
          <cell r="U32" t="str">
            <v>No</v>
          </cell>
        </row>
        <row r="33">
          <cell r="B33" t="str">
            <v>Católica Lisbon School of Business and Economics</v>
          </cell>
          <cell r="C33">
            <v>2</v>
          </cell>
          <cell r="D33">
            <v>53439</v>
          </cell>
          <cell r="E33">
            <v>49</v>
          </cell>
          <cell r="F33">
            <v>31</v>
          </cell>
          <cell r="G33">
            <v>20</v>
          </cell>
          <cell r="H33">
            <v>14070</v>
          </cell>
          <cell r="I33">
            <v>36</v>
          </cell>
          <cell r="J33">
            <v>74</v>
          </cell>
          <cell r="K33" t="str">
            <v>Portugal</v>
          </cell>
          <cell r="L33">
            <v>43</v>
          </cell>
          <cell r="M33">
            <v>76</v>
          </cell>
          <cell r="N33">
            <v>9</v>
          </cell>
          <cell r="O33">
            <v>46</v>
          </cell>
          <cell r="P33">
            <v>40</v>
          </cell>
          <cell r="Q33">
            <v>35</v>
          </cell>
          <cell r="R33">
            <v>55</v>
          </cell>
          <cell r="S33">
            <v>76</v>
          </cell>
          <cell r="T33">
            <v>95</v>
          </cell>
          <cell r="U33" t="str">
            <v>Yes</v>
          </cell>
        </row>
        <row r="34">
          <cell r="B34" t="str">
            <v>Iéseg School of Management</v>
          </cell>
          <cell r="C34">
            <v>2</v>
          </cell>
          <cell r="D34">
            <v>57881</v>
          </cell>
          <cell r="E34">
            <v>50</v>
          </cell>
          <cell r="F34">
            <v>10</v>
          </cell>
          <cell r="G34">
            <v>24</v>
          </cell>
          <cell r="H34">
            <v>20048</v>
          </cell>
          <cell r="I34">
            <v>44</v>
          </cell>
          <cell r="J34">
            <v>100</v>
          </cell>
          <cell r="K34" t="str">
            <v>France</v>
          </cell>
          <cell r="L34">
            <v>86</v>
          </cell>
          <cell r="M34">
            <v>812</v>
          </cell>
          <cell r="N34">
            <v>57</v>
          </cell>
          <cell r="O34">
            <v>70</v>
          </cell>
          <cell r="P34">
            <v>27</v>
          </cell>
          <cell r="Q34">
            <v>39</v>
          </cell>
          <cell r="R34">
            <v>42</v>
          </cell>
          <cell r="S34">
            <v>29</v>
          </cell>
          <cell r="T34">
            <v>100</v>
          </cell>
          <cell r="U34" t="str">
            <v>Yes</v>
          </cell>
        </row>
        <row r="35">
          <cell r="B35" t="str">
            <v>Bayes Business School (formerly Cass)</v>
          </cell>
          <cell r="C35">
            <v>0</v>
          </cell>
          <cell r="D35">
            <v>64209</v>
          </cell>
          <cell r="E35">
            <v>57</v>
          </cell>
          <cell r="F35">
            <v>50</v>
          </cell>
          <cell r="G35">
            <v>13</v>
          </cell>
          <cell r="H35" t="str">
            <v>£23,000</v>
          </cell>
          <cell r="I35">
            <v>24</v>
          </cell>
          <cell r="J35">
            <v>12</v>
          </cell>
          <cell r="K35" t="str">
            <v>UK</v>
          </cell>
          <cell r="L35">
            <v>72</v>
          </cell>
          <cell r="M35">
            <v>173</v>
          </cell>
          <cell r="N35">
            <v>6</v>
          </cell>
          <cell r="O35">
            <v>57</v>
          </cell>
          <cell r="P35">
            <v>30</v>
          </cell>
          <cell r="Q35">
            <v>41</v>
          </cell>
          <cell r="R35">
            <v>73</v>
          </cell>
          <cell r="S35">
            <v>95</v>
          </cell>
          <cell r="T35">
            <v>95</v>
          </cell>
          <cell r="U35" t="str">
            <v>No</v>
          </cell>
        </row>
        <row r="36">
          <cell r="B36" t="str">
            <v>HHL Leipzig Graduate School of Management</v>
          </cell>
          <cell r="C36">
            <v>1</v>
          </cell>
          <cell r="D36">
            <v>94826</v>
          </cell>
          <cell r="E36">
            <v>23</v>
          </cell>
          <cell r="F36">
            <v>32</v>
          </cell>
          <cell r="G36">
            <v>25</v>
          </cell>
          <cell r="H36">
            <v>25000</v>
          </cell>
          <cell r="I36">
            <v>12</v>
          </cell>
          <cell r="J36">
            <v>100</v>
          </cell>
          <cell r="K36" t="str">
            <v>Germany</v>
          </cell>
          <cell r="L36">
            <v>16</v>
          </cell>
          <cell r="M36">
            <v>52</v>
          </cell>
          <cell r="N36">
            <v>48</v>
          </cell>
          <cell r="O36">
            <v>47</v>
          </cell>
          <cell r="P36">
            <v>25</v>
          </cell>
          <cell r="Q36">
            <v>80</v>
          </cell>
          <cell r="R36">
            <v>45</v>
          </cell>
          <cell r="S36">
            <v>38</v>
          </cell>
          <cell r="T36">
            <v>96</v>
          </cell>
          <cell r="U36" t="str">
            <v>Yes</v>
          </cell>
        </row>
        <row r="37">
          <cell r="B37" t="str">
            <v>Eada Business School Barcelona</v>
          </cell>
          <cell r="C37">
            <v>1</v>
          </cell>
          <cell r="D37">
            <v>62681</v>
          </cell>
          <cell r="E37">
            <v>40</v>
          </cell>
          <cell r="F37">
            <v>29</v>
          </cell>
          <cell r="G37">
            <v>12</v>
          </cell>
          <cell r="H37">
            <v>22000</v>
          </cell>
          <cell r="I37">
            <v>28</v>
          </cell>
          <cell r="J37">
            <v>100</v>
          </cell>
          <cell r="K37" t="str">
            <v>Spain</v>
          </cell>
          <cell r="L37">
            <v>56</v>
          </cell>
          <cell r="M37">
            <v>87</v>
          </cell>
          <cell r="N37">
            <v>38</v>
          </cell>
          <cell r="O37">
            <v>33</v>
          </cell>
          <cell r="P37">
            <v>34</v>
          </cell>
          <cell r="Q37">
            <v>23</v>
          </cell>
          <cell r="R37">
            <v>62</v>
          </cell>
          <cell r="S37">
            <v>93</v>
          </cell>
          <cell r="T37">
            <v>78</v>
          </cell>
          <cell r="U37" t="str">
            <v>No</v>
          </cell>
        </row>
        <row r="38">
          <cell r="B38" t="str">
            <v>Tongji University School of Economics and Management</v>
          </cell>
          <cell r="C38">
            <v>1</v>
          </cell>
          <cell r="D38">
            <v>60018</v>
          </cell>
          <cell r="E38">
            <v>64</v>
          </cell>
          <cell r="F38">
            <v>30</v>
          </cell>
          <cell r="G38">
            <v>30</v>
          </cell>
          <cell r="H38" t="str">
            <v>Rmb90,000</v>
          </cell>
          <cell r="I38">
            <v>36</v>
          </cell>
          <cell r="J38">
            <v>100</v>
          </cell>
          <cell r="K38" t="str">
            <v>China</v>
          </cell>
          <cell r="L38">
            <v>6</v>
          </cell>
          <cell r="M38">
            <v>80</v>
          </cell>
          <cell r="N38">
            <v>5</v>
          </cell>
          <cell r="O38">
            <v>30</v>
          </cell>
          <cell r="P38">
            <v>40</v>
          </cell>
          <cell r="Q38">
            <v>97</v>
          </cell>
          <cell r="R38">
            <v>89</v>
          </cell>
          <cell r="S38">
            <v>35</v>
          </cell>
          <cell r="T38">
            <v>93</v>
          </cell>
          <cell r="U38" t="str">
            <v>Yes</v>
          </cell>
        </row>
        <row r="39">
          <cell r="B39" t="str">
            <v>Maastricht University School of Business and Economics</v>
          </cell>
          <cell r="C39">
            <v>1</v>
          </cell>
          <cell r="D39">
            <v>68882</v>
          </cell>
          <cell r="E39">
            <v>40</v>
          </cell>
          <cell r="F39">
            <v>50</v>
          </cell>
          <cell r="G39">
            <v>16</v>
          </cell>
          <cell r="H39">
            <v>13000</v>
          </cell>
          <cell r="I39">
            <v>24</v>
          </cell>
          <cell r="J39">
            <v>19</v>
          </cell>
          <cell r="K39" t="str">
            <v>Netherlands</v>
          </cell>
          <cell r="L39">
            <v>59</v>
          </cell>
          <cell r="M39">
            <v>508</v>
          </cell>
          <cell r="N39">
            <v>52</v>
          </cell>
          <cell r="O39">
            <v>70</v>
          </cell>
          <cell r="P39">
            <v>32</v>
          </cell>
          <cell r="Q39">
            <v>30</v>
          </cell>
          <cell r="R39">
            <v>41</v>
          </cell>
          <cell r="S39">
            <v>66</v>
          </cell>
          <cell r="T39">
            <v>99</v>
          </cell>
          <cell r="U39" t="str">
            <v>No</v>
          </cell>
        </row>
        <row r="40">
          <cell r="B40" t="str">
            <v>Copenhagen Business School</v>
          </cell>
          <cell r="C40">
            <v>0</v>
          </cell>
          <cell r="D40">
            <v>70742</v>
          </cell>
          <cell r="E40">
            <v>44</v>
          </cell>
          <cell r="F40">
            <v>36</v>
          </cell>
          <cell r="G40">
            <v>27</v>
          </cell>
          <cell r="H40" t="str">
            <v>Kr93,750</v>
          </cell>
          <cell r="I40">
            <v>31</v>
          </cell>
          <cell r="J40">
            <v>6</v>
          </cell>
          <cell r="K40" t="str">
            <v>Denmark</v>
          </cell>
          <cell r="L40">
            <v>42</v>
          </cell>
          <cell r="M40">
            <v>976</v>
          </cell>
          <cell r="N40">
            <v>23</v>
          </cell>
          <cell r="O40">
            <v>9</v>
          </cell>
          <cell r="P40">
            <v>37</v>
          </cell>
          <cell r="Q40">
            <v>34</v>
          </cell>
          <cell r="R40">
            <v>47</v>
          </cell>
          <cell r="S40">
            <v>54</v>
          </cell>
          <cell r="T40">
            <v>94</v>
          </cell>
          <cell r="U40" t="str">
            <v>Yes</v>
          </cell>
        </row>
        <row r="41">
          <cell r="B41" t="str">
            <v>Audencia</v>
          </cell>
          <cell r="C41">
            <v>2</v>
          </cell>
          <cell r="D41">
            <v>68957</v>
          </cell>
          <cell r="E41">
            <v>32</v>
          </cell>
          <cell r="F41">
            <v>21</v>
          </cell>
          <cell r="G41">
            <v>16</v>
          </cell>
          <cell r="H41">
            <v>21500</v>
          </cell>
          <cell r="I41">
            <v>48</v>
          </cell>
          <cell r="J41">
            <v>100</v>
          </cell>
          <cell r="K41" t="str">
            <v>France</v>
          </cell>
          <cell r="L41">
            <v>48</v>
          </cell>
          <cell r="M41">
            <v>111</v>
          </cell>
          <cell r="N41">
            <v>47</v>
          </cell>
          <cell r="O41">
            <v>57</v>
          </cell>
          <cell r="P41">
            <v>31</v>
          </cell>
          <cell r="Q41">
            <v>60</v>
          </cell>
          <cell r="R41">
            <v>51</v>
          </cell>
          <cell r="S41">
            <v>21</v>
          </cell>
          <cell r="T41">
            <v>86</v>
          </cell>
          <cell r="U41" t="str">
            <v>No</v>
          </cell>
        </row>
        <row r="42">
          <cell r="B42" t="str">
            <v>EMLyon Business School</v>
          </cell>
          <cell r="C42">
            <v>1</v>
          </cell>
          <cell r="D42">
            <v>65669</v>
          </cell>
          <cell r="E42">
            <v>51</v>
          </cell>
          <cell r="F42">
            <v>36</v>
          </cell>
          <cell r="G42">
            <v>30</v>
          </cell>
          <cell r="H42">
            <v>33500</v>
          </cell>
          <cell r="I42">
            <v>34</v>
          </cell>
          <cell r="J42">
            <v>100</v>
          </cell>
          <cell r="K42" t="str">
            <v>France</v>
          </cell>
          <cell r="L42">
            <v>50</v>
          </cell>
          <cell r="M42">
            <v>1274</v>
          </cell>
          <cell r="N42">
            <v>67</v>
          </cell>
          <cell r="O42">
            <v>79</v>
          </cell>
          <cell r="P42">
            <v>31</v>
          </cell>
          <cell r="Q42">
            <v>29</v>
          </cell>
          <cell r="R42">
            <v>37</v>
          </cell>
          <cell r="S42">
            <v>42</v>
          </cell>
          <cell r="T42">
            <v>96</v>
          </cell>
          <cell r="U42" t="str">
            <v>No</v>
          </cell>
        </row>
        <row r="43">
          <cell r="B43" t="str">
            <v>Vlerick Business School</v>
          </cell>
          <cell r="C43">
            <v>1</v>
          </cell>
          <cell r="D43">
            <v>68014</v>
          </cell>
          <cell r="E43">
            <v>40</v>
          </cell>
          <cell r="F43">
            <v>6</v>
          </cell>
          <cell r="G43">
            <v>10</v>
          </cell>
          <cell r="H43">
            <v>14900</v>
          </cell>
          <cell r="I43">
            <v>28</v>
          </cell>
          <cell r="J43">
            <v>100</v>
          </cell>
          <cell r="K43" t="str">
            <v>Belgium</v>
          </cell>
          <cell r="L43">
            <v>36</v>
          </cell>
          <cell r="M43">
            <v>168</v>
          </cell>
          <cell r="N43">
            <v>24</v>
          </cell>
          <cell r="O43">
            <v>39</v>
          </cell>
          <cell r="P43">
            <v>38</v>
          </cell>
          <cell r="Q43">
            <v>56</v>
          </cell>
          <cell r="R43">
            <v>47</v>
          </cell>
          <cell r="S43">
            <v>19</v>
          </cell>
          <cell r="T43">
            <v>95</v>
          </cell>
          <cell r="U43" t="str">
            <v>No</v>
          </cell>
        </row>
        <row r="44">
          <cell r="B44" t="str">
            <v>Neoma Business School</v>
          </cell>
          <cell r="C44">
            <v>2</v>
          </cell>
          <cell r="D44">
            <v>58573</v>
          </cell>
          <cell r="E44">
            <v>53</v>
          </cell>
          <cell r="F44">
            <v>50</v>
          </cell>
          <cell r="G44">
            <v>21</v>
          </cell>
          <cell r="H44">
            <v>22440</v>
          </cell>
          <cell r="I44">
            <v>45</v>
          </cell>
          <cell r="J44">
            <v>100</v>
          </cell>
          <cell r="K44" t="str">
            <v>France</v>
          </cell>
          <cell r="L44">
            <v>64</v>
          </cell>
          <cell r="M44">
            <v>1221</v>
          </cell>
          <cell r="N44">
            <v>70</v>
          </cell>
          <cell r="O44">
            <v>62</v>
          </cell>
          <cell r="P44">
            <v>38</v>
          </cell>
          <cell r="Q44">
            <v>53</v>
          </cell>
          <cell r="R44">
            <v>42</v>
          </cell>
          <cell r="S44">
            <v>30</v>
          </cell>
          <cell r="T44">
            <v>98</v>
          </cell>
          <cell r="U44" t="str">
            <v>No</v>
          </cell>
        </row>
        <row r="45">
          <cell r="B45" t="str">
            <v>Grenoble Ecole de Management</v>
          </cell>
          <cell r="C45">
            <v>1</v>
          </cell>
          <cell r="D45">
            <v>61505</v>
          </cell>
          <cell r="E45">
            <v>46</v>
          </cell>
          <cell r="F45">
            <v>53</v>
          </cell>
          <cell r="G45">
            <v>20</v>
          </cell>
          <cell r="H45">
            <v>20350</v>
          </cell>
          <cell r="I45">
            <v>43</v>
          </cell>
          <cell r="J45">
            <v>89</v>
          </cell>
          <cell r="K45" t="str">
            <v>France / UK / Singapore</v>
          </cell>
          <cell r="L45">
            <v>46</v>
          </cell>
          <cell r="M45">
            <v>271</v>
          </cell>
          <cell r="N45">
            <v>43</v>
          </cell>
          <cell r="O45">
            <v>73</v>
          </cell>
          <cell r="P45">
            <v>30</v>
          </cell>
          <cell r="Q45">
            <v>9</v>
          </cell>
          <cell r="R45">
            <v>45</v>
          </cell>
          <cell r="S45">
            <v>88</v>
          </cell>
          <cell r="T45">
            <v>91</v>
          </cell>
          <cell r="U45" t="str">
            <v>No</v>
          </cell>
        </row>
        <row r="46">
          <cell r="B46" t="str">
            <v>IQS/FJU/LMU</v>
          </cell>
          <cell r="C46">
            <v>1</v>
          </cell>
          <cell r="D46">
            <v>45850</v>
          </cell>
          <cell r="E46">
            <v>48</v>
          </cell>
          <cell r="F46">
            <v>33</v>
          </cell>
          <cell r="G46">
            <v>12</v>
          </cell>
          <cell r="H46">
            <v>38000</v>
          </cell>
          <cell r="I46">
            <v>38</v>
          </cell>
          <cell r="J46">
            <v>100</v>
          </cell>
          <cell r="K46" t="str">
            <v>Spain / Taiwan / US</v>
          </cell>
          <cell r="L46">
            <v>13</v>
          </cell>
          <cell r="M46">
            <v>42</v>
          </cell>
          <cell r="N46">
            <v>28</v>
          </cell>
          <cell r="O46">
            <v>13</v>
          </cell>
          <cell r="P46">
            <v>55</v>
          </cell>
          <cell r="Q46">
            <v>26</v>
          </cell>
          <cell r="R46">
            <v>59</v>
          </cell>
          <cell r="S46">
            <v>57</v>
          </cell>
          <cell r="T46">
            <v>95</v>
          </cell>
          <cell r="U46" t="str">
            <v>No</v>
          </cell>
        </row>
        <row r="47">
          <cell r="B47" t="str">
            <v>Antwerp Management School</v>
          </cell>
          <cell r="C47">
            <v>0</v>
          </cell>
          <cell r="D47">
            <v>61524</v>
          </cell>
          <cell r="E47">
            <v>38</v>
          </cell>
          <cell r="F47">
            <v>31</v>
          </cell>
          <cell r="G47">
            <v>10</v>
          </cell>
          <cell r="H47">
            <v>11950</v>
          </cell>
          <cell r="I47">
            <v>32</v>
          </cell>
          <cell r="J47">
            <v>100</v>
          </cell>
          <cell r="K47" t="str">
            <v>Belgium</v>
          </cell>
          <cell r="L47">
            <v>37</v>
          </cell>
          <cell r="M47">
            <v>73</v>
          </cell>
          <cell r="N47">
            <v>27</v>
          </cell>
          <cell r="O47">
            <v>69</v>
          </cell>
          <cell r="P47">
            <v>35</v>
          </cell>
          <cell r="Q47">
            <v>40</v>
          </cell>
          <cell r="R47">
            <v>44</v>
          </cell>
          <cell r="S47">
            <v>64</v>
          </cell>
          <cell r="T47">
            <v>98</v>
          </cell>
          <cell r="U47" t="str">
            <v>No</v>
          </cell>
        </row>
        <row r="48">
          <cell r="B48" t="str">
            <v>Aalto University</v>
          </cell>
          <cell r="C48">
            <v>2</v>
          </cell>
          <cell r="D48">
            <v>61470</v>
          </cell>
          <cell r="E48">
            <v>46</v>
          </cell>
          <cell r="F48">
            <v>57</v>
          </cell>
          <cell r="G48">
            <v>24</v>
          </cell>
          <cell r="H48">
            <v>30232</v>
          </cell>
          <cell r="I48">
            <v>32</v>
          </cell>
          <cell r="J48">
            <v>50</v>
          </cell>
          <cell r="K48" t="str">
            <v>Finland</v>
          </cell>
          <cell r="L48">
            <v>27</v>
          </cell>
          <cell r="M48">
            <v>517</v>
          </cell>
          <cell r="N48">
            <v>76</v>
          </cell>
          <cell r="O48">
            <v>43</v>
          </cell>
          <cell r="P48">
            <v>47</v>
          </cell>
          <cell r="Q48">
            <v>79</v>
          </cell>
          <cell r="R48">
            <v>48</v>
          </cell>
          <cell r="S48">
            <v>13</v>
          </cell>
          <cell r="T48">
            <v>97</v>
          </cell>
          <cell r="U48" t="str">
            <v>No</v>
          </cell>
        </row>
        <row r="49">
          <cell r="B49" t="str">
            <v>Kedge Business School</v>
          </cell>
          <cell r="C49">
            <v>2</v>
          </cell>
          <cell r="D49">
            <v>56654</v>
          </cell>
          <cell r="E49">
            <v>50</v>
          </cell>
          <cell r="F49">
            <v>50</v>
          </cell>
          <cell r="G49">
            <v>30</v>
          </cell>
          <cell r="H49">
            <v>25000</v>
          </cell>
          <cell r="I49">
            <v>31</v>
          </cell>
          <cell r="J49">
            <v>100</v>
          </cell>
          <cell r="K49" t="str">
            <v>France</v>
          </cell>
          <cell r="L49">
            <v>52</v>
          </cell>
          <cell r="M49">
            <v>1048</v>
          </cell>
          <cell r="N49">
            <v>89</v>
          </cell>
          <cell r="O49">
            <v>46</v>
          </cell>
          <cell r="P49">
            <v>50</v>
          </cell>
          <cell r="Q49">
            <v>43</v>
          </cell>
          <cell r="R49">
            <v>39</v>
          </cell>
          <cell r="S49">
            <v>38</v>
          </cell>
          <cell r="T49">
            <v>96</v>
          </cell>
          <cell r="U49" t="str">
            <v>No</v>
          </cell>
        </row>
        <row r="50">
          <cell r="B50" t="str">
            <v>TBS Education</v>
          </cell>
          <cell r="C50">
            <v>2</v>
          </cell>
          <cell r="D50">
            <v>58512</v>
          </cell>
          <cell r="E50">
            <v>51</v>
          </cell>
          <cell r="F50">
            <v>45</v>
          </cell>
          <cell r="G50">
            <v>20</v>
          </cell>
          <cell r="H50">
            <v>23100</v>
          </cell>
          <cell r="I50">
            <v>46</v>
          </cell>
          <cell r="J50">
            <v>100</v>
          </cell>
          <cell r="K50" t="str">
            <v>France/Spain</v>
          </cell>
          <cell r="L50">
            <v>47</v>
          </cell>
          <cell r="M50">
            <v>710</v>
          </cell>
          <cell r="N50">
            <v>78</v>
          </cell>
          <cell r="O50">
            <v>18</v>
          </cell>
          <cell r="P50">
            <v>45</v>
          </cell>
          <cell r="Q50">
            <v>50</v>
          </cell>
          <cell r="R50">
            <v>38</v>
          </cell>
          <cell r="S50">
            <v>33</v>
          </cell>
          <cell r="T50">
            <v>93</v>
          </cell>
          <cell r="U50" t="str">
            <v>No</v>
          </cell>
        </row>
        <row r="51">
          <cell r="B51" t="str">
            <v>University of British Columbia: Sauder</v>
          </cell>
          <cell r="C51">
            <v>0</v>
          </cell>
          <cell r="D51">
            <v>55702</v>
          </cell>
          <cell r="E51">
            <v>57</v>
          </cell>
          <cell r="F51">
            <v>26</v>
          </cell>
          <cell r="G51">
            <v>8</v>
          </cell>
          <cell r="H51" t="str">
            <v>C$42,006</v>
          </cell>
          <cell r="I51">
            <v>25</v>
          </cell>
          <cell r="J51">
            <v>0</v>
          </cell>
          <cell r="K51" t="str">
            <v>Canada</v>
          </cell>
          <cell r="L51">
            <v>76</v>
          </cell>
          <cell r="M51">
            <v>91</v>
          </cell>
          <cell r="N51">
            <v>94</v>
          </cell>
          <cell r="O51">
            <v>32</v>
          </cell>
          <cell r="P51">
            <v>54</v>
          </cell>
          <cell r="Q51">
            <v>32</v>
          </cell>
          <cell r="R51">
            <v>68</v>
          </cell>
          <cell r="S51">
            <v>47</v>
          </cell>
          <cell r="T51">
            <v>99</v>
          </cell>
          <cell r="U51" t="str">
            <v>No</v>
          </cell>
        </row>
        <row r="52">
          <cell r="B52" t="str">
            <v>Tias Business School, Tilburg University</v>
          </cell>
          <cell r="C52">
            <v>0</v>
          </cell>
          <cell r="D52">
            <v>56266</v>
          </cell>
          <cell r="E52">
            <v>53</v>
          </cell>
          <cell r="F52">
            <v>30</v>
          </cell>
          <cell r="G52">
            <v>14</v>
          </cell>
          <cell r="H52">
            <v>19900</v>
          </cell>
          <cell r="I52">
            <v>28</v>
          </cell>
          <cell r="J52">
            <v>17</v>
          </cell>
          <cell r="K52" t="str">
            <v>Netherlands</v>
          </cell>
          <cell r="L52">
            <v>47</v>
          </cell>
          <cell r="M52">
            <v>93</v>
          </cell>
          <cell r="N52">
            <v>49</v>
          </cell>
          <cell r="O52">
            <v>20</v>
          </cell>
          <cell r="P52">
            <v>56</v>
          </cell>
          <cell r="Q52">
            <v>42</v>
          </cell>
          <cell r="R52">
            <v>45</v>
          </cell>
          <cell r="S52">
            <v>58</v>
          </cell>
          <cell r="T52">
            <v>88</v>
          </cell>
          <cell r="U52" t="str">
            <v>No</v>
          </cell>
        </row>
        <row r="53">
          <cell r="B53" t="str">
            <v>IAE Aix-Marseille Graduate School of Management</v>
          </cell>
          <cell r="C53">
            <v>1</v>
          </cell>
          <cell r="D53">
            <v>55044</v>
          </cell>
          <cell r="E53">
            <v>57</v>
          </cell>
          <cell r="F53">
            <v>43</v>
          </cell>
          <cell r="G53">
            <v>16</v>
          </cell>
          <cell r="H53">
            <v>4800</v>
          </cell>
          <cell r="I53">
            <v>44</v>
          </cell>
          <cell r="J53">
            <v>100</v>
          </cell>
          <cell r="K53" t="str">
            <v>France</v>
          </cell>
          <cell r="L53">
            <v>23</v>
          </cell>
          <cell r="M53">
            <v>512</v>
          </cell>
          <cell r="N53">
            <v>77</v>
          </cell>
          <cell r="O53">
            <v>23</v>
          </cell>
          <cell r="P53">
            <v>49</v>
          </cell>
          <cell r="Q53">
            <v>46</v>
          </cell>
          <cell r="R53">
            <v>43</v>
          </cell>
          <cell r="S53">
            <v>47</v>
          </cell>
          <cell r="T53">
            <v>92</v>
          </cell>
          <cell r="U53" t="str">
            <v>No</v>
          </cell>
        </row>
        <row r="54">
          <cell r="B54" t="str">
            <v>MBS (Montpellier Business School)</v>
          </cell>
          <cell r="C54">
            <v>2</v>
          </cell>
          <cell r="D54">
            <v>50662</v>
          </cell>
          <cell r="E54">
            <v>50</v>
          </cell>
          <cell r="F54">
            <v>47</v>
          </cell>
          <cell r="G54">
            <v>30</v>
          </cell>
          <cell r="H54">
            <v>21800</v>
          </cell>
          <cell r="I54">
            <v>44</v>
          </cell>
          <cell r="J54">
            <v>100</v>
          </cell>
          <cell r="K54" t="str">
            <v>France</v>
          </cell>
          <cell r="L54">
            <v>63</v>
          </cell>
          <cell r="M54">
            <v>501</v>
          </cell>
          <cell r="N54">
            <v>93</v>
          </cell>
          <cell r="O54">
            <v>33</v>
          </cell>
          <cell r="P54">
            <v>50</v>
          </cell>
          <cell r="Q54">
            <v>45</v>
          </cell>
          <cell r="R54">
            <v>36</v>
          </cell>
          <cell r="S54">
            <v>33</v>
          </cell>
          <cell r="T54">
            <v>96</v>
          </cell>
          <cell r="U54" t="str">
            <v>No</v>
          </cell>
        </row>
        <row r="55">
          <cell r="B55" t="str">
            <v>Queen's University: Smith</v>
          </cell>
          <cell r="C55">
            <v>0</v>
          </cell>
          <cell r="D55">
            <v>61683</v>
          </cell>
          <cell r="E55">
            <v>50</v>
          </cell>
          <cell r="F55">
            <v>28</v>
          </cell>
          <cell r="G55">
            <v>12</v>
          </cell>
          <cell r="H55" t="str">
            <v>C$74,820</v>
          </cell>
          <cell r="I55">
            <v>27</v>
          </cell>
          <cell r="J55">
            <v>9</v>
          </cell>
          <cell r="K55" t="str">
            <v>Canada</v>
          </cell>
          <cell r="L55">
            <v>43</v>
          </cell>
          <cell r="M55">
            <v>98</v>
          </cell>
          <cell r="N55">
            <v>61</v>
          </cell>
          <cell r="O55">
            <v>41</v>
          </cell>
          <cell r="P55">
            <v>53</v>
          </cell>
          <cell r="Q55">
            <v>21</v>
          </cell>
          <cell r="R55">
            <v>39</v>
          </cell>
          <cell r="S55">
            <v>82</v>
          </cell>
          <cell r="T55">
            <v>88</v>
          </cell>
          <cell r="U55" t="str">
            <v>Yes</v>
          </cell>
        </row>
        <row r="56">
          <cell r="B56" t="str">
            <v>Hult International Business School</v>
          </cell>
          <cell r="C56">
            <v>0</v>
          </cell>
          <cell r="D56">
            <v>63272</v>
          </cell>
          <cell r="E56">
            <v>42</v>
          </cell>
          <cell r="F56">
            <v>23</v>
          </cell>
          <cell r="G56">
            <v>12</v>
          </cell>
          <cell r="H56">
            <v>31200</v>
          </cell>
          <cell r="I56">
            <v>38</v>
          </cell>
          <cell r="J56">
            <v>3</v>
          </cell>
          <cell r="K56" t="str">
            <v>US / UK / China / UAE</v>
          </cell>
          <cell r="L56">
            <v>55</v>
          </cell>
          <cell r="M56">
            <v>980</v>
          </cell>
          <cell r="N56">
            <v>31</v>
          </cell>
          <cell r="O56">
            <v>69</v>
          </cell>
          <cell r="P56" t="str">
            <v/>
          </cell>
          <cell r="Q56">
            <v>7</v>
          </cell>
          <cell r="R56">
            <v>39</v>
          </cell>
          <cell r="S56">
            <v>95</v>
          </cell>
          <cell r="T56">
            <v>62</v>
          </cell>
          <cell r="U56" t="str">
            <v>No</v>
          </cell>
        </row>
        <row r="57">
          <cell r="B57" t="str">
            <v>Cranfield School of Management</v>
          </cell>
          <cell r="C57">
            <v>0</v>
          </cell>
          <cell r="D57">
            <v>55408</v>
          </cell>
          <cell r="E57">
            <v>44</v>
          </cell>
          <cell r="F57">
            <v>26</v>
          </cell>
          <cell r="G57">
            <v>12</v>
          </cell>
          <cell r="H57" t="str">
            <v>£22,000</v>
          </cell>
          <cell r="I57">
            <v>33</v>
          </cell>
          <cell r="J57">
            <v>66</v>
          </cell>
          <cell r="K57" t="str">
            <v>UK</v>
          </cell>
          <cell r="L57">
            <v>45</v>
          </cell>
          <cell r="M57">
            <v>66</v>
          </cell>
          <cell r="N57">
            <v>33</v>
          </cell>
          <cell r="O57">
            <v>32</v>
          </cell>
          <cell r="P57" t="str">
            <v/>
          </cell>
          <cell r="Q57">
            <v>28</v>
          </cell>
          <cell r="R57">
            <v>53</v>
          </cell>
          <cell r="S57">
            <v>64</v>
          </cell>
          <cell r="T57">
            <v>92</v>
          </cell>
          <cell r="U57" t="str">
            <v>No</v>
          </cell>
        </row>
        <row r="58">
          <cell r="B58" t="str">
            <v>Rennes School of Business</v>
          </cell>
          <cell r="C58">
            <v>0</v>
          </cell>
          <cell r="D58">
            <v>55696</v>
          </cell>
          <cell r="E58">
            <v>52</v>
          </cell>
          <cell r="F58">
            <v>50</v>
          </cell>
          <cell r="G58">
            <v>28</v>
          </cell>
          <cell r="H58">
            <v>23100</v>
          </cell>
          <cell r="I58">
            <v>36</v>
          </cell>
          <cell r="J58">
            <v>100</v>
          </cell>
          <cell r="K58" t="str">
            <v>France</v>
          </cell>
          <cell r="L58">
            <v>91</v>
          </cell>
          <cell r="M58">
            <v>528</v>
          </cell>
          <cell r="N58">
            <v>46</v>
          </cell>
          <cell r="O58">
            <v>38</v>
          </cell>
          <cell r="P58">
            <v>48</v>
          </cell>
          <cell r="Q58">
            <v>44</v>
          </cell>
          <cell r="R58">
            <v>37</v>
          </cell>
          <cell r="S58">
            <v>24</v>
          </cell>
          <cell r="T58">
            <v>91</v>
          </cell>
          <cell r="U58" t="str">
            <v>No</v>
          </cell>
        </row>
        <row r="59">
          <cell r="B59" t="str">
            <v>Louvain School of Management, UCLouvain</v>
          </cell>
          <cell r="C59">
            <v>2</v>
          </cell>
          <cell r="D59">
            <v>63084</v>
          </cell>
          <cell r="E59">
            <v>33</v>
          </cell>
          <cell r="F59">
            <v>33</v>
          </cell>
          <cell r="G59">
            <v>23</v>
          </cell>
          <cell r="H59">
            <v>8350</v>
          </cell>
          <cell r="I59">
            <v>38</v>
          </cell>
          <cell r="J59">
            <v>100</v>
          </cell>
          <cell r="K59" t="str">
            <v>Belgium</v>
          </cell>
          <cell r="L59">
            <v>23</v>
          </cell>
          <cell r="M59">
            <v>207</v>
          </cell>
          <cell r="N59">
            <v>68</v>
          </cell>
          <cell r="O59">
            <v>50</v>
          </cell>
          <cell r="P59">
            <v>52</v>
          </cell>
          <cell r="Q59">
            <v>57</v>
          </cell>
          <cell r="R59">
            <v>44</v>
          </cell>
          <cell r="S59">
            <v>8</v>
          </cell>
          <cell r="T59">
            <v>100</v>
          </cell>
          <cell r="U59" t="str">
            <v>Yes</v>
          </cell>
        </row>
        <row r="60">
          <cell r="B60" t="str">
            <v>ICN Business School</v>
          </cell>
          <cell r="C60">
            <v>2</v>
          </cell>
          <cell r="D60">
            <v>54896</v>
          </cell>
          <cell r="E60">
            <v>55</v>
          </cell>
          <cell r="F60">
            <v>43</v>
          </cell>
          <cell r="G60">
            <v>30</v>
          </cell>
          <cell r="H60">
            <v>21200</v>
          </cell>
          <cell r="I60">
            <v>50</v>
          </cell>
          <cell r="J60">
            <v>100</v>
          </cell>
          <cell r="K60" t="str">
            <v>France</v>
          </cell>
          <cell r="L60">
            <v>53</v>
          </cell>
          <cell r="M60">
            <v>499</v>
          </cell>
          <cell r="N60">
            <v>60</v>
          </cell>
          <cell r="O60">
            <v>23</v>
          </cell>
          <cell r="P60">
            <v>52</v>
          </cell>
          <cell r="Q60">
            <v>64</v>
          </cell>
          <cell r="R60">
            <v>41</v>
          </cell>
          <cell r="S60">
            <v>34</v>
          </cell>
          <cell r="T60">
            <v>90</v>
          </cell>
          <cell r="U60" t="str">
            <v>No</v>
          </cell>
        </row>
        <row r="61">
          <cell r="B61" t="str">
            <v>SGH Warsaw School of Economics</v>
          </cell>
          <cell r="C61">
            <v>1</v>
          </cell>
          <cell r="D61">
            <v>49291</v>
          </cell>
          <cell r="E61">
            <v>62</v>
          </cell>
          <cell r="F61">
            <v>45</v>
          </cell>
          <cell r="G61">
            <v>23</v>
          </cell>
          <cell r="H61" t="str">
            <v>Zloty 0</v>
          </cell>
          <cell r="I61">
            <v>43</v>
          </cell>
          <cell r="J61">
            <v>19</v>
          </cell>
          <cell r="K61" t="str">
            <v>Poland</v>
          </cell>
          <cell r="L61">
            <v>2</v>
          </cell>
          <cell r="M61">
            <v>122</v>
          </cell>
          <cell r="N61">
            <v>11</v>
          </cell>
          <cell r="O61">
            <v>10</v>
          </cell>
          <cell r="P61">
            <v>67</v>
          </cell>
          <cell r="Q61">
            <v>82</v>
          </cell>
          <cell r="R61">
            <v>97</v>
          </cell>
          <cell r="S61">
            <v>18</v>
          </cell>
          <cell r="T61">
            <v>96</v>
          </cell>
          <cell r="U61" t="str">
            <v>No</v>
          </cell>
        </row>
        <row r="62">
          <cell r="B62" t="str">
            <v>Institut Mines-Télécom Business School</v>
          </cell>
          <cell r="C62">
            <v>1</v>
          </cell>
          <cell r="D62">
            <v>58366</v>
          </cell>
          <cell r="E62">
            <v>47</v>
          </cell>
          <cell r="F62">
            <v>55</v>
          </cell>
          <cell r="G62">
            <v>30</v>
          </cell>
          <cell r="H62">
            <v>13250</v>
          </cell>
          <cell r="I62">
            <v>54</v>
          </cell>
          <cell r="J62">
            <v>100</v>
          </cell>
          <cell r="K62" t="str">
            <v>France</v>
          </cell>
          <cell r="L62">
            <v>49</v>
          </cell>
          <cell r="M62">
            <v>325</v>
          </cell>
          <cell r="N62">
            <v>95</v>
          </cell>
          <cell r="O62">
            <v>45</v>
          </cell>
          <cell r="P62">
            <v>55</v>
          </cell>
          <cell r="Q62">
            <v>48</v>
          </cell>
          <cell r="R62">
            <v>30</v>
          </cell>
          <cell r="S62">
            <v>21</v>
          </cell>
          <cell r="T62">
            <v>89</v>
          </cell>
          <cell r="U62" t="str">
            <v>No</v>
          </cell>
        </row>
        <row r="63">
          <cell r="B63" t="str">
            <v>Lancaster University Management School</v>
          </cell>
          <cell r="C63">
            <v>0</v>
          </cell>
          <cell r="D63">
            <v>46578</v>
          </cell>
          <cell r="E63">
            <v>48</v>
          </cell>
          <cell r="F63">
            <v>38</v>
          </cell>
          <cell r="G63">
            <v>12</v>
          </cell>
          <cell r="H63" t="str">
            <v>£17,500</v>
          </cell>
          <cell r="I63">
            <v>33</v>
          </cell>
          <cell r="J63">
            <v>49</v>
          </cell>
          <cell r="K63" t="str">
            <v>UK</v>
          </cell>
          <cell r="L63">
            <v>59</v>
          </cell>
          <cell r="M63">
            <v>50</v>
          </cell>
          <cell r="N63">
            <v>71</v>
          </cell>
          <cell r="O63">
            <v>31</v>
          </cell>
          <cell r="P63">
            <v>69</v>
          </cell>
          <cell r="Q63">
            <v>75</v>
          </cell>
          <cell r="R63">
            <v>60</v>
          </cell>
          <cell r="S63">
            <v>74</v>
          </cell>
          <cell r="T63">
            <v>95</v>
          </cell>
          <cell r="U63" t="str">
            <v>No</v>
          </cell>
        </row>
        <row r="64">
          <cell r="B64" t="str">
            <v>Essca School of Management</v>
          </cell>
          <cell r="C64">
            <v>2</v>
          </cell>
          <cell r="D64">
            <v>55694</v>
          </cell>
          <cell r="E64">
            <v>51</v>
          </cell>
          <cell r="F64">
            <v>45</v>
          </cell>
          <cell r="G64">
            <v>22</v>
          </cell>
          <cell r="H64">
            <v>18500</v>
          </cell>
          <cell r="I64">
            <v>39</v>
          </cell>
          <cell r="J64">
            <v>100</v>
          </cell>
          <cell r="K64" t="str">
            <v>France</v>
          </cell>
          <cell r="L64">
            <v>57</v>
          </cell>
          <cell r="M64">
            <v>729</v>
          </cell>
          <cell r="N64">
            <v>84</v>
          </cell>
          <cell r="O64">
            <v>82</v>
          </cell>
          <cell r="P64">
            <v>58</v>
          </cell>
          <cell r="Q64">
            <v>73</v>
          </cell>
          <cell r="R64">
            <v>36</v>
          </cell>
          <cell r="S64">
            <v>12</v>
          </cell>
          <cell r="T64">
            <v>98</v>
          </cell>
          <cell r="U64" t="str">
            <v>No</v>
          </cell>
        </row>
        <row r="65">
          <cell r="B65" t="str">
            <v>Nyenrode Business Universiteit</v>
          </cell>
          <cell r="C65">
            <v>0</v>
          </cell>
          <cell r="D65">
            <v>66906</v>
          </cell>
          <cell r="E65">
            <v>44</v>
          </cell>
          <cell r="F65">
            <v>29</v>
          </cell>
          <cell r="G65">
            <v>14</v>
          </cell>
          <cell r="H65">
            <v>20500</v>
          </cell>
          <cell r="I65">
            <v>25</v>
          </cell>
          <cell r="J65">
            <v>4</v>
          </cell>
          <cell r="K65" t="str">
            <v>Netherlands</v>
          </cell>
          <cell r="L65">
            <v>15</v>
          </cell>
          <cell r="M65">
            <v>123</v>
          </cell>
          <cell r="N65">
            <v>59</v>
          </cell>
          <cell r="O65">
            <v>0</v>
          </cell>
          <cell r="P65">
            <v>60</v>
          </cell>
          <cell r="Q65">
            <v>59</v>
          </cell>
          <cell r="R65">
            <v>53</v>
          </cell>
          <cell r="S65">
            <v>25</v>
          </cell>
          <cell r="T65">
            <v>95</v>
          </cell>
          <cell r="U65" t="str">
            <v>No</v>
          </cell>
        </row>
        <row r="66">
          <cell r="B66" t="str">
            <v>University of Cologne</v>
          </cell>
          <cell r="C66">
            <v>0</v>
          </cell>
          <cell r="D66">
            <v>80858</v>
          </cell>
          <cell r="E66">
            <v>51</v>
          </cell>
          <cell r="F66">
            <v>60</v>
          </cell>
          <cell r="G66">
            <v>24</v>
          </cell>
          <cell r="H66">
            <v>1065</v>
          </cell>
          <cell r="I66">
            <v>22</v>
          </cell>
          <cell r="J66">
            <v>13</v>
          </cell>
          <cell r="K66" t="str">
            <v>Germany</v>
          </cell>
          <cell r="L66">
            <v>9</v>
          </cell>
          <cell r="M66">
            <v>325</v>
          </cell>
          <cell r="N66">
            <v>50</v>
          </cell>
          <cell r="O66">
            <v>10</v>
          </cell>
          <cell r="P66">
            <v>65</v>
          </cell>
          <cell r="Q66">
            <v>87</v>
          </cell>
          <cell r="R66">
            <v>38</v>
          </cell>
          <cell r="S66">
            <v>11</v>
          </cell>
          <cell r="T66">
            <v>100</v>
          </cell>
          <cell r="U66" t="str">
            <v>No</v>
          </cell>
        </row>
        <row r="67">
          <cell r="B67" t="str">
            <v>University of Edinburgh Business School</v>
          </cell>
          <cell r="C67">
            <v>0</v>
          </cell>
          <cell r="D67">
            <v>59490</v>
          </cell>
          <cell r="E67">
            <v>71</v>
          </cell>
          <cell r="F67">
            <v>40</v>
          </cell>
          <cell r="G67">
            <v>12</v>
          </cell>
          <cell r="H67" t="str">
            <v>£21,000</v>
          </cell>
          <cell r="I67">
            <v>41</v>
          </cell>
          <cell r="J67">
            <v>0</v>
          </cell>
          <cell r="K67" t="str">
            <v>UK</v>
          </cell>
          <cell r="L67">
            <v>63</v>
          </cell>
          <cell r="M67">
            <v>70</v>
          </cell>
          <cell r="N67">
            <v>42</v>
          </cell>
          <cell r="O67">
            <v>40</v>
          </cell>
          <cell r="P67">
            <v>57</v>
          </cell>
          <cell r="Q67">
            <v>52</v>
          </cell>
          <cell r="R67">
            <v>55</v>
          </cell>
          <cell r="S67">
            <v>97</v>
          </cell>
          <cell r="T67">
            <v>95</v>
          </cell>
          <cell r="U67" t="str">
            <v>No</v>
          </cell>
        </row>
        <row r="68">
          <cell r="B68" t="str">
            <v>Hanken School of Economics</v>
          </cell>
          <cell r="C68">
            <v>0</v>
          </cell>
          <cell r="D68">
            <v>57229</v>
          </cell>
          <cell r="E68">
            <v>50</v>
          </cell>
          <cell r="F68">
            <v>50</v>
          </cell>
          <cell r="G68">
            <v>27</v>
          </cell>
          <cell r="H68">
            <v>25000</v>
          </cell>
          <cell r="I68">
            <v>35</v>
          </cell>
          <cell r="J68">
            <v>51</v>
          </cell>
          <cell r="K68" t="str">
            <v>Finland</v>
          </cell>
          <cell r="L68">
            <v>16</v>
          </cell>
          <cell r="M68">
            <v>367</v>
          </cell>
          <cell r="N68">
            <v>74</v>
          </cell>
          <cell r="O68">
            <v>10</v>
          </cell>
          <cell r="P68">
            <v>68</v>
          </cell>
          <cell r="Q68">
            <v>72</v>
          </cell>
          <cell r="R68">
            <v>43</v>
          </cell>
          <cell r="S68">
            <v>8</v>
          </cell>
          <cell r="T68">
            <v>93</v>
          </cell>
          <cell r="U68" t="str">
            <v>No</v>
          </cell>
        </row>
        <row r="69">
          <cell r="B69" t="str">
            <v>Durham University Business School</v>
          </cell>
          <cell r="C69">
            <v>0</v>
          </cell>
          <cell r="D69">
            <v>54870</v>
          </cell>
          <cell r="E69">
            <v>65</v>
          </cell>
          <cell r="F69">
            <v>21</v>
          </cell>
          <cell r="G69">
            <v>12</v>
          </cell>
          <cell r="H69" t="str">
            <v>£19,000</v>
          </cell>
          <cell r="I69">
            <v>34</v>
          </cell>
          <cell r="J69">
            <v>1</v>
          </cell>
          <cell r="K69" t="str">
            <v>UK</v>
          </cell>
          <cell r="L69">
            <v>65</v>
          </cell>
          <cell r="M69">
            <v>336</v>
          </cell>
          <cell r="N69">
            <v>64</v>
          </cell>
          <cell r="O69">
            <v>57</v>
          </cell>
          <cell r="P69">
            <v>57</v>
          </cell>
          <cell r="Q69">
            <v>62</v>
          </cell>
          <cell r="R69">
            <v>58</v>
          </cell>
          <cell r="S69">
            <v>90</v>
          </cell>
          <cell r="T69">
            <v>97</v>
          </cell>
          <cell r="U69" t="str">
            <v>No</v>
          </cell>
        </row>
        <row r="70">
          <cell r="B70" t="str">
            <v>Solvay Brussels School of Economics and Management</v>
          </cell>
          <cell r="C70">
            <v>1</v>
          </cell>
          <cell r="D70">
            <v>56344</v>
          </cell>
          <cell r="E70">
            <v>38</v>
          </cell>
          <cell r="F70">
            <v>43</v>
          </cell>
          <cell r="G70">
            <v>28</v>
          </cell>
          <cell r="H70">
            <v>9742</v>
          </cell>
          <cell r="I70">
            <v>28</v>
          </cell>
          <cell r="J70">
            <v>28</v>
          </cell>
          <cell r="K70" t="str">
            <v>Belgium</v>
          </cell>
          <cell r="L70">
            <v>27</v>
          </cell>
          <cell r="M70">
            <v>164</v>
          </cell>
          <cell r="N70">
            <v>72</v>
          </cell>
          <cell r="O70">
            <v>35</v>
          </cell>
          <cell r="P70">
            <v>52</v>
          </cell>
          <cell r="Q70">
            <v>77</v>
          </cell>
          <cell r="R70">
            <v>48</v>
          </cell>
          <cell r="S70">
            <v>10</v>
          </cell>
          <cell r="T70">
            <v>96</v>
          </cell>
          <cell r="U70" t="str">
            <v>Yes</v>
          </cell>
        </row>
        <row r="71">
          <cell r="B71" t="str">
            <v>University of Victoria: Gustavson</v>
          </cell>
          <cell r="C71">
            <v>1</v>
          </cell>
          <cell r="D71">
            <v>48886</v>
          </cell>
          <cell r="E71">
            <v>51</v>
          </cell>
          <cell r="F71">
            <v>21</v>
          </cell>
          <cell r="G71">
            <v>14</v>
          </cell>
          <cell r="H71" t="str">
            <v>C$30,326</v>
          </cell>
          <cell r="I71">
            <v>42</v>
          </cell>
          <cell r="J71">
            <v>100</v>
          </cell>
          <cell r="K71" t="str">
            <v>Canada</v>
          </cell>
          <cell r="L71">
            <v>56</v>
          </cell>
          <cell r="M71">
            <v>57</v>
          </cell>
          <cell r="N71">
            <v>73</v>
          </cell>
          <cell r="O71">
            <v>53</v>
          </cell>
          <cell r="P71" t="str">
            <v/>
          </cell>
          <cell r="Q71">
            <v>12</v>
          </cell>
          <cell r="R71">
            <v>44</v>
          </cell>
          <cell r="S71">
            <v>60</v>
          </cell>
          <cell r="T71">
            <v>84</v>
          </cell>
          <cell r="U71" t="str">
            <v>Yes</v>
          </cell>
        </row>
        <row r="72">
          <cell r="B72" t="str">
            <v>University of Bath School of Management</v>
          </cell>
          <cell r="C72">
            <v>0</v>
          </cell>
          <cell r="D72">
            <v>50562</v>
          </cell>
          <cell r="E72">
            <v>66</v>
          </cell>
          <cell r="F72">
            <v>27</v>
          </cell>
          <cell r="G72">
            <v>12</v>
          </cell>
          <cell r="H72" t="str">
            <v>£19,500</v>
          </cell>
          <cell r="I72">
            <v>36</v>
          </cell>
          <cell r="J72">
            <v>2</v>
          </cell>
          <cell r="K72" t="str">
            <v>UK</v>
          </cell>
          <cell r="L72">
            <v>64</v>
          </cell>
          <cell r="M72">
            <v>91</v>
          </cell>
          <cell r="N72">
            <v>29</v>
          </cell>
          <cell r="O72">
            <v>20</v>
          </cell>
          <cell r="P72">
            <v>76</v>
          </cell>
          <cell r="Q72">
            <v>83</v>
          </cell>
          <cell r="R72">
            <v>50</v>
          </cell>
          <cell r="S72">
            <v>76</v>
          </cell>
          <cell r="T72">
            <v>100</v>
          </cell>
          <cell r="U72" t="str">
            <v>No</v>
          </cell>
        </row>
        <row r="73">
          <cell r="B73" t="str">
            <v>EM Normandie Business School</v>
          </cell>
          <cell r="C73">
            <v>1</v>
          </cell>
          <cell r="D73">
            <v>49871</v>
          </cell>
          <cell r="E73">
            <v>50</v>
          </cell>
          <cell r="F73">
            <v>53</v>
          </cell>
          <cell r="G73">
            <v>28</v>
          </cell>
          <cell r="H73">
            <v>18900</v>
          </cell>
          <cell r="I73">
            <v>48</v>
          </cell>
          <cell r="J73">
            <v>100</v>
          </cell>
          <cell r="K73" t="str">
            <v>France</v>
          </cell>
          <cell r="L73">
            <v>32</v>
          </cell>
          <cell r="M73">
            <v>601</v>
          </cell>
          <cell r="N73">
            <v>75</v>
          </cell>
          <cell r="O73">
            <v>27</v>
          </cell>
          <cell r="P73">
            <v>67</v>
          </cell>
          <cell r="Q73">
            <v>31</v>
          </cell>
          <cell r="R73">
            <v>39</v>
          </cell>
          <cell r="S73">
            <v>24</v>
          </cell>
          <cell r="T73">
            <v>84</v>
          </cell>
          <cell r="U73" t="str">
            <v>No</v>
          </cell>
        </row>
        <row r="74">
          <cell r="B74" t="str">
            <v>EM Strasbourg Business School</v>
          </cell>
          <cell r="C74">
            <v>2</v>
          </cell>
          <cell r="D74">
            <v>52112</v>
          </cell>
          <cell r="E74">
            <v>54</v>
          </cell>
          <cell r="F74">
            <v>28</v>
          </cell>
          <cell r="G74">
            <v>36</v>
          </cell>
          <cell r="H74">
            <v>17800</v>
          </cell>
          <cell r="I74">
            <v>60</v>
          </cell>
          <cell r="J74">
            <v>100</v>
          </cell>
          <cell r="K74" t="str">
            <v>France</v>
          </cell>
          <cell r="L74">
            <v>25</v>
          </cell>
          <cell r="M74">
            <v>389</v>
          </cell>
          <cell r="N74">
            <v>45</v>
          </cell>
          <cell r="O74">
            <v>25</v>
          </cell>
          <cell r="P74">
            <v>76</v>
          </cell>
          <cell r="Q74">
            <v>33</v>
          </cell>
          <cell r="R74">
            <v>39</v>
          </cell>
          <cell r="S74">
            <v>14</v>
          </cell>
          <cell r="T74">
            <v>77</v>
          </cell>
          <cell r="U74" t="str">
            <v>No</v>
          </cell>
        </row>
        <row r="75">
          <cell r="B75" t="str">
            <v>NHH Norwegian School of Economics</v>
          </cell>
          <cell r="C75">
            <v>1</v>
          </cell>
          <cell r="D75">
            <v>67512</v>
          </cell>
          <cell r="E75">
            <v>41</v>
          </cell>
          <cell r="F75">
            <v>45</v>
          </cell>
          <cell r="G75">
            <v>22</v>
          </cell>
          <cell r="H75" t="str">
            <v>NKr1,560</v>
          </cell>
          <cell r="I75">
            <v>26</v>
          </cell>
          <cell r="J75">
            <v>9</v>
          </cell>
          <cell r="K75" t="str">
            <v>Norway</v>
          </cell>
          <cell r="L75">
            <v>33</v>
          </cell>
          <cell r="M75">
            <v>634</v>
          </cell>
          <cell r="N75">
            <v>79</v>
          </cell>
          <cell r="O75">
            <v>9</v>
          </cell>
          <cell r="P75">
            <v>67</v>
          </cell>
          <cell r="Q75">
            <v>71</v>
          </cell>
          <cell r="R75">
            <v>39</v>
          </cell>
          <cell r="S75">
            <v>13</v>
          </cell>
          <cell r="T75">
            <v>97</v>
          </cell>
          <cell r="U75" t="str">
            <v>Yes</v>
          </cell>
        </row>
        <row r="76">
          <cell r="B76" t="str">
            <v>Alliance Manchester Business School</v>
          </cell>
          <cell r="C76">
            <v>0</v>
          </cell>
          <cell r="D76">
            <v>53988</v>
          </cell>
          <cell r="E76">
            <v>65</v>
          </cell>
          <cell r="F76">
            <v>43</v>
          </cell>
          <cell r="G76">
            <v>14</v>
          </cell>
          <cell r="H76" t="str">
            <v>£22,000</v>
          </cell>
          <cell r="I76">
            <v>36</v>
          </cell>
          <cell r="J76">
            <v>84</v>
          </cell>
          <cell r="K76" t="str">
            <v>UK</v>
          </cell>
          <cell r="L76">
            <v>45</v>
          </cell>
          <cell r="M76">
            <v>95</v>
          </cell>
          <cell r="N76">
            <v>51</v>
          </cell>
          <cell r="O76">
            <v>7</v>
          </cell>
          <cell r="P76">
            <v>79</v>
          </cell>
          <cell r="Q76">
            <v>36</v>
          </cell>
          <cell r="R76">
            <v>53</v>
          </cell>
          <cell r="S76">
            <v>94</v>
          </cell>
          <cell r="T76">
            <v>91</v>
          </cell>
          <cell r="U76" t="str">
            <v>No</v>
          </cell>
        </row>
        <row r="77">
          <cell r="B77" t="str">
            <v>Henley Business School</v>
          </cell>
          <cell r="C77">
            <v>0</v>
          </cell>
          <cell r="D77">
            <v>47474</v>
          </cell>
          <cell r="E77">
            <v>79</v>
          </cell>
          <cell r="F77">
            <v>36</v>
          </cell>
          <cell r="G77">
            <v>12</v>
          </cell>
          <cell r="H77" t="str">
            <v>£19,800</v>
          </cell>
          <cell r="I77">
            <v>49</v>
          </cell>
          <cell r="J77">
            <v>0</v>
          </cell>
          <cell r="K77" t="str">
            <v>UK</v>
          </cell>
          <cell r="L77">
            <v>54</v>
          </cell>
          <cell r="M77">
            <v>42</v>
          </cell>
          <cell r="N77">
            <v>16</v>
          </cell>
          <cell r="O77">
            <v>36</v>
          </cell>
          <cell r="P77">
            <v>76</v>
          </cell>
          <cell r="Q77">
            <v>67</v>
          </cell>
          <cell r="R77">
            <v>70</v>
          </cell>
          <cell r="S77">
            <v>90</v>
          </cell>
          <cell r="T77">
            <v>87</v>
          </cell>
          <cell r="U77" t="str">
            <v>No</v>
          </cell>
        </row>
        <row r="78">
          <cell r="B78" t="str">
            <v>Tum School of Management</v>
          </cell>
          <cell r="C78">
            <v>1</v>
          </cell>
          <cell r="D78">
            <v>79467</v>
          </cell>
          <cell r="E78">
            <v>32</v>
          </cell>
          <cell r="F78">
            <v>17</v>
          </cell>
          <cell r="G78">
            <v>29</v>
          </cell>
          <cell r="H78">
            <v>0</v>
          </cell>
          <cell r="I78">
            <v>31</v>
          </cell>
          <cell r="J78">
            <v>89</v>
          </cell>
          <cell r="K78" t="str">
            <v>Germany</v>
          </cell>
          <cell r="L78">
            <v>20</v>
          </cell>
          <cell r="M78">
            <v>448</v>
          </cell>
          <cell r="N78">
            <v>85</v>
          </cell>
          <cell r="O78">
            <v>6</v>
          </cell>
          <cell r="P78" t="str">
            <v/>
          </cell>
          <cell r="Q78">
            <v>92</v>
          </cell>
          <cell r="R78">
            <v>31</v>
          </cell>
          <cell r="S78">
            <v>30</v>
          </cell>
          <cell r="T78">
            <v>100</v>
          </cell>
          <cell r="U78" t="str">
            <v>Yes</v>
          </cell>
        </row>
        <row r="79">
          <cell r="B79" t="str">
            <v>Burgundy School of Business</v>
          </cell>
          <cell r="C79">
            <v>2</v>
          </cell>
          <cell r="D79">
            <v>49797</v>
          </cell>
          <cell r="E79">
            <v>50</v>
          </cell>
          <cell r="F79">
            <v>40</v>
          </cell>
          <cell r="G79">
            <v>32</v>
          </cell>
          <cell r="H79">
            <v>19000</v>
          </cell>
          <cell r="I79">
            <v>43</v>
          </cell>
          <cell r="J79">
            <v>100</v>
          </cell>
          <cell r="K79" t="str">
            <v>France</v>
          </cell>
          <cell r="L79">
            <v>41</v>
          </cell>
          <cell r="M79">
            <v>512</v>
          </cell>
          <cell r="N79">
            <v>80</v>
          </cell>
          <cell r="O79">
            <v>29</v>
          </cell>
          <cell r="P79">
            <v>75</v>
          </cell>
          <cell r="Q79">
            <v>66</v>
          </cell>
          <cell r="R79">
            <v>38</v>
          </cell>
          <cell r="S79">
            <v>27</v>
          </cell>
          <cell r="T79">
            <v>81</v>
          </cell>
          <cell r="U79" t="str">
            <v>No</v>
          </cell>
        </row>
        <row r="80">
          <cell r="B80" t="str">
            <v>Iscte Business School</v>
          </cell>
          <cell r="C80">
            <v>0</v>
          </cell>
          <cell r="D80">
            <v>40806</v>
          </cell>
          <cell r="E80">
            <v>52</v>
          </cell>
          <cell r="F80">
            <v>50</v>
          </cell>
          <cell r="G80">
            <v>23</v>
          </cell>
          <cell r="H80">
            <v>9800</v>
          </cell>
          <cell r="I80">
            <v>47</v>
          </cell>
          <cell r="J80">
            <v>8</v>
          </cell>
          <cell r="K80" t="str">
            <v>Portugal</v>
          </cell>
          <cell r="L80">
            <v>9</v>
          </cell>
          <cell r="M80">
            <v>61</v>
          </cell>
          <cell r="N80">
            <v>21</v>
          </cell>
          <cell r="O80">
            <v>78</v>
          </cell>
          <cell r="P80" t="str">
            <v/>
          </cell>
          <cell r="Q80">
            <v>89</v>
          </cell>
          <cell r="R80">
            <v>51</v>
          </cell>
          <cell r="S80">
            <v>26</v>
          </cell>
          <cell r="T80">
            <v>100</v>
          </cell>
          <cell r="U80" t="str">
            <v>No</v>
          </cell>
        </row>
        <row r="81">
          <cell r="B81" t="str">
            <v>Leeds University Business School</v>
          </cell>
          <cell r="C81">
            <v>0</v>
          </cell>
          <cell r="D81">
            <v>45082</v>
          </cell>
          <cell r="E81">
            <v>58</v>
          </cell>
          <cell r="F81">
            <v>64</v>
          </cell>
          <cell r="G81">
            <v>14</v>
          </cell>
          <cell r="H81" t="str">
            <v>£24,000</v>
          </cell>
          <cell r="I81">
            <v>38</v>
          </cell>
          <cell r="J81">
            <v>13</v>
          </cell>
          <cell r="K81" t="str">
            <v>UK</v>
          </cell>
          <cell r="L81">
            <v>45</v>
          </cell>
          <cell r="M81">
            <v>145</v>
          </cell>
          <cell r="N81">
            <v>34</v>
          </cell>
          <cell r="O81">
            <v>18</v>
          </cell>
          <cell r="P81">
            <v>68</v>
          </cell>
          <cell r="Q81">
            <v>61</v>
          </cell>
          <cell r="R81">
            <v>49</v>
          </cell>
          <cell r="S81">
            <v>88</v>
          </cell>
          <cell r="T81">
            <v>83</v>
          </cell>
          <cell r="U81" t="str">
            <v>No</v>
          </cell>
        </row>
        <row r="82">
          <cell r="B82" t="str">
            <v>University of Strathclyde Business School</v>
          </cell>
          <cell r="C82">
            <v>0</v>
          </cell>
          <cell r="D82">
            <v>52341</v>
          </cell>
          <cell r="E82">
            <v>49</v>
          </cell>
          <cell r="F82">
            <v>35</v>
          </cell>
          <cell r="G82">
            <v>12</v>
          </cell>
          <cell r="H82" t="str">
            <v>£19,000</v>
          </cell>
          <cell r="I82">
            <v>36</v>
          </cell>
          <cell r="J82">
            <v>30</v>
          </cell>
          <cell r="K82" t="str">
            <v>UK</v>
          </cell>
          <cell r="L82">
            <v>48</v>
          </cell>
          <cell r="M82">
            <v>37</v>
          </cell>
          <cell r="N82">
            <v>81</v>
          </cell>
          <cell r="O82">
            <v>47</v>
          </cell>
          <cell r="P82">
            <v>67</v>
          </cell>
          <cell r="Q82">
            <v>86</v>
          </cell>
          <cell r="R82">
            <v>58</v>
          </cell>
          <cell r="S82">
            <v>92</v>
          </cell>
          <cell r="T82">
            <v>79</v>
          </cell>
          <cell r="U82" t="str">
            <v>No</v>
          </cell>
        </row>
        <row r="83">
          <cell r="B83" t="str">
            <v>Corvinus University of Budapest</v>
          </cell>
          <cell r="C83">
            <v>1</v>
          </cell>
          <cell r="D83">
            <v>51406</v>
          </cell>
          <cell r="E83">
            <v>58</v>
          </cell>
          <cell r="F83">
            <v>11</v>
          </cell>
          <cell r="G83">
            <v>21</v>
          </cell>
          <cell r="H83" t="str">
            <v>Ft1,580,000</v>
          </cell>
          <cell r="I83">
            <v>44</v>
          </cell>
          <cell r="J83">
            <v>0</v>
          </cell>
          <cell r="K83" t="str">
            <v>Hungary</v>
          </cell>
          <cell r="L83">
            <v>7</v>
          </cell>
          <cell r="M83">
            <v>253</v>
          </cell>
          <cell r="N83">
            <v>90</v>
          </cell>
          <cell r="O83">
            <v>61</v>
          </cell>
          <cell r="P83">
            <v>74</v>
          </cell>
          <cell r="Q83">
            <v>81</v>
          </cell>
          <cell r="R83">
            <v>82</v>
          </cell>
          <cell r="S83">
            <v>8</v>
          </cell>
          <cell r="T83">
            <v>83</v>
          </cell>
          <cell r="U83" t="str">
            <v>No</v>
          </cell>
        </row>
        <row r="84">
          <cell r="B84" t="str">
            <v>Singapore Management University: Lee Kong Chian</v>
          </cell>
          <cell r="C84">
            <v>1</v>
          </cell>
          <cell r="D84">
            <v>59754</v>
          </cell>
          <cell r="E84">
            <v>58</v>
          </cell>
          <cell r="F84">
            <v>26</v>
          </cell>
          <cell r="G84">
            <v>12</v>
          </cell>
          <cell r="H84" t="str">
            <v>S$41,081</v>
          </cell>
          <cell r="I84">
            <v>22</v>
          </cell>
          <cell r="J84">
            <v>0</v>
          </cell>
          <cell r="K84" t="str">
            <v>Singapore</v>
          </cell>
          <cell r="L84">
            <v>62</v>
          </cell>
          <cell r="M84">
            <v>132</v>
          </cell>
          <cell r="N84">
            <v>86</v>
          </cell>
          <cell r="O84">
            <v>53</v>
          </cell>
          <cell r="P84" t="str">
            <v/>
          </cell>
          <cell r="Q84">
            <v>37</v>
          </cell>
          <cell r="R84">
            <v>36</v>
          </cell>
          <cell r="S84">
            <v>96</v>
          </cell>
          <cell r="T84">
            <v>98</v>
          </cell>
          <cell r="U84" t="str">
            <v>No</v>
          </cell>
        </row>
        <row r="85">
          <cell r="B85" t="str">
            <v>University of Ljubljana, School of Economics and Business</v>
          </cell>
          <cell r="C85">
            <v>0</v>
          </cell>
          <cell r="D85">
            <v>36659</v>
          </cell>
          <cell r="E85">
            <v>54</v>
          </cell>
          <cell r="F85">
            <v>23</v>
          </cell>
          <cell r="G85">
            <v>12</v>
          </cell>
          <cell r="H85">
            <v>8032</v>
          </cell>
          <cell r="I85">
            <v>49</v>
          </cell>
          <cell r="J85">
            <v>38</v>
          </cell>
          <cell r="K85" t="str">
            <v>Slovenia</v>
          </cell>
          <cell r="L85">
            <v>4</v>
          </cell>
          <cell r="M85">
            <v>37</v>
          </cell>
          <cell r="N85">
            <v>13</v>
          </cell>
          <cell r="O85">
            <v>77</v>
          </cell>
          <cell r="P85" t="str">
            <v/>
          </cell>
          <cell r="Q85">
            <v>74</v>
          </cell>
          <cell r="R85">
            <v>44</v>
          </cell>
          <cell r="S85">
            <v>41</v>
          </cell>
          <cell r="T85">
            <v>82</v>
          </cell>
          <cell r="U85" t="str">
            <v>No</v>
          </cell>
        </row>
        <row r="86">
          <cell r="B86" t="str">
            <v>Université Paris-Dauphine</v>
          </cell>
          <cell r="C86">
            <v>1</v>
          </cell>
          <cell r="D86">
            <v>58250</v>
          </cell>
          <cell r="E86">
            <v>72</v>
          </cell>
          <cell r="F86">
            <v>60</v>
          </cell>
          <cell r="G86">
            <v>27</v>
          </cell>
          <cell r="H86">
            <v>6350</v>
          </cell>
          <cell r="I86">
            <v>41</v>
          </cell>
          <cell r="J86">
            <v>100</v>
          </cell>
          <cell r="K86" t="str">
            <v>France</v>
          </cell>
          <cell r="L86">
            <v>22</v>
          </cell>
          <cell r="M86">
            <v>158</v>
          </cell>
          <cell r="N86">
            <v>99</v>
          </cell>
          <cell r="O86">
            <v>60</v>
          </cell>
          <cell r="P86">
            <v>70</v>
          </cell>
          <cell r="Q86">
            <v>38</v>
          </cell>
          <cell r="R86">
            <v>26</v>
          </cell>
          <cell r="S86">
            <v>21</v>
          </cell>
          <cell r="T86">
            <v>92</v>
          </cell>
          <cell r="U86" t="str">
            <v>Yes</v>
          </cell>
        </row>
        <row r="87">
          <cell r="B87" t="str">
            <v>DCU Business School</v>
          </cell>
          <cell r="C87">
            <v>0</v>
          </cell>
          <cell r="D87">
            <v>49242</v>
          </cell>
          <cell r="E87">
            <v>45</v>
          </cell>
          <cell r="F87">
            <v>42</v>
          </cell>
          <cell r="G87">
            <v>12</v>
          </cell>
          <cell r="H87">
            <v>14000</v>
          </cell>
          <cell r="I87">
            <v>47</v>
          </cell>
          <cell r="J87">
            <v>0</v>
          </cell>
          <cell r="K87" t="str">
            <v>Ireland</v>
          </cell>
          <cell r="L87">
            <v>19</v>
          </cell>
          <cell r="M87">
            <v>87</v>
          </cell>
          <cell r="N87">
            <v>91</v>
          </cell>
          <cell r="O87">
            <v>17</v>
          </cell>
          <cell r="P87">
            <v>86</v>
          </cell>
          <cell r="Q87">
            <v>63</v>
          </cell>
          <cell r="R87">
            <v>44</v>
          </cell>
          <cell r="S87">
            <v>52</v>
          </cell>
          <cell r="T87">
            <v>77</v>
          </cell>
          <cell r="U87" t="str">
            <v>No</v>
          </cell>
        </row>
        <row r="88">
          <cell r="B88" t="str">
            <v>University of Liverpool Management School</v>
          </cell>
          <cell r="C88">
            <v>0</v>
          </cell>
          <cell r="D88">
            <v>42743</v>
          </cell>
          <cell r="E88">
            <v>38</v>
          </cell>
          <cell r="F88">
            <v>31</v>
          </cell>
          <cell r="G88">
            <v>12</v>
          </cell>
          <cell r="H88" t="str">
            <v>£18,000</v>
          </cell>
          <cell r="I88">
            <v>41</v>
          </cell>
          <cell r="J88">
            <v>0</v>
          </cell>
          <cell r="K88" t="str">
            <v>UK</v>
          </cell>
          <cell r="L88">
            <v>51</v>
          </cell>
          <cell r="M88">
            <v>73</v>
          </cell>
          <cell r="N88">
            <v>41</v>
          </cell>
          <cell r="O88">
            <v>23</v>
          </cell>
          <cell r="P88" t="str">
            <v/>
          </cell>
          <cell r="Q88">
            <v>84</v>
          </cell>
          <cell r="R88">
            <v>98</v>
          </cell>
          <cell r="S88">
            <v>67</v>
          </cell>
          <cell r="T88">
            <v>89</v>
          </cell>
          <cell r="U88" t="str">
            <v>No</v>
          </cell>
        </row>
        <row r="89">
          <cell r="B89" t="str">
            <v>BI Norwegian Business School</v>
          </cell>
          <cell r="C89">
            <v>0</v>
          </cell>
          <cell r="D89">
            <v>64328</v>
          </cell>
          <cell r="E89">
            <v>44</v>
          </cell>
          <cell r="F89">
            <v>50</v>
          </cell>
          <cell r="G89">
            <v>24</v>
          </cell>
          <cell r="H89" t="str">
            <v>NKr191,000</v>
          </cell>
          <cell r="I89">
            <v>30</v>
          </cell>
          <cell r="J89">
            <v>18</v>
          </cell>
          <cell r="K89" t="str">
            <v>Norway</v>
          </cell>
          <cell r="L89">
            <v>28</v>
          </cell>
          <cell r="M89">
            <v>320</v>
          </cell>
          <cell r="N89">
            <v>100</v>
          </cell>
          <cell r="O89">
            <v>12</v>
          </cell>
          <cell r="P89">
            <v>78</v>
          </cell>
          <cell r="Q89">
            <v>96</v>
          </cell>
          <cell r="R89">
            <v>34</v>
          </cell>
          <cell r="S89">
            <v>16</v>
          </cell>
          <cell r="T89">
            <v>80</v>
          </cell>
          <cell r="U89" t="str">
            <v>Yes</v>
          </cell>
        </row>
        <row r="90">
          <cell r="B90" t="str">
            <v>University of Bradford School of Management</v>
          </cell>
          <cell r="C90">
            <v>0</v>
          </cell>
          <cell r="D90">
            <v>48542</v>
          </cell>
          <cell r="E90">
            <v>39</v>
          </cell>
          <cell r="F90">
            <v>33</v>
          </cell>
          <cell r="G90">
            <v>14</v>
          </cell>
          <cell r="H90" t="str">
            <v>£15,650</v>
          </cell>
          <cell r="I90">
            <v>37</v>
          </cell>
          <cell r="J90">
            <v>0</v>
          </cell>
          <cell r="K90" t="str">
            <v>UK</v>
          </cell>
          <cell r="L90">
            <v>41</v>
          </cell>
          <cell r="M90">
            <v>69</v>
          </cell>
          <cell r="N90">
            <v>54</v>
          </cell>
          <cell r="O90">
            <v>17</v>
          </cell>
          <cell r="P90">
            <v>80</v>
          </cell>
          <cell r="Q90">
            <v>49</v>
          </cell>
          <cell r="R90">
            <v>55</v>
          </cell>
          <cell r="S90">
            <v>75</v>
          </cell>
          <cell r="T90">
            <v>84</v>
          </cell>
          <cell r="U90" t="str">
            <v>No</v>
          </cell>
        </row>
        <row r="91">
          <cell r="B91" t="str">
            <v>Luiss University</v>
          </cell>
          <cell r="C91">
            <v>1</v>
          </cell>
          <cell r="D91">
            <v>49032</v>
          </cell>
          <cell r="E91">
            <v>54</v>
          </cell>
          <cell r="F91">
            <v>33</v>
          </cell>
          <cell r="G91">
            <v>25</v>
          </cell>
          <cell r="H91">
            <v>22000</v>
          </cell>
          <cell r="I91">
            <v>29</v>
          </cell>
          <cell r="J91">
            <v>100</v>
          </cell>
          <cell r="K91" t="str">
            <v>Italy</v>
          </cell>
          <cell r="L91">
            <v>15</v>
          </cell>
          <cell r="M91">
            <v>204</v>
          </cell>
          <cell r="N91">
            <v>3</v>
          </cell>
          <cell r="O91">
            <v>89</v>
          </cell>
          <cell r="P91" t="str">
            <v/>
          </cell>
          <cell r="Q91">
            <v>58</v>
          </cell>
          <cell r="R91">
            <v>67</v>
          </cell>
          <cell r="S91">
            <v>12</v>
          </cell>
          <cell r="T91">
            <v>71</v>
          </cell>
          <cell r="U91" t="str">
            <v>Yes</v>
          </cell>
        </row>
        <row r="92">
          <cell r="B92" t="str">
            <v>University of Antwerp Faculty of Business and Economics</v>
          </cell>
          <cell r="C92">
            <v>0</v>
          </cell>
          <cell r="D92">
            <v>47631</v>
          </cell>
          <cell r="E92">
            <v>41</v>
          </cell>
          <cell r="F92">
            <v>18</v>
          </cell>
          <cell r="G92">
            <v>19</v>
          </cell>
          <cell r="H92">
            <v>2890</v>
          </cell>
          <cell r="I92">
            <v>34</v>
          </cell>
          <cell r="J92">
            <v>8</v>
          </cell>
          <cell r="K92" t="str">
            <v>Belgium</v>
          </cell>
          <cell r="L92">
            <v>19</v>
          </cell>
          <cell r="M92">
            <v>208</v>
          </cell>
          <cell r="N92">
            <v>53</v>
          </cell>
          <cell r="O92">
            <v>0</v>
          </cell>
          <cell r="P92" t="str">
            <v/>
          </cell>
          <cell r="Q92">
            <v>85</v>
          </cell>
          <cell r="R92">
            <v>38</v>
          </cell>
          <cell r="S92">
            <v>18</v>
          </cell>
          <cell r="T92">
            <v>100</v>
          </cell>
          <cell r="U92" t="str">
            <v>Yes</v>
          </cell>
        </row>
        <row r="93">
          <cell r="B93" t="str">
            <v>University of Exeter Business School</v>
          </cell>
          <cell r="C93">
            <v>0</v>
          </cell>
          <cell r="D93">
            <v>51209</v>
          </cell>
          <cell r="E93">
            <v>34</v>
          </cell>
          <cell r="F93">
            <v>20</v>
          </cell>
          <cell r="G93">
            <v>12</v>
          </cell>
          <cell r="H93" t="str">
            <v>£19,500</v>
          </cell>
          <cell r="I93">
            <v>40</v>
          </cell>
          <cell r="J93">
            <v>0</v>
          </cell>
          <cell r="K93" t="str">
            <v>UK</v>
          </cell>
          <cell r="L93">
            <v>46</v>
          </cell>
          <cell r="M93">
            <v>96</v>
          </cell>
          <cell r="N93">
            <v>82</v>
          </cell>
          <cell r="O93">
            <v>20</v>
          </cell>
          <cell r="P93">
            <v>85</v>
          </cell>
          <cell r="Q93">
            <v>54</v>
          </cell>
          <cell r="R93">
            <v>55</v>
          </cell>
          <cell r="S93">
            <v>60</v>
          </cell>
          <cell r="T93">
            <v>82</v>
          </cell>
          <cell r="U93" t="str">
            <v>No</v>
          </cell>
        </row>
        <row r="94">
          <cell r="B94" t="str">
            <v>Brunel Business School</v>
          </cell>
          <cell r="C94">
            <v>0</v>
          </cell>
          <cell r="D94">
            <v>44584</v>
          </cell>
          <cell r="E94">
            <v>46</v>
          </cell>
          <cell r="F94">
            <v>60</v>
          </cell>
          <cell r="G94">
            <v>16</v>
          </cell>
          <cell r="H94" t="str">
            <v>£15,750</v>
          </cell>
          <cell r="I94">
            <v>39</v>
          </cell>
          <cell r="J94">
            <v>2</v>
          </cell>
          <cell r="K94" t="str">
            <v>UK</v>
          </cell>
          <cell r="L94">
            <v>55</v>
          </cell>
          <cell r="M94">
            <v>148</v>
          </cell>
          <cell r="N94">
            <v>7</v>
          </cell>
          <cell r="O94">
            <v>0</v>
          </cell>
          <cell r="P94" t="str">
            <v/>
          </cell>
          <cell r="Q94">
            <v>47</v>
          </cell>
          <cell r="R94">
            <v>56</v>
          </cell>
          <cell r="S94">
            <v>94</v>
          </cell>
          <cell r="T94">
            <v>79</v>
          </cell>
          <cell r="U94" t="str">
            <v>No</v>
          </cell>
        </row>
        <row r="95">
          <cell r="B95" t="str">
            <v>ISC Paris</v>
          </cell>
          <cell r="C95">
            <v>1</v>
          </cell>
          <cell r="D95">
            <v>55180</v>
          </cell>
          <cell r="E95">
            <v>66</v>
          </cell>
          <cell r="F95">
            <v>29</v>
          </cell>
          <cell r="G95">
            <v>30</v>
          </cell>
          <cell r="H95">
            <v>29000</v>
          </cell>
          <cell r="I95">
            <v>47</v>
          </cell>
          <cell r="J95">
            <v>100</v>
          </cell>
          <cell r="K95" t="str">
            <v>France</v>
          </cell>
          <cell r="L95">
            <v>25</v>
          </cell>
          <cell r="M95">
            <v>425</v>
          </cell>
          <cell r="N95">
            <v>65</v>
          </cell>
          <cell r="O95">
            <v>7</v>
          </cell>
          <cell r="P95" t="str">
            <v/>
          </cell>
          <cell r="Q95">
            <v>55</v>
          </cell>
          <cell r="R95">
            <v>36</v>
          </cell>
          <cell r="S95">
            <v>14</v>
          </cell>
          <cell r="T95">
            <v>80</v>
          </cell>
          <cell r="U95" t="str">
            <v>No</v>
          </cell>
        </row>
        <row r="96">
          <cell r="B96" t="str">
            <v>Excelia Business School</v>
          </cell>
          <cell r="C96">
            <v>2</v>
          </cell>
          <cell r="D96">
            <v>50788</v>
          </cell>
          <cell r="E96">
            <v>65</v>
          </cell>
          <cell r="F96">
            <v>20</v>
          </cell>
          <cell r="G96">
            <v>27</v>
          </cell>
          <cell r="H96">
            <v>26200</v>
          </cell>
          <cell r="I96">
            <v>65</v>
          </cell>
          <cell r="J96">
            <v>100</v>
          </cell>
          <cell r="K96" t="str">
            <v>France</v>
          </cell>
          <cell r="L96">
            <v>52</v>
          </cell>
          <cell r="M96">
            <v>298</v>
          </cell>
          <cell r="N96">
            <v>97</v>
          </cell>
          <cell r="O96">
            <v>55</v>
          </cell>
          <cell r="P96">
            <v>76</v>
          </cell>
          <cell r="Q96">
            <v>51</v>
          </cell>
          <cell r="R96">
            <v>36</v>
          </cell>
          <cell r="S96">
            <v>28</v>
          </cell>
          <cell r="T96">
            <v>71</v>
          </cell>
          <cell r="U96" t="str">
            <v>No</v>
          </cell>
        </row>
        <row r="97">
          <cell r="B97" t="str">
            <v>Politecnico di Milano School of Management</v>
          </cell>
          <cell r="C97">
            <v>1</v>
          </cell>
          <cell r="D97">
            <v>46343</v>
          </cell>
          <cell r="E97">
            <v>36</v>
          </cell>
          <cell r="F97">
            <v>41</v>
          </cell>
          <cell r="G97">
            <v>30</v>
          </cell>
          <cell r="H97">
            <v>7452</v>
          </cell>
          <cell r="I97">
            <v>37</v>
          </cell>
          <cell r="J97">
            <v>82</v>
          </cell>
          <cell r="K97" t="str">
            <v>Italy</v>
          </cell>
          <cell r="L97">
            <v>10</v>
          </cell>
          <cell r="M97">
            <v>708</v>
          </cell>
          <cell r="N97">
            <v>14</v>
          </cell>
          <cell r="O97">
            <v>59</v>
          </cell>
          <cell r="P97">
            <v>86</v>
          </cell>
          <cell r="Q97">
            <v>88</v>
          </cell>
          <cell r="R97">
            <v>52</v>
          </cell>
          <cell r="S97">
            <v>19</v>
          </cell>
          <cell r="T97">
            <v>79</v>
          </cell>
          <cell r="U97" t="str">
            <v>No</v>
          </cell>
        </row>
        <row r="98">
          <cell r="B98" t="str">
            <v>Adam Smith Business School, University of Glasgow</v>
          </cell>
          <cell r="C98">
            <v>0</v>
          </cell>
          <cell r="D98">
            <v>37410</v>
          </cell>
          <cell r="E98">
            <v>65</v>
          </cell>
          <cell r="F98">
            <v>27</v>
          </cell>
          <cell r="G98">
            <v>12</v>
          </cell>
          <cell r="H98" t="str">
            <v>£19,500</v>
          </cell>
          <cell r="I98">
            <v>39</v>
          </cell>
          <cell r="J98">
            <v>0</v>
          </cell>
          <cell r="K98" t="str">
            <v>UK</v>
          </cell>
          <cell r="L98">
            <v>63</v>
          </cell>
          <cell r="M98">
            <v>326</v>
          </cell>
          <cell r="N98">
            <v>69</v>
          </cell>
          <cell r="O98">
            <v>9</v>
          </cell>
          <cell r="P98">
            <v>92</v>
          </cell>
          <cell r="Q98">
            <v>90</v>
          </cell>
          <cell r="R98">
            <v>55</v>
          </cell>
          <cell r="S98">
            <v>99</v>
          </cell>
          <cell r="T98">
            <v>84</v>
          </cell>
          <cell r="U98" t="str">
            <v>No</v>
          </cell>
        </row>
        <row r="99">
          <cell r="B99" t="str">
            <v>Nottingham Business School at NTU</v>
          </cell>
          <cell r="C99">
            <v>0</v>
          </cell>
          <cell r="D99">
            <v>35288</v>
          </cell>
          <cell r="E99">
            <v>40</v>
          </cell>
          <cell r="F99">
            <v>29</v>
          </cell>
          <cell r="G99">
            <v>13</v>
          </cell>
          <cell r="H99" t="str">
            <v>£15,585</v>
          </cell>
          <cell r="I99">
            <v>44</v>
          </cell>
          <cell r="J99">
            <v>93</v>
          </cell>
          <cell r="K99" t="str">
            <v>UK</v>
          </cell>
          <cell r="L99">
            <v>38</v>
          </cell>
          <cell r="M99">
            <v>193</v>
          </cell>
          <cell r="N99">
            <v>40</v>
          </cell>
          <cell r="O99">
            <v>24</v>
          </cell>
          <cell r="P99" t="str">
            <v/>
          </cell>
          <cell r="Q99">
            <v>76</v>
          </cell>
          <cell r="R99">
            <v>41</v>
          </cell>
          <cell r="S99">
            <v>87</v>
          </cell>
          <cell r="T99">
            <v>66</v>
          </cell>
          <cell r="U99" t="str">
            <v>No</v>
          </cell>
        </row>
        <row r="100">
          <cell r="B100" t="str">
            <v>ESC Clermont Business School</v>
          </cell>
          <cell r="C100">
            <v>2</v>
          </cell>
          <cell r="D100">
            <v>48684</v>
          </cell>
          <cell r="E100">
            <v>44</v>
          </cell>
          <cell r="F100">
            <v>18</v>
          </cell>
          <cell r="G100">
            <v>24</v>
          </cell>
          <cell r="H100">
            <v>26500</v>
          </cell>
          <cell r="I100">
            <v>56</v>
          </cell>
          <cell r="J100">
            <v>100</v>
          </cell>
          <cell r="K100" t="str">
            <v>France</v>
          </cell>
          <cell r="L100">
            <v>33</v>
          </cell>
          <cell r="M100">
            <v>171</v>
          </cell>
          <cell r="N100">
            <v>88</v>
          </cell>
          <cell r="O100">
            <v>0</v>
          </cell>
          <cell r="P100">
            <v>89</v>
          </cell>
          <cell r="Q100">
            <v>70</v>
          </cell>
          <cell r="R100">
            <v>35</v>
          </cell>
          <cell r="S100">
            <v>23</v>
          </cell>
          <cell r="T100">
            <v>74</v>
          </cell>
          <cell r="U100" t="str">
            <v>No</v>
          </cell>
        </row>
        <row r="101">
          <cell r="B101" t="str">
            <v>Hong Kong Baptist University School of Business</v>
          </cell>
          <cell r="C101">
            <v>0</v>
          </cell>
          <cell r="D101">
            <v>43562</v>
          </cell>
          <cell r="E101">
            <v>69</v>
          </cell>
          <cell r="F101">
            <v>18</v>
          </cell>
          <cell r="G101">
            <v>10</v>
          </cell>
          <cell r="H101" t="str">
            <v>HK$218,000</v>
          </cell>
          <cell r="I101">
            <v>41</v>
          </cell>
          <cell r="J101">
            <v>0</v>
          </cell>
          <cell r="K101" t="str">
            <v>China</v>
          </cell>
          <cell r="L101">
            <v>18</v>
          </cell>
          <cell r="M101">
            <v>97</v>
          </cell>
          <cell r="N101">
            <v>19</v>
          </cell>
          <cell r="O101">
            <v>36</v>
          </cell>
          <cell r="P101" t="str">
            <v/>
          </cell>
          <cell r="Q101">
            <v>100</v>
          </cell>
          <cell r="R101">
            <v>61</v>
          </cell>
          <cell r="S101">
            <v>7</v>
          </cell>
          <cell r="T101">
            <v>92</v>
          </cell>
          <cell r="U101" t="str">
            <v>No</v>
          </cell>
        </row>
        <row r="102">
          <cell r="B102" t="str">
            <v>National Sun Yat-sen University</v>
          </cell>
          <cell r="C102">
            <v>1</v>
          </cell>
          <cell r="D102">
            <v>40172</v>
          </cell>
          <cell r="E102">
            <v>47</v>
          </cell>
          <cell r="F102">
            <v>47</v>
          </cell>
          <cell r="G102">
            <v>27</v>
          </cell>
          <cell r="H102" t="str">
            <v>NT$166,320</v>
          </cell>
          <cell r="I102">
            <v>26</v>
          </cell>
          <cell r="J102">
            <v>32</v>
          </cell>
          <cell r="K102" t="str">
            <v>Taiwan</v>
          </cell>
          <cell r="L102">
            <v>12</v>
          </cell>
          <cell r="M102">
            <v>47</v>
          </cell>
          <cell r="N102">
            <v>96</v>
          </cell>
          <cell r="O102">
            <v>40</v>
          </cell>
          <cell r="P102">
            <v>92</v>
          </cell>
          <cell r="Q102">
            <v>94</v>
          </cell>
          <cell r="R102">
            <v>29</v>
          </cell>
          <cell r="S102">
            <v>0</v>
          </cell>
          <cell r="T102">
            <v>100</v>
          </cell>
          <cell r="U102" t="str">
            <v>No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4C94-A380-4CE9-A0C5-EA76E55721B7}">
  <dimension ref="A1:CR220"/>
  <sheetViews>
    <sheetView tabSelected="1" topLeftCell="CA19" workbookViewId="0">
      <selection activeCell="CH35" sqref="CH35"/>
    </sheetView>
  </sheetViews>
  <sheetFormatPr defaultColWidth="53.33203125" defaultRowHeight="14.4" x14ac:dyDescent="0.3"/>
  <cols>
    <col min="1" max="1" width="7.6640625" bestFit="1" customWidth="1"/>
    <col min="2" max="2" width="52.88671875" customWidth="1"/>
    <col min="3" max="58" width="13.44140625" customWidth="1"/>
    <col min="59" max="63" width="13.44140625" style="10" customWidth="1"/>
    <col min="64" max="84" width="13.44140625" customWidth="1"/>
    <col min="85" max="85" width="15.5546875" customWidth="1"/>
    <col min="86" max="86" width="14.88671875" customWidth="1"/>
    <col min="87" max="87" width="13.44140625" customWidth="1"/>
    <col min="88" max="89" width="12.33203125" customWidth="1"/>
    <col min="90" max="92" width="12.33203125" style="1" customWidth="1"/>
    <col min="93" max="101" width="13.44140625" customWidth="1"/>
  </cols>
  <sheetData>
    <row r="1" spans="1:96" s="2" customFormat="1" ht="57.6" x14ac:dyDescent="0.3">
      <c r="A1" s="2" t="s">
        <v>127</v>
      </c>
      <c r="B1" s="3" t="s">
        <v>126</v>
      </c>
      <c r="C1" s="4" t="s">
        <v>128</v>
      </c>
      <c r="D1" s="4" t="s">
        <v>129</v>
      </c>
      <c r="E1" s="4" t="s">
        <v>130</v>
      </c>
      <c r="F1" s="4" t="s">
        <v>131</v>
      </c>
      <c r="G1" s="5" t="s">
        <v>132</v>
      </c>
      <c r="H1" s="5" t="s">
        <v>133</v>
      </c>
      <c r="I1" s="5" t="s">
        <v>134</v>
      </c>
      <c r="J1" s="5" t="s">
        <v>135</v>
      </c>
      <c r="K1" s="5" t="s">
        <v>136</v>
      </c>
      <c r="L1" s="4" t="s">
        <v>137</v>
      </c>
      <c r="M1" s="4" t="s">
        <v>138</v>
      </c>
      <c r="N1" s="4" t="s">
        <v>139</v>
      </c>
      <c r="O1" s="4" t="s">
        <v>140</v>
      </c>
      <c r="P1" s="5" t="s">
        <v>141</v>
      </c>
      <c r="Q1" s="5" t="s">
        <v>142</v>
      </c>
      <c r="R1" s="5" t="s">
        <v>143</v>
      </c>
      <c r="S1" s="5" t="s">
        <v>144</v>
      </c>
      <c r="T1" s="5" t="s">
        <v>145</v>
      </c>
      <c r="U1" s="4" t="s">
        <v>146</v>
      </c>
      <c r="V1" s="4" t="s">
        <v>147</v>
      </c>
      <c r="W1" s="4" t="s">
        <v>148</v>
      </c>
      <c r="X1" s="4" t="s">
        <v>149</v>
      </c>
      <c r="Y1" s="4" t="s">
        <v>150</v>
      </c>
      <c r="Z1" s="6" t="s">
        <v>151</v>
      </c>
      <c r="AA1" s="6" t="s">
        <v>152</v>
      </c>
      <c r="AB1" s="6" t="s">
        <v>153</v>
      </c>
      <c r="AC1" s="6" t="s">
        <v>154</v>
      </c>
      <c r="AD1" s="6" t="s">
        <v>155</v>
      </c>
      <c r="AE1" s="7" t="s">
        <v>156</v>
      </c>
      <c r="AF1" s="7" t="s">
        <v>157</v>
      </c>
      <c r="AG1" s="7" t="s">
        <v>158</v>
      </c>
      <c r="AH1" s="7" t="s">
        <v>159</v>
      </c>
      <c r="AI1" s="7" t="s">
        <v>160</v>
      </c>
      <c r="AJ1" s="6" t="s">
        <v>161</v>
      </c>
      <c r="AK1" s="6" t="s">
        <v>162</v>
      </c>
      <c r="AL1" s="6" t="s">
        <v>163</v>
      </c>
      <c r="AM1" s="7" t="s">
        <v>164</v>
      </c>
      <c r="AN1" s="7" t="s">
        <v>165</v>
      </c>
      <c r="AO1" s="7" t="s">
        <v>166</v>
      </c>
      <c r="AP1" s="7" t="s">
        <v>167</v>
      </c>
      <c r="AQ1" s="7" t="s">
        <v>168</v>
      </c>
      <c r="AR1" s="6" t="s">
        <v>169</v>
      </c>
      <c r="AS1" s="6" t="s">
        <v>170</v>
      </c>
      <c r="AT1" s="6" t="s">
        <v>171</v>
      </c>
      <c r="AU1" s="6" t="s">
        <v>172</v>
      </c>
      <c r="AV1" s="6" t="s">
        <v>173</v>
      </c>
      <c r="AW1" s="7" t="s">
        <v>174</v>
      </c>
      <c r="AX1" s="7" t="s">
        <v>175</v>
      </c>
      <c r="AY1" s="7" t="s">
        <v>176</v>
      </c>
      <c r="AZ1" s="7" t="s">
        <v>177</v>
      </c>
      <c r="BA1" s="7" t="s">
        <v>178</v>
      </c>
      <c r="BB1" s="5" t="s">
        <v>179</v>
      </c>
      <c r="BC1" s="5" t="s">
        <v>180</v>
      </c>
      <c r="BD1" s="5" t="s">
        <v>181</v>
      </c>
      <c r="BE1" s="5" t="s">
        <v>182</v>
      </c>
      <c r="BF1" s="5" t="s">
        <v>183</v>
      </c>
      <c r="BG1" s="7" t="s">
        <v>184</v>
      </c>
      <c r="BH1" s="7" t="s">
        <v>185</v>
      </c>
      <c r="BI1" s="7" t="s">
        <v>186</v>
      </c>
      <c r="BJ1" s="7" t="s">
        <v>187</v>
      </c>
      <c r="BK1" s="7" t="s">
        <v>188</v>
      </c>
      <c r="BL1" s="6" t="s">
        <v>189</v>
      </c>
      <c r="BM1" s="5" t="s">
        <v>190</v>
      </c>
      <c r="BN1" s="5" t="s">
        <v>191</v>
      </c>
      <c r="BO1" s="5" t="s">
        <v>192</v>
      </c>
      <c r="BP1" s="7" t="s">
        <v>193</v>
      </c>
      <c r="BQ1" s="7" t="s">
        <v>194</v>
      </c>
      <c r="BR1" s="7" t="s">
        <v>195</v>
      </c>
      <c r="BS1" s="7" t="s">
        <v>196</v>
      </c>
      <c r="BT1" s="7" t="s">
        <v>197</v>
      </c>
      <c r="BU1" s="7" t="s">
        <v>198</v>
      </c>
      <c r="BV1" s="7" t="s">
        <v>199</v>
      </c>
      <c r="BW1" s="7" t="s">
        <v>200</v>
      </c>
      <c r="BX1" s="7" t="s">
        <v>201</v>
      </c>
      <c r="BY1" s="6" t="s">
        <v>202</v>
      </c>
      <c r="BZ1" s="6" t="s">
        <v>203</v>
      </c>
      <c r="CA1" s="6" t="s">
        <v>204</v>
      </c>
      <c r="CB1" s="6" t="s">
        <v>205</v>
      </c>
      <c r="CC1" s="6" t="s">
        <v>206</v>
      </c>
      <c r="CD1" s="7" t="s">
        <v>207</v>
      </c>
      <c r="CE1" s="7" t="s">
        <v>208</v>
      </c>
      <c r="CF1" s="7" t="s">
        <v>209</v>
      </c>
      <c r="CG1" s="2" t="s">
        <v>210</v>
      </c>
      <c r="CH1" s="8" t="s">
        <v>211</v>
      </c>
      <c r="CI1" s="8" t="s">
        <v>212</v>
      </c>
      <c r="CJ1" s="8"/>
      <c r="CK1" s="8"/>
      <c r="CL1" s="9"/>
      <c r="CM1" s="9"/>
      <c r="CN1" s="9"/>
      <c r="CO1" s="8"/>
      <c r="CP1" s="8"/>
      <c r="CQ1" s="8"/>
      <c r="CR1" s="8"/>
    </row>
    <row r="2" spans="1:96" x14ac:dyDescent="0.3">
      <c r="A2">
        <v>1</v>
      </c>
      <c r="B2" t="s">
        <v>0</v>
      </c>
      <c r="C2">
        <v>1</v>
      </c>
      <c r="D2">
        <f>IFERROR(VLOOKUP(B2,'[1]2021'!$B$3:$AB$102,22,0), "")</f>
        <v>1</v>
      </c>
      <c r="E2">
        <f>IFERROR(VLOOKUP(B2,'[1]2020'!$B$3:$AD$92,11,0), "")</f>
        <v>1</v>
      </c>
      <c r="F2">
        <f>IFERROR(VLOOKUP(B2,'[1]2019'!$B$3:$AC$102,14,0), "")</f>
        <v>1</v>
      </c>
      <c r="G2">
        <v>53</v>
      </c>
      <c r="H2">
        <f>IFERROR(VLOOKUP(B2,'[1]2021'!$B$3:$AB$102,10,0), "")</f>
        <v>56</v>
      </c>
      <c r="I2">
        <f>IFERROR(VLOOKUP(B2,'[1]2020'!$B$3:$AD$92,20,0), "")</f>
        <v>56</v>
      </c>
      <c r="J2">
        <f>IFERROR(VLOOKUP(B2,'[1]2019'!$B$3:$AC$102,19,0), "")</f>
        <v>53</v>
      </c>
      <c r="K2">
        <f>IFERROR(VLOOKUP(B2,'[1]2018'!$B$3:$U$102,14,0), "")</f>
        <v>53</v>
      </c>
      <c r="L2">
        <v>9</v>
      </c>
      <c r="M2">
        <f>IFERROR(VLOOKUP(B2,'[1]2021'!B3:$AB$102,23,0), "")</f>
        <v>6</v>
      </c>
      <c r="N2">
        <f>IFERROR(VLOOKUP(B2,'[1]2020'!$B$3:$AD$92,4,0), "")</f>
        <v>7</v>
      </c>
      <c r="O2">
        <f>IFERROR(VLOOKUP(B2,'[1]2019'!$B$3:$AC$102,5,0), "")</f>
        <v>4</v>
      </c>
      <c r="P2">
        <v>1</v>
      </c>
      <c r="Q2">
        <f>IFERROR(VLOOKUP(B2,'[1]2021'!$B$3:$AB$102,11,0), "")</f>
        <v>1</v>
      </c>
      <c r="R2">
        <f>IFERROR(VLOOKUP(B2,'[1]2020'!$B$3:$AD$92,6,0), "")</f>
        <v>1</v>
      </c>
      <c r="S2">
        <f>IFERROR(VLOOKUP(B2,'[1]2019'!$B$3:$AC$102,12,0), "")</f>
        <v>1</v>
      </c>
      <c r="T2">
        <f>IFERROR(VLOOKUP(B2,'[1]2018'!$B$3:$U$102,15,0), "")</f>
        <v>1</v>
      </c>
      <c r="U2">
        <v>100</v>
      </c>
      <c r="V2">
        <f>IFERROR(VLOOKUP(B2,'[1]2021'!$B$3:$AB$102,12,0), "")</f>
        <v>100</v>
      </c>
      <c r="W2">
        <f>IFERROR(VLOOKUP(B2,'[1]2020'!$B$3:$AD$92,15,0), "")</f>
        <v>100</v>
      </c>
      <c r="X2">
        <f>IFERROR(VLOOKUP(B2,'[1]2019'!$B$3:$AC$102,21,0), "")</f>
        <v>100</v>
      </c>
      <c r="Y2">
        <f>IFERROR(VLOOKUP(B2,'[1]2018'!$B$3:$U$102,19,0), "")</f>
        <v>100</v>
      </c>
      <c r="Z2">
        <v>3</v>
      </c>
      <c r="AA2">
        <f>IFERROR(VLOOKUP(B2,'[1]2021'!$B$3:$AB$102,9,0), "")</f>
        <v>3</v>
      </c>
      <c r="AB2">
        <f>IFERROR(VLOOKUP(B2,'[1]2020'!$B$3:$AD$92,18,0), "")</f>
        <v>10</v>
      </c>
      <c r="AC2">
        <f>IFERROR(VLOOKUP(B2,'[1]2019'!$B$3:$AC$102,16,0), "")</f>
        <v>5</v>
      </c>
      <c r="AD2">
        <f>IFERROR(VLOOKUP(B2,'[1]2018'!$B$3:$U$102,16,0), "")</f>
        <v>4</v>
      </c>
      <c r="AE2">
        <v>1</v>
      </c>
      <c r="AF2">
        <f>IFERROR(VLOOKUP(B2,'[1]2021'!$B$3:$AC$102,28,0), "")</f>
        <v>1</v>
      </c>
      <c r="AG2">
        <f>IFERROR(VLOOKUP(B2,'[1]2020'!$B$3:$AE$92,30,0), "")</f>
        <v>1</v>
      </c>
      <c r="AH2">
        <f>IFERROR(VLOOKUP(B2,'[1]2021'!$B$3:$AB$102,14,0), "")</f>
        <v>1</v>
      </c>
      <c r="AI2">
        <f>IFERROR(VLOOKUP(B2,'[1]2020'!$B$3:$AE$92,29,0), "")</f>
        <v>1</v>
      </c>
      <c r="AJ2">
        <v>9.76</v>
      </c>
      <c r="AK2">
        <f>IFERROR(VLOOKUP(B2,'[1]2021'!$B$3:$AB$102,13,0), "")</f>
        <v>9.82</v>
      </c>
      <c r="AL2">
        <f>IFERROR(VLOOKUP(B2,'[1]2020'!$B$3:$AD$92,25,0), "")</f>
        <v>9.98</v>
      </c>
      <c r="AM2">
        <v>33</v>
      </c>
      <c r="AN2">
        <f>IFERROR(VLOOKUP(B2,'[1]2021'!$B$3:$AB$102,3,0), "")</f>
        <v>31</v>
      </c>
      <c r="AO2">
        <f>IFERROR(VLOOKUP(B2,'[1]2020'!$B$3:$AD$92,12,0), "")</f>
        <v>33</v>
      </c>
      <c r="AP2">
        <f>IFERROR(VLOOKUP(B2,'[1]2019'!$B$3:$AC$102,22,0), "")</f>
        <v>32</v>
      </c>
      <c r="AQ2">
        <f>IFERROR(VLOOKUP(B2,'[1]2018'!$B$3:$U$102,5,0), "")</f>
        <v>32</v>
      </c>
      <c r="AR2">
        <v>53</v>
      </c>
      <c r="AS2">
        <f>IFERROR(VLOOKUP(B2,'[1]2021'!$B$3:$AB$102,27,0), "")</f>
        <v>47</v>
      </c>
      <c r="AT2">
        <f>IFERROR(VLOOKUP(B2,'[1]2020'!$B$3:$AD$92,8,0), "")</f>
        <v>50</v>
      </c>
      <c r="AU2">
        <f>IFERROR(VLOOKUP(B2,'[1]2019'!B3:$AC$102,20,0), "")</f>
        <v>47</v>
      </c>
      <c r="AV2">
        <f>IFERROR(VLOOKUP(B2,'[1]2018'!$B$3:$U$102,4,0), "")</f>
        <v>50</v>
      </c>
      <c r="AW2">
        <v>24</v>
      </c>
      <c r="AX2">
        <f>IFERROR(VLOOKUP(B2,'[1]2021'!$B$3:$AB$102,6,0), "")</f>
        <v>20</v>
      </c>
      <c r="AY2">
        <f>IFERROR(VLOOKUP(B2,'[1]2020'!$B$3:$AD$92,3,0), "")</f>
        <v>20</v>
      </c>
      <c r="AZ2">
        <f>IFERROR(VLOOKUP(B2,'[1]2019'!$B$3:$AC$102,27,0), "")</f>
        <v>17</v>
      </c>
      <c r="BA2">
        <f>IFERROR(VLOOKUP(B2,'[1]2018'!$B$3:$U$102,8,0), "")</f>
        <v>16</v>
      </c>
      <c r="BB2">
        <v>69</v>
      </c>
      <c r="BC2">
        <f>IFERROR(VLOOKUP(B2,'[1]2021'!$B$3:$AB$102,17,0), "")</f>
        <v>83</v>
      </c>
      <c r="BD2">
        <f>IFERROR(VLOOKUP(B2,'[1]2020'!$B$3:$AD$92,2,0), "")</f>
        <v>84</v>
      </c>
      <c r="BE2">
        <f>IFERROR(VLOOKUP(B2,'[1]2019'!$B$3:$AC$102,11,0), "")</f>
        <v>98</v>
      </c>
      <c r="BF2">
        <f>IFERROR(VLOOKUP(B2,'[1]2018'!B3:U102,13,0), "")</f>
        <v>92</v>
      </c>
      <c r="BG2" s="10">
        <v>62.25</v>
      </c>
      <c r="BH2" s="10">
        <f>IFERROR(VLOOKUP($B2,'[1]2021'!$B$3:$AB$102,20,0),"")</f>
        <v>59.63</v>
      </c>
      <c r="BI2" s="10">
        <f>IFERROR(VLOOKUP($B2,'[1]2020'!$B$3:$AD$92,20,0),"")</f>
        <v>56</v>
      </c>
      <c r="BJ2" s="10">
        <f>IFERROR(VLOOKUP($B2,'[1]2019'!$B$3:$AC$102,17,0),"")</f>
        <v>53</v>
      </c>
      <c r="BK2" s="10">
        <f>IFERROR(VLOOKUP($B2,'[1]2018'!$B$3:$U$102,17,0),"")</f>
        <v>54</v>
      </c>
      <c r="BL2" s="11">
        <v>138091</v>
      </c>
      <c r="BM2" s="11">
        <f>IFERROR(VLOOKUP(B2,'[1]2021'!$B$3:$AB$102,18,0), "")</f>
        <v>123999</v>
      </c>
      <c r="BN2" s="11">
        <f>IFERROR(VLOOKUP(B2,'[1]2020'!$B$3:$AD$92,16,0), "")</f>
        <v>113175</v>
      </c>
      <c r="BO2" s="11">
        <f>IFERROR(VLOOKUP(B2,'[1]2019'!$B$3:$AC$102,7,0), "")</f>
        <v>111015</v>
      </c>
      <c r="BP2">
        <v>15</v>
      </c>
      <c r="BQ2">
        <f>IFERROR(VLOOKUP(B2,'[1]2021'!$B$3:$AB$102,24,0), "")</f>
        <v>15</v>
      </c>
      <c r="BR2">
        <f>IFERROR(VLOOKUP(B2,'[1]2020'!$B$3:$AD$92,28,0), "")</f>
        <v>16</v>
      </c>
      <c r="BS2">
        <f>IFERROR(VLOOKUP(B2,'[1]2019'!$B$3:$AC$102,13,0), "")</f>
        <v>16</v>
      </c>
      <c r="BT2">
        <v>83</v>
      </c>
      <c r="BU2">
        <f>IFERROR(VLOOKUP(B2,'[1]2021'!$B$3:$AB$102,7,0), "")</f>
        <v>82</v>
      </c>
      <c r="BV2">
        <f>IFERROR(VLOOKUP(B2,'[1]2020'!$B$3:$AD$92,17,0), "")</f>
        <v>79</v>
      </c>
      <c r="BW2">
        <f>IFERROR(VLOOKUP(B2,'[1]2019'!$B$3:$AC$102,9,0), "")</f>
        <v>80</v>
      </c>
      <c r="BX2">
        <f>IFERROR(VLOOKUP(B2,'[1]2018'!$B$3:$U$102,11,0), "")</f>
        <v>75</v>
      </c>
      <c r="BY2">
        <v>93</v>
      </c>
      <c r="BZ2">
        <f>IFERROR(VLOOKUP(B2,'[1]2021'!$B$3:$AB$102,19,0), "")</f>
        <v>93</v>
      </c>
      <c r="CA2">
        <f>IFERROR(VLOOKUP(B2,'[1]2020'!$B$3:$AD$92,26,0), "")</f>
        <v>96</v>
      </c>
      <c r="CB2">
        <f>IFERROR(VLOOKUP(B2,'[1]2019'!$B$3:$AC$102,3,0), "")</f>
        <v>100</v>
      </c>
      <c r="CC2">
        <f>IFERROR(VLOOKUP(B2,'[1]2018'!$B$3:$U$102,18,0), "")</f>
        <v>98</v>
      </c>
      <c r="CD2">
        <v>95.572999999999993</v>
      </c>
      <c r="CE2">
        <f>IFERROR(VLOOKUP(B2,'[1]2021'!$B$3:$AB$102,21,0), "")</f>
        <v>93.691999999999993</v>
      </c>
      <c r="CF2">
        <f>IFERROR(VLOOKUP(B2,'[1]2020'!$B$3:$AD$92,7,0), "")</f>
        <v>94</v>
      </c>
      <c r="CG2" t="s">
        <v>213</v>
      </c>
      <c r="CH2">
        <v>100</v>
      </c>
      <c r="CI2">
        <v>26</v>
      </c>
    </row>
    <row r="3" spans="1:96" x14ac:dyDescent="0.3">
      <c r="A3">
        <v>2</v>
      </c>
      <c r="B3" t="s">
        <v>1</v>
      </c>
      <c r="C3">
        <v>16</v>
      </c>
      <c r="D3">
        <f>IFERROR(VLOOKUP(B3,'[1]2021'!$B$3:$AB$102,22,0), "")</f>
        <v>11</v>
      </c>
      <c r="E3">
        <f>IFERROR(VLOOKUP(B3,'[1]2020'!$B$3:$AD$92,11,0), "")</f>
        <v>9</v>
      </c>
      <c r="F3">
        <f>IFERROR(VLOOKUP(B3,'[1]2019'!$B$3:$AC$102,14,0), "")</f>
        <v>12</v>
      </c>
      <c r="G3">
        <v>83</v>
      </c>
      <c r="H3">
        <f>IFERROR(VLOOKUP(B3,'[1]2021'!$B$3:$AB$102,10,0), "")</f>
        <v>83</v>
      </c>
      <c r="I3">
        <f>IFERROR(VLOOKUP(B3,'[1]2020'!$B$3:$AD$92,20,0), "")</f>
        <v>83</v>
      </c>
      <c r="J3">
        <f>IFERROR(VLOOKUP(B3,'[1]2019'!$B$3:$AC$102,19,0), "")</f>
        <v>83</v>
      </c>
      <c r="K3">
        <f>IFERROR(VLOOKUP(B3,'[1]2018'!$B$3:$U$102,14,0), "")</f>
        <v>67</v>
      </c>
      <c r="L3">
        <v>14</v>
      </c>
      <c r="M3">
        <f>IFERROR(VLOOKUP(B3,'[1]2021'!B4:$AB$102,23,0), "")</f>
        <v>10</v>
      </c>
      <c r="N3">
        <f>IFERROR(VLOOKUP(B3,'[1]2020'!$B$3:$AD$92,4,0), "")</f>
        <v>10</v>
      </c>
      <c r="O3">
        <f>IFERROR(VLOOKUP(B3,'[1]2019'!$B$3:$AC$102,5,0), "")</f>
        <v>13</v>
      </c>
      <c r="P3">
        <v>2</v>
      </c>
      <c r="Q3">
        <f>IFERROR(VLOOKUP(B3,'[1]2021'!$B$3:$AB$102,11,0), "")</f>
        <v>2</v>
      </c>
      <c r="R3">
        <f>IFERROR(VLOOKUP(B3,'[1]2020'!$B$3:$AD$92,6,0), "")</f>
        <v>2</v>
      </c>
      <c r="S3">
        <f>IFERROR(VLOOKUP(B3,'[1]2019'!$B$3:$AC$102,12,0), "")</f>
        <v>2</v>
      </c>
      <c r="T3">
        <f>IFERROR(VLOOKUP(B3,'[1]2018'!$B$3:$U$102,15,0), "")</f>
        <v>2</v>
      </c>
      <c r="U3">
        <v>96</v>
      </c>
      <c r="V3">
        <f>IFERROR(VLOOKUP(B3,'[1]2021'!$B$3:$AB$102,12,0), "")</f>
        <v>96</v>
      </c>
      <c r="W3">
        <f>IFERROR(VLOOKUP(B3,'[1]2020'!$B$3:$AD$92,15,0), "")</f>
        <v>100</v>
      </c>
      <c r="X3">
        <f>IFERROR(VLOOKUP(B3,'[1]2019'!$B$3:$AC$102,21,0), "")</f>
        <v>100</v>
      </c>
      <c r="Y3">
        <f>IFERROR(VLOOKUP(B3,'[1]2018'!$B$3:$U$102,19,0), "")</f>
        <v>100</v>
      </c>
      <c r="Z3">
        <v>11</v>
      </c>
      <c r="AA3">
        <f>IFERROR(VLOOKUP(B3,'[1]2021'!$B$3:$AB$102,9,0), "")</f>
        <v>11</v>
      </c>
      <c r="AB3">
        <f>IFERROR(VLOOKUP(B3,'[1]2020'!$B$3:$AD$92,18,0), "")</f>
        <v>5</v>
      </c>
      <c r="AC3">
        <f>IFERROR(VLOOKUP(B3,'[1]2019'!$B$3:$AC$102,16,0), "")</f>
        <v>4</v>
      </c>
      <c r="AD3">
        <f>IFERROR(VLOOKUP(B3,'[1]2018'!$B$3:$U$102,16,0), "")</f>
        <v>2</v>
      </c>
      <c r="AE3">
        <v>2</v>
      </c>
      <c r="AF3">
        <f>IFERROR(VLOOKUP(B3,'[1]2021'!$B$3:$AC$102,28,0), "")</f>
        <v>2</v>
      </c>
      <c r="AG3">
        <f>IFERROR(VLOOKUP(B3,'[1]2020'!$B$3:$AE$92,30,0), "")</f>
        <v>2</v>
      </c>
      <c r="AH3">
        <f>IFERROR(VLOOKUP(B3,'[1]2021'!$B$3:$AB$102,14,0), "")</f>
        <v>2</v>
      </c>
      <c r="AI3">
        <f>IFERROR(VLOOKUP(B3,'[1]2020'!$B$3:$AE$92,29,0), "")</f>
        <v>2</v>
      </c>
      <c r="AJ3">
        <v>9.09</v>
      </c>
      <c r="AK3">
        <f>IFERROR(VLOOKUP(B3,'[1]2021'!$B$3:$AB$102,13,0), "")</f>
        <v>9.2100000000000009</v>
      </c>
      <c r="AL3">
        <f>IFERROR(VLOOKUP(B3,'[1]2020'!$B$3:$AD$92,25,0), "")</f>
        <v>9.3800000000000008</v>
      </c>
      <c r="AM3">
        <v>42</v>
      </c>
      <c r="AN3">
        <f>IFERROR(VLOOKUP(B3,'[1]2021'!$B$3:$AB$102,3,0), "")</f>
        <v>42</v>
      </c>
      <c r="AO3">
        <f>IFERROR(VLOOKUP(B3,'[1]2020'!$B$3:$AD$92,12,0), "")</f>
        <v>42</v>
      </c>
      <c r="AP3">
        <f>IFERROR(VLOOKUP(B3,'[1]2019'!$B$3:$AC$102,22,0), "")</f>
        <v>42</v>
      </c>
      <c r="AQ3">
        <f>IFERROR(VLOOKUP(B3,'[1]2018'!$B$3:$U$102,5,0), "")</f>
        <v>13</v>
      </c>
      <c r="AR3">
        <v>45</v>
      </c>
      <c r="AS3">
        <f>IFERROR(VLOOKUP(B3,'[1]2021'!$B$3:$AB$102,27,0), "")</f>
        <v>44</v>
      </c>
      <c r="AT3">
        <f>IFERROR(VLOOKUP(B3,'[1]2020'!$B$3:$AD$92,8,0), "")</f>
        <v>44</v>
      </c>
      <c r="AU3">
        <f>IFERROR(VLOOKUP(B3,'[1]2019'!B4:$AC$102,20,0), "")</f>
        <v>38</v>
      </c>
      <c r="AV3">
        <f>IFERROR(VLOOKUP(B3,'[1]2018'!$B$3:$U$102,4,0), "")</f>
        <v>37</v>
      </c>
      <c r="AW3">
        <v>30</v>
      </c>
      <c r="AX3">
        <f>IFERROR(VLOOKUP(B3,'[1]2021'!$B$3:$AB$102,6,0), "")</f>
        <v>29</v>
      </c>
      <c r="AY3">
        <f>IFERROR(VLOOKUP(B3,'[1]2020'!$B$3:$AD$92,3,0), "")</f>
        <v>22</v>
      </c>
      <c r="AZ3">
        <f>IFERROR(VLOOKUP(B3,'[1]2019'!$B$3:$AC$102,27,0), "")</f>
        <v>18</v>
      </c>
      <c r="BA3">
        <f>IFERROR(VLOOKUP(B3,'[1]2018'!$B$3:$U$102,8,0), "")</f>
        <v>19</v>
      </c>
      <c r="BB3">
        <v>52</v>
      </c>
      <c r="BC3">
        <f>IFERROR(VLOOKUP(B3,'[1]2021'!$B$3:$AB$102,17,0), "")</f>
        <v>61</v>
      </c>
      <c r="BD3">
        <f>IFERROR(VLOOKUP(B3,'[1]2020'!$B$3:$AD$92,2,0), "")</f>
        <v>52</v>
      </c>
      <c r="BE3">
        <f>IFERROR(VLOOKUP(B3,'[1]2019'!$B$3:$AC$102,11,0), "")</f>
        <v>39</v>
      </c>
      <c r="BF3">
        <f>IFERROR(VLOOKUP(B3,'[1]2018'!B4:U103,13,0), "")</f>
        <v>32</v>
      </c>
      <c r="BG3" s="10">
        <v>76.62</v>
      </c>
      <c r="BH3" s="10">
        <f>IFERROR(VLOOKUP($B3,'[1]2021'!$B$3:$AB$102,20,0),"")</f>
        <v>80.647999999999996</v>
      </c>
      <c r="BI3" s="10">
        <f>IFERROR(VLOOKUP($B3,'[1]2020'!$B$3:$AD$92,20,0),"")</f>
        <v>83</v>
      </c>
      <c r="BJ3" s="10">
        <f>IFERROR(VLOOKUP($B3,'[1]2019'!$B$3:$AC$102,17,0),"")</f>
        <v>80</v>
      </c>
      <c r="BK3" s="10">
        <f>IFERROR(VLOOKUP($B3,'[1]2018'!$B$3:$U$102,17,0),"")</f>
        <v>72</v>
      </c>
      <c r="BL3" s="11">
        <v>118999</v>
      </c>
      <c r="BM3" s="11">
        <f>IFERROR(VLOOKUP(B3,'[1]2021'!$B$3:$AB$102,18,0), "")</f>
        <v>114357</v>
      </c>
      <c r="BN3" s="11">
        <f>IFERROR(VLOOKUP(B3,'[1]2020'!$B$3:$AD$92,16,0), "")</f>
        <v>107050</v>
      </c>
      <c r="BO3" s="11">
        <f>IFERROR(VLOOKUP(B3,'[1]2019'!$B$3:$AC$102,7,0), "")</f>
        <v>107381</v>
      </c>
      <c r="BP3">
        <v>44</v>
      </c>
      <c r="BQ3">
        <f>IFERROR(VLOOKUP(B3,'[1]2021'!$B$3:$AB$102,24,0), "")</f>
        <v>41</v>
      </c>
      <c r="BR3">
        <f>IFERROR(VLOOKUP(B3,'[1]2020'!$B$3:$AD$92,28,0), "")</f>
        <v>36</v>
      </c>
      <c r="BS3">
        <f>IFERROR(VLOOKUP(B3,'[1]2019'!$B$3:$AC$102,13,0), "")</f>
        <v>37</v>
      </c>
      <c r="BT3">
        <v>64</v>
      </c>
      <c r="BU3">
        <f>IFERROR(VLOOKUP(B3,'[1]2021'!$B$3:$AB$102,7,0), "")</f>
        <v>65</v>
      </c>
      <c r="BV3">
        <f>IFERROR(VLOOKUP(B3,'[1]2020'!$B$3:$AD$92,17,0), "")</f>
        <v>72</v>
      </c>
      <c r="BW3">
        <f>IFERROR(VLOOKUP(B3,'[1]2019'!$B$3:$AC$102,9,0), "")</f>
        <v>69</v>
      </c>
      <c r="BX3">
        <f>IFERROR(VLOOKUP(B3,'[1]2018'!$B$3:$U$102,11,0), "")</f>
        <v>70</v>
      </c>
      <c r="BY3">
        <v>56</v>
      </c>
      <c r="BZ3">
        <f>IFERROR(VLOOKUP(B3,'[1]2021'!$B$3:$AB$102,19,0), "")</f>
        <v>55</v>
      </c>
      <c r="CA3">
        <f>IFERROR(VLOOKUP(B3,'[1]2020'!$B$3:$AD$92,26,0), "")</f>
        <v>54</v>
      </c>
      <c r="CB3">
        <f>IFERROR(VLOOKUP(B3,'[1]2019'!$B$3:$AC$102,3,0), "")</f>
        <v>54</v>
      </c>
      <c r="CC3">
        <f>IFERROR(VLOOKUP(B3,'[1]2018'!$B$3:$U$102,18,0), "")</f>
        <v>46</v>
      </c>
      <c r="CD3">
        <v>91.102000000000004</v>
      </c>
      <c r="CE3">
        <f>IFERROR(VLOOKUP(B3,'[1]2021'!$B$3:$AB$102,21,0), "")</f>
        <v>91.177000000000007</v>
      </c>
      <c r="CF3">
        <f>IFERROR(VLOOKUP(B3,'[1]2020'!$B$3:$AD$92,7,0), "")</f>
        <v>91</v>
      </c>
      <c r="CG3" t="s">
        <v>214</v>
      </c>
      <c r="CH3">
        <v>85</v>
      </c>
      <c r="CI3">
        <v>18</v>
      </c>
    </row>
    <row r="4" spans="1:96" x14ac:dyDescent="0.3">
      <c r="A4">
        <v>3</v>
      </c>
      <c r="B4" t="s">
        <v>8</v>
      </c>
      <c r="C4">
        <v>32</v>
      </c>
      <c r="D4">
        <f>IFERROR(VLOOKUP(B4,'[1]2021'!$B$3:$AB$102,22,0), "")</f>
        <v>35</v>
      </c>
      <c r="E4">
        <f>IFERROR(VLOOKUP(B4,'[1]2020'!$B$3:$AD$92,11,0), "")</f>
        <v>32</v>
      </c>
      <c r="F4">
        <f>IFERROR(VLOOKUP(B4,'[1]2019'!$B$3:$AC$102,14,0), "")</f>
        <v>21</v>
      </c>
      <c r="G4">
        <v>12</v>
      </c>
      <c r="H4">
        <f>IFERROR(VLOOKUP(B4,'[1]2021'!$B$3:$AB$102,10,0), "")</f>
        <v>19</v>
      </c>
      <c r="I4">
        <f>IFERROR(VLOOKUP(B4,'[1]2020'!$B$3:$AD$92,20,0), "")</f>
        <v>22</v>
      </c>
      <c r="J4">
        <f>IFERROR(VLOOKUP(B4,'[1]2019'!$B$3:$AC$102,19,0), "")</f>
        <v>23</v>
      </c>
      <c r="K4">
        <f>IFERROR(VLOOKUP(B4,'[1]2018'!$B$3:$U$102,14,0), "")</f>
        <v>31</v>
      </c>
      <c r="L4">
        <v>28</v>
      </c>
      <c r="M4">
        <f>IFERROR(VLOOKUP(B4,'[1]2021'!B5:$AB$102,23,0), "")</f>
        <v>9</v>
      </c>
      <c r="N4">
        <f>IFERROR(VLOOKUP(B4,'[1]2020'!$B$3:$AD$92,4,0), "")</f>
        <v>8</v>
      </c>
      <c r="O4">
        <f>IFERROR(VLOOKUP(B4,'[1]2019'!$B$3:$AC$102,5,0), "")</f>
        <v>7</v>
      </c>
      <c r="P4">
        <v>4</v>
      </c>
      <c r="Q4">
        <f>IFERROR(VLOOKUP(B4,'[1]2021'!$B$3:$AB$102,11,0), "")</f>
        <v>5</v>
      </c>
      <c r="R4">
        <f>IFERROR(VLOOKUP(B4,'[1]2020'!$B$3:$AD$92,6,0), "")</f>
        <v>6</v>
      </c>
      <c r="S4">
        <f>IFERROR(VLOOKUP(B4,'[1]2019'!$B$3:$AC$102,12,0), "")</f>
        <v>8</v>
      </c>
      <c r="T4">
        <f>IFERROR(VLOOKUP(B4,'[1]2018'!$B$3:$U$102,15,0), "")</f>
        <v>8</v>
      </c>
      <c r="U4">
        <v>96</v>
      </c>
      <c r="V4">
        <f>IFERROR(VLOOKUP(B4,'[1]2021'!$B$3:$AB$102,12,0), "")</f>
        <v>96</v>
      </c>
      <c r="W4">
        <f>IFERROR(VLOOKUP(B4,'[1]2020'!$B$3:$AD$92,15,0), "")</f>
        <v>98</v>
      </c>
      <c r="X4">
        <f>IFERROR(VLOOKUP(B4,'[1]2019'!$B$3:$AC$102,21,0), "")</f>
        <v>100</v>
      </c>
      <c r="Y4">
        <f>IFERROR(VLOOKUP(B4,'[1]2018'!$B$3:$U$102,19,0), "")</f>
        <v>100</v>
      </c>
      <c r="Z4">
        <v>1</v>
      </c>
      <c r="AA4">
        <f>IFERROR(VLOOKUP(B4,'[1]2021'!$B$3:$AB$102,9,0), "")</f>
        <v>2</v>
      </c>
      <c r="AB4">
        <f>IFERROR(VLOOKUP(B4,'[1]2020'!$B$3:$AD$92,18,0), "")</f>
        <v>1</v>
      </c>
      <c r="AC4">
        <f>IFERROR(VLOOKUP(B4,'[1]2019'!$B$3:$AC$102,16,0), "")</f>
        <v>7</v>
      </c>
      <c r="AD4">
        <f>IFERROR(VLOOKUP(B4,'[1]2018'!$B$3:$U$102,16,0), "")</f>
        <v>3</v>
      </c>
      <c r="AE4">
        <v>3</v>
      </c>
      <c r="AF4">
        <f>IFERROR(VLOOKUP(B4,'[1]2021'!$B$3:$AC$102,28,0), "")</f>
        <v>5</v>
      </c>
      <c r="AG4">
        <f>IFERROR(VLOOKUP(B4,'[1]2020'!$B$3:$AE$92,30,0), "")</f>
        <v>5</v>
      </c>
      <c r="AH4">
        <f>IFERROR(VLOOKUP(B4,'[1]2021'!$B$3:$AB$102,14,0), "")</f>
        <v>6</v>
      </c>
      <c r="AI4">
        <f>IFERROR(VLOOKUP(B4,'[1]2020'!$B$3:$AE$92,29,0), "")</f>
        <v>8</v>
      </c>
      <c r="AJ4">
        <v>9.18</v>
      </c>
      <c r="AK4">
        <f>IFERROR(VLOOKUP(B4,'[1]2021'!$B$3:$AB$102,13,0), "")</f>
        <v>9.2799999999999994</v>
      </c>
      <c r="AL4">
        <f>IFERROR(VLOOKUP(B4,'[1]2020'!$B$3:$AD$92,25,0), "")</f>
        <v>9</v>
      </c>
      <c r="AM4">
        <v>35</v>
      </c>
      <c r="AN4">
        <f>IFERROR(VLOOKUP(B4,'[1]2021'!$B$3:$AB$102,3,0), "")</f>
        <v>25</v>
      </c>
      <c r="AO4">
        <f>IFERROR(VLOOKUP(B4,'[1]2020'!$B$3:$AD$92,12,0), "")</f>
        <v>27</v>
      </c>
      <c r="AP4">
        <f>IFERROR(VLOOKUP(B4,'[1]2019'!$B$3:$AC$102,22,0), "")</f>
        <v>23</v>
      </c>
      <c r="AQ4">
        <f>IFERROR(VLOOKUP(B4,'[1]2018'!$B$3:$U$102,5,0), "")</f>
        <v>33</v>
      </c>
      <c r="AR4">
        <v>50</v>
      </c>
      <c r="AS4">
        <f>IFERROR(VLOOKUP(B4,'[1]2021'!$B$3:$AB$102,27,0), "")</f>
        <v>47</v>
      </c>
      <c r="AT4">
        <f>IFERROR(VLOOKUP(B4,'[1]2020'!$B$3:$AD$92,8,0), "")</f>
        <v>43</v>
      </c>
      <c r="AU4">
        <f>IFERROR(VLOOKUP(B4,'[1]2019'!B5:$AC$102,20,0), "")</f>
        <v>56</v>
      </c>
      <c r="AV4">
        <f>IFERROR(VLOOKUP(B4,'[1]2018'!$B$3:$U$102,4,0), "")</f>
        <v>56</v>
      </c>
      <c r="AW4">
        <v>30</v>
      </c>
      <c r="AX4">
        <f>IFERROR(VLOOKUP(B4,'[1]2021'!$B$3:$AB$102,6,0), "")</f>
        <v>32</v>
      </c>
      <c r="AY4">
        <f>IFERROR(VLOOKUP(B4,'[1]2020'!$B$3:$AD$92,3,0), "")</f>
        <v>28</v>
      </c>
      <c r="AZ4">
        <f>IFERROR(VLOOKUP(B4,'[1]2019'!$B$3:$AC$102,27,0), "")</f>
        <v>25</v>
      </c>
      <c r="BA4">
        <f>IFERROR(VLOOKUP(B4,'[1]2018'!$B$3:$U$102,8,0), "")</f>
        <v>24</v>
      </c>
      <c r="BB4">
        <v>31</v>
      </c>
      <c r="BC4">
        <f>IFERROR(VLOOKUP(B5,'[1]2021'!$B$3:$AB$102,17,0), "")</f>
        <v>56</v>
      </c>
      <c r="BD4">
        <f>IFERROR(VLOOKUP(B4,'[1]2020'!$B$3:$AD$92,2,0), "")</f>
        <v>38</v>
      </c>
      <c r="BE4">
        <f>IFERROR(VLOOKUP(B4,'[1]2019'!$B$3:$AC$102,11,0), "")</f>
        <v>33</v>
      </c>
      <c r="BF4">
        <f>IFERROR(VLOOKUP(B4,'[1]2018'!B5:U104,13,0), "")</f>
        <v>22</v>
      </c>
      <c r="BG4" s="10">
        <v>60.51</v>
      </c>
      <c r="BH4" s="10">
        <f>IFERROR(VLOOKUP($B4,'[1]2021'!$B$3:$AB$102,20,0),"")</f>
        <v>64.558999999999997</v>
      </c>
      <c r="BI4" s="10">
        <f>IFERROR(VLOOKUP($B4,'[1]2020'!$B$3:$AD$92,20,0),"")</f>
        <v>22</v>
      </c>
      <c r="BJ4" s="10">
        <f>IFERROR(VLOOKUP($B4,'[1]2019'!$B$3:$AC$102,17,0),"")</f>
        <v>54</v>
      </c>
      <c r="BK4" s="10">
        <f>IFERROR(VLOOKUP($B4,'[1]2018'!$B$3:$U$102,17,0),"")</f>
        <v>45</v>
      </c>
      <c r="BL4" s="11">
        <v>101961</v>
      </c>
      <c r="BM4" s="11">
        <f>IFERROR(VLOOKUP(B4,'[1]2021'!$B$3:$AB$102,18,0), "")</f>
        <v>95875</v>
      </c>
      <c r="BN4" s="11">
        <f>IFERROR(VLOOKUP(B4,'[1]2020'!$B$3:$AD$92,16,0), "")</f>
        <v>91362</v>
      </c>
      <c r="BO4" s="11">
        <f>IFERROR(VLOOKUP(B4,'[1]2019'!$B$3:$AC$102,7,0), "")</f>
        <v>90791</v>
      </c>
      <c r="BP4">
        <v>23</v>
      </c>
      <c r="BQ4">
        <f>IFERROR(VLOOKUP(B4,'[1]2021'!$B$3:$AB$102,24,0), "")</f>
        <v>23</v>
      </c>
      <c r="BR4">
        <f>IFERROR(VLOOKUP(B4,'[1]2020'!$B$3:$AD$92,28,0), "")</f>
        <v>22</v>
      </c>
      <c r="BS4">
        <f>IFERROR(VLOOKUP(B4,'[1]2019'!$B$3:$AC$102,13,0), "")</f>
        <v>18</v>
      </c>
      <c r="BT4">
        <v>56</v>
      </c>
      <c r="BU4">
        <f>IFERROR(VLOOKUP(B4,'[1]2021'!$B$3:$AB$102,7,0), "")</f>
        <v>56</v>
      </c>
      <c r="BV4">
        <f>IFERROR(VLOOKUP(B4,'[1]2020'!$B$3:$AD$92,17,0), "")</f>
        <v>55</v>
      </c>
      <c r="BW4">
        <f>IFERROR(VLOOKUP(B4,'[1]2019'!$B$3:$AC$102,9,0), "")</f>
        <v>57</v>
      </c>
      <c r="BX4">
        <f>IFERROR(VLOOKUP(B4,'[1]2018'!$B$3:$U$102,11,0), "")</f>
        <v>55</v>
      </c>
      <c r="BY4">
        <v>59</v>
      </c>
      <c r="BZ4">
        <f>IFERROR(VLOOKUP(B4,'[1]2021'!$B$3:$AB$102,19,0), "")</f>
        <v>63</v>
      </c>
      <c r="CA4">
        <f>IFERROR(VLOOKUP(B4,'[1]2020'!$B$3:$AD$92,26,0), "")</f>
        <v>62</v>
      </c>
      <c r="CB4">
        <f>IFERROR(VLOOKUP(B4,'[1]2019'!$B$3:$AC$102,3,0), "")</f>
        <v>72</v>
      </c>
      <c r="CC4">
        <f>IFERROR(VLOOKUP(B4,'[1]2018'!$B$3:$U$102,18,0), "")</f>
        <v>63</v>
      </c>
      <c r="CD4">
        <v>87.263000000000005</v>
      </c>
      <c r="CE4">
        <f>IFERROR(VLOOKUP(B4,'[1]2021'!$B$3:$AB$102,21,0), "")</f>
        <v>87.524000000000001</v>
      </c>
      <c r="CF4">
        <f>IFERROR(VLOOKUP(B4,'[1]2020'!$B$3:$AD$92,7,0), "")</f>
        <v>88</v>
      </c>
      <c r="CG4" t="s">
        <v>215</v>
      </c>
      <c r="CH4">
        <v>97</v>
      </c>
      <c r="CI4">
        <v>19</v>
      </c>
    </row>
    <row r="5" spans="1:96" x14ac:dyDescent="0.3">
      <c r="A5">
        <v>4</v>
      </c>
      <c r="B5" t="s">
        <v>11</v>
      </c>
      <c r="C5">
        <v>8</v>
      </c>
      <c r="D5">
        <f>IFERROR(VLOOKUP(B5,'[1]2021'!$B$3:$AB$102,22,0), "")</f>
        <v>20</v>
      </c>
      <c r="E5">
        <f>IFERROR(VLOOKUP(B5,'[1]2020'!$B$3:$AD$92,11,0), "")</f>
        <v>30</v>
      </c>
      <c r="F5">
        <f>IFERROR(VLOOKUP(B5,'[1]2019'!$B$3:$AC$102,14,0), "")</f>
        <v>35</v>
      </c>
      <c r="G5">
        <v>43</v>
      </c>
      <c r="H5">
        <f>IFERROR(VLOOKUP(B5,'[1]2021'!$B$3:$AB$102,10,0), "")</f>
        <v>39</v>
      </c>
      <c r="I5">
        <f>IFERROR(VLOOKUP(B5,'[1]2020'!$B$3:$AD$92,20,0), "")</f>
        <v>32</v>
      </c>
      <c r="J5">
        <f>IFERROR(VLOOKUP(B5,'[1]2019'!$B$3:$AC$102,19,0), "")</f>
        <v>30</v>
      </c>
      <c r="K5">
        <f>IFERROR(VLOOKUP(B5,'[1]2018'!$B$3:$U$102,14,0), "")</f>
        <v>37</v>
      </c>
      <c r="L5">
        <v>8</v>
      </c>
      <c r="M5">
        <f>IFERROR(VLOOKUP(B5,'[1]2021'!B6:$AB$102,23,0), "")</f>
        <v>2</v>
      </c>
      <c r="N5">
        <f>IFERROR(VLOOKUP(B5,'[1]2020'!$B$3:$AD$92,4,0), "")</f>
        <v>2</v>
      </c>
      <c r="O5">
        <f>IFERROR(VLOOKUP(B5,'[1]2019'!$B$3:$AC$102,5,0), "")</f>
        <v>3</v>
      </c>
      <c r="P5">
        <v>6</v>
      </c>
      <c r="Q5">
        <f>IFERROR(VLOOKUP(B5,'[1]2021'!$B$3:$AB$102,11,0), "")</f>
        <v>9</v>
      </c>
      <c r="R5">
        <f>IFERROR(VLOOKUP(B5,'[1]2020'!$B$3:$AD$92,6,0), "")</f>
        <v>11</v>
      </c>
      <c r="S5">
        <f>IFERROR(VLOOKUP(B5,'[1]2019'!$B$3:$AC$102,12,0), "")</f>
        <v>16</v>
      </c>
      <c r="T5">
        <f>IFERROR(VLOOKUP(B5,'[1]2018'!$B$3:$U$102,15,0), "")</f>
        <v>21</v>
      </c>
      <c r="U5">
        <v>96</v>
      </c>
      <c r="V5">
        <f>IFERROR(VLOOKUP(B5,'[1]2021'!$B$3:$AB$102,12,0), "")</f>
        <v>98</v>
      </c>
      <c r="W5">
        <f>IFERROR(VLOOKUP(B5,'[1]2020'!$B$3:$AD$92,15,0), "")</f>
        <v>98</v>
      </c>
      <c r="X5">
        <f>IFERROR(VLOOKUP(B5,'[1]2019'!$B$3:$AC$102,21,0), "")</f>
        <v>100</v>
      </c>
      <c r="Y5">
        <f>IFERROR(VLOOKUP(B5,'[1]2018'!$B$3:$U$102,19,0), "")</f>
        <v>94</v>
      </c>
      <c r="Z5">
        <v>4</v>
      </c>
      <c r="AA5">
        <f>IFERROR(VLOOKUP(B5,'[1]2021'!$B$3:$AB$102,9,0), "")</f>
        <v>12</v>
      </c>
      <c r="AB5">
        <f>IFERROR(VLOOKUP(B5,'[1]2020'!$B$3:$AD$92,18,0), "")</f>
        <v>6</v>
      </c>
      <c r="AC5">
        <f>IFERROR(VLOOKUP(B5,'[1]2019'!$B$3:$AC$102,16,0), "")</f>
        <v>28</v>
      </c>
      <c r="AD5">
        <f>IFERROR(VLOOKUP(B5,'[1]2018'!$B$3:$U$102,16,0), "")</f>
        <v>14</v>
      </c>
      <c r="AE5">
        <v>4</v>
      </c>
      <c r="AF5">
        <f>IFERROR(VLOOKUP(B5,'[1]2021'!$B$3:$AC$102,28,0), "")</f>
        <v>8</v>
      </c>
      <c r="AG5">
        <f>IFERROR(VLOOKUP(B5,'[1]2020'!$B$3:$AE$92,30,0), "")</f>
        <v>7</v>
      </c>
      <c r="AH5">
        <f>IFERROR(VLOOKUP(B5,'[1]2021'!$B$3:$AB$102,14,0), "")</f>
        <v>13</v>
      </c>
      <c r="AI5">
        <f>IFERROR(VLOOKUP(B5,'[1]2020'!$B$3:$AE$92,29,0), "")</f>
        <v>12</v>
      </c>
      <c r="AJ5">
        <v>9.36</v>
      </c>
      <c r="AK5">
        <f>IFERROR(VLOOKUP(B5,'[1]2021'!$B$3:$AB$102,13,0), "")</f>
        <v>9.66</v>
      </c>
      <c r="AL5">
        <f>IFERROR(VLOOKUP(B5,'[1]2020'!$B$3:$AD$92,25,0), "")</f>
        <v>8.8800000000000008</v>
      </c>
      <c r="AM5">
        <v>43</v>
      </c>
      <c r="AN5">
        <f>IFERROR(VLOOKUP(B5,'[1]2021'!$B$3:$AB$102,3,0), "")</f>
        <v>43</v>
      </c>
      <c r="AO5">
        <f>IFERROR(VLOOKUP(B5,'[1]2020'!$B$3:$AD$92,12,0), "")</f>
        <v>37</v>
      </c>
      <c r="AP5">
        <f>IFERROR(VLOOKUP(B5,'[1]2019'!$B$3:$AC$102,22,0), "")</f>
        <v>40</v>
      </c>
      <c r="AQ5">
        <f>IFERROR(VLOOKUP(B5,'[1]2018'!$B$3:$U$102,5,0), "")</f>
        <v>42</v>
      </c>
      <c r="AR5">
        <v>47</v>
      </c>
      <c r="AS5">
        <f>IFERROR(VLOOKUP(B5,'[1]2021'!$B$3:$AB$102,27,0), "")</f>
        <v>41</v>
      </c>
      <c r="AT5">
        <f>IFERROR(VLOOKUP(B5,'[1]2020'!$B$3:$AD$92,8,0), "")</f>
        <v>43</v>
      </c>
      <c r="AU5">
        <f>IFERROR(VLOOKUP(B5,'[1]2019'!B6:$AC$102,20,0), "")</f>
        <v>51</v>
      </c>
      <c r="AV5">
        <f>IFERROR(VLOOKUP(B5,'[1]2018'!$B$3:$U$102,4,0), "")</f>
        <v>58</v>
      </c>
      <c r="AW5">
        <v>34</v>
      </c>
      <c r="AX5">
        <f>IFERROR(VLOOKUP(B5,'[1]2021'!$B$3:$AB$102,6,0), "")</f>
        <v>27</v>
      </c>
      <c r="AY5">
        <f>IFERROR(VLOOKUP(B5,'[1]2020'!$B$3:$AD$92,3,0), "")</f>
        <v>26</v>
      </c>
      <c r="AZ5">
        <f>IFERROR(VLOOKUP(B5,'[1]2019'!$B$3:$AC$102,27,0), "")</f>
        <v>26</v>
      </c>
      <c r="BA5">
        <f>IFERROR(VLOOKUP(B5,'[1]2018'!$B$3:$U$102,8,0), "")</f>
        <v>26</v>
      </c>
      <c r="BB5">
        <v>33</v>
      </c>
      <c r="BC5">
        <f>IFERROR(VLOOKUP(B6,'[1]2021'!$B$3:$AB$102,17,0), "")</f>
        <v>54</v>
      </c>
      <c r="BD5">
        <f>IFERROR(VLOOKUP(B5,'[1]2020'!$B$3:$AD$92,2,0), "")</f>
        <v>40</v>
      </c>
      <c r="BE5">
        <f>IFERROR(VLOOKUP(B5,'[1]2019'!$B$3:$AC$102,11,0), "")</f>
        <v>65</v>
      </c>
      <c r="BF5">
        <f>IFERROR(VLOOKUP(B5,'[1]2018'!B6:U105,13,0), "")</f>
        <v>83</v>
      </c>
      <c r="BG5" s="10">
        <v>56.22</v>
      </c>
      <c r="BH5" s="10">
        <f>IFERROR(VLOOKUP($B5,'[1]2021'!$B$3:$AB$102,20,0),"")</f>
        <v>55.85</v>
      </c>
      <c r="BI5" s="10">
        <f>IFERROR(VLOOKUP($B5,'[1]2020'!$B$3:$AD$92,20,0),"")</f>
        <v>32</v>
      </c>
      <c r="BJ5" s="10">
        <f>IFERROR(VLOOKUP($B5,'[1]2019'!$B$3:$AC$102,17,0),"")</f>
        <v>48</v>
      </c>
      <c r="BK5" s="10">
        <f>IFERROR(VLOOKUP($B5,'[1]2018'!$B$3:$U$102,17,0),"")</f>
        <v>49</v>
      </c>
      <c r="BL5" s="11">
        <v>92235</v>
      </c>
      <c r="BM5" s="11">
        <f>IFERROR(VLOOKUP(B5,'[1]2021'!$B$3:$AB$102,18,0), "")</f>
        <v>92452</v>
      </c>
      <c r="BN5" s="11">
        <f>IFERROR(VLOOKUP(B5,'[1]2020'!$B$3:$AD$92,16,0), "")</f>
        <v>86729</v>
      </c>
      <c r="BO5" s="11">
        <f>IFERROR(VLOOKUP(B5,'[1]2019'!$B$3:$AC$102,7,0), "")</f>
        <v>80634</v>
      </c>
      <c r="BP5">
        <v>20</v>
      </c>
      <c r="BQ5">
        <f>IFERROR(VLOOKUP(B5,'[1]2021'!$B$3:$AB$102,24,0), "")</f>
        <v>21</v>
      </c>
      <c r="BR5">
        <f>IFERROR(VLOOKUP(B5,'[1]2020'!$B$3:$AD$92,28,0), "")</f>
        <v>12</v>
      </c>
      <c r="BS5">
        <f>IFERROR(VLOOKUP(B5,'[1]2019'!$B$3:$AC$102,13,0), "")</f>
        <v>26</v>
      </c>
      <c r="BT5">
        <v>48</v>
      </c>
      <c r="BU5">
        <f>IFERROR(VLOOKUP(B5,'[1]2021'!$B$3:$AB$102,7,0), "")</f>
        <v>38</v>
      </c>
      <c r="BV5">
        <f>IFERROR(VLOOKUP(B5,'[1]2020'!$B$3:$AD$92,17,0), "")</f>
        <v>38</v>
      </c>
      <c r="BW5">
        <f>IFERROR(VLOOKUP(B5,'[1]2019'!$B$3:$AC$102,9,0), "")</f>
        <v>38</v>
      </c>
      <c r="BX5">
        <f>IFERROR(VLOOKUP(B5,'[1]2018'!$B$3:$U$102,11,0), "")</f>
        <v>33</v>
      </c>
      <c r="BY5">
        <v>78</v>
      </c>
      <c r="BZ5">
        <f>IFERROR(VLOOKUP(B5,'[1]2021'!$B$3:$AB$102,19,0), "")</f>
        <v>74</v>
      </c>
      <c r="CA5">
        <f>IFERROR(VLOOKUP(B5,'[1]2020'!$B$3:$AD$92,26,0), "")</f>
        <v>65</v>
      </c>
      <c r="CB5">
        <f>IFERROR(VLOOKUP(B5,'[1]2019'!$B$3:$AC$102,3,0), "")</f>
        <v>73</v>
      </c>
      <c r="CC5">
        <f>IFERROR(VLOOKUP(B5,'[1]2018'!$B$3:$U$102,18,0), "")</f>
        <v>74</v>
      </c>
      <c r="CD5">
        <v>86.972999999999999</v>
      </c>
      <c r="CE5">
        <f>IFERROR(VLOOKUP(B5,'[1]2021'!$B$3:$AB$102,21,0), "")</f>
        <v>88.915999999999997</v>
      </c>
      <c r="CF5">
        <f>IFERROR(VLOOKUP(B5,'[1]2020'!$B$3:$AD$92,7,0), "")</f>
        <v>90</v>
      </c>
      <c r="CG5" t="s">
        <v>216</v>
      </c>
      <c r="CH5">
        <v>100</v>
      </c>
      <c r="CI5">
        <v>23.6</v>
      </c>
    </row>
    <row r="6" spans="1:96" x14ac:dyDescent="0.3">
      <c r="A6">
        <v>5</v>
      </c>
      <c r="B6" t="s">
        <v>5</v>
      </c>
      <c r="C6">
        <v>49</v>
      </c>
      <c r="D6">
        <f>IFERROR(VLOOKUP(B6,'[1]2021'!$B$3:$AB$102,22,0), "")</f>
        <v>67</v>
      </c>
      <c r="E6">
        <f>IFERROR(VLOOKUP(B6,'[1]2020'!$B$3:$AD$92,11,0), "")</f>
        <v>47</v>
      </c>
      <c r="F6">
        <f>IFERROR(VLOOKUP(B6,'[1]2019'!$B$3:$AC$102,14,0), "")</f>
        <v>42</v>
      </c>
      <c r="G6">
        <v>95</v>
      </c>
      <c r="H6">
        <f>IFERROR(VLOOKUP(B6,'[1]2021'!$B$3:$AB$102,10,0), "")</f>
        <v>94</v>
      </c>
      <c r="I6">
        <f>IFERROR(VLOOKUP(B6,'[1]2020'!$B$3:$AD$92,20,0), "")</f>
        <v>78</v>
      </c>
      <c r="J6">
        <f>IFERROR(VLOOKUP(B6,'[1]2019'!$B$3:$AC$102,19,0), "")</f>
        <v>45</v>
      </c>
      <c r="K6">
        <f>IFERROR(VLOOKUP(B6,'[1]2018'!$B$3:$U$102,14,0), "")</f>
        <v>56</v>
      </c>
      <c r="L6">
        <v>4</v>
      </c>
      <c r="M6">
        <f>IFERROR(VLOOKUP(B6,'[1]2021'!B7:$AB$102,23,0), "")</f>
        <v>4</v>
      </c>
      <c r="N6">
        <f>IFERROR(VLOOKUP(B6,'[1]2020'!$B$3:$AD$92,4,0), "")</f>
        <v>4</v>
      </c>
      <c r="O6">
        <f>IFERROR(VLOOKUP(B6,'[1]2019'!$B$3:$AC$102,5,0), "")</f>
        <v>5</v>
      </c>
      <c r="P6">
        <v>6</v>
      </c>
      <c r="Q6">
        <f>IFERROR(VLOOKUP(B6,'[1]2021'!$B$3:$AB$102,11,0), "")</f>
        <v>6</v>
      </c>
      <c r="R6">
        <f>IFERROR(VLOOKUP(B6,'[1]2020'!$B$3:$AD$92,6,0), "")</f>
        <v>5</v>
      </c>
      <c r="S6">
        <f>IFERROR(VLOOKUP(B6,'[1]2019'!$B$3:$AC$102,12,0), "")</f>
        <v>5</v>
      </c>
      <c r="T6">
        <f>IFERROR(VLOOKUP(B6,'[1]2018'!$B$3:$U$102,15,0), "")</f>
        <v>5</v>
      </c>
      <c r="U6">
        <v>100</v>
      </c>
      <c r="V6">
        <f>IFERROR(VLOOKUP(B6,'[1]2021'!$B$3:$AB$102,12,0), "")</f>
        <v>100</v>
      </c>
      <c r="W6">
        <f>IFERROR(VLOOKUP(B6,'[1]2020'!$B$3:$AD$92,15,0), "")</f>
        <v>100</v>
      </c>
      <c r="X6">
        <f>IFERROR(VLOOKUP(B6,'[1]2019'!$B$3:$AC$102,21,0), "")</f>
        <v>100</v>
      </c>
      <c r="Y6">
        <f>IFERROR(VLOOKUP(B6,'[1]2018'!$B$3:$U$102,19,0), "")</f>
        <v>99</v>
      </c>
      <c r="Z6">
        <v>19</v>
      </c>
      <c r="AA6">
        <f>IFERROR(VLOOKUP(B6,'[1]2021'!$B$3:$AB$102,9,0), "")</f>
        <v>18</v>
      </c>
      <c r="AB6">
        <f>IFERROR(VLOOKUP(B6,'[1]2020'!$B$3:$AD$92,18,0), "")</f>
        <v>24</v>
      </c>
      <c r="AC6">
        <f>IFERROR(VLOOKUP(B6,'[1]2019'!$B$3:$AC$102,16,0), "")</f>
        <v>21</v>
      </c>
      <c r="AD6">
        <f>IFERROR(VLOOKUP(B6,'[1]2018'!$B$3:$U$102,16,0), "")</f>
        <v>18</v>
      </c>
      <c r="AE6">
        <v>5</v>
      </c>
      <c r="AF6">
        <f>IFERROR(VLOOKUP(B6,'[1]2021'!$B$3:$AC$102,28,0), "")</f>
        <v>7</v>
      </c>
      <c r="AG6">
        <f>IFERROR(VLOOKUP(B6,'[1]2020'!$B$3:$AE$92,30,0), "")</f>
        <v>6</v>
      </c>
      <c r="AH6">
        <f>IFERROR(VLOOKUP(B6,'[1]2021'!$B$3:$AB$102,14,0), "")</f>
        <v>5</v>
      </c>
      <c r="AI6">
        <f>IFERROR(VLOOKUP(B6,'[1]2020'!$B$3:$AE$92,29,0), "")</f>
        <v>5</v>
      </c>
      <c r="AJ6">
        <v>8.82</v>
      </c>
      <c r="AK6">
        <f>IFERROR(VLOOKUP(B6,'[1]2021'!$B$3:$AB$102,13,0), "")</f>
        <v>8.7200000000000006</v>
      </c>
      <c r="AL6">
        <f>IFERROR(VLOOKUP(B6,'[1]2020'!$B$3:$AD$92,25,0), "")</f>
        <v>8.61</v>
      </c>
      <c r="AM6">
        <v>68</v>
      </c>
      <c r="AN6">
        <f>IFERROR(VLOOKUP(B6,'[1]2021'!$B$3:$AB$102,3,0), "")</f>
        <v>63</v>
      </c>
      <c r="AO6">
        <f>IFERROR(VLOOKUP(B6,'[1]2020'!$B$3:$AD$92,12,0), "")</f>
        <v>67</v>
      </c>
      <c r="AP6">
        <f>IFERROR(VLOOKUP(B6,'[1]2019'!$B$3:$AC$102,22,0), "")</f>
        <v>39</v>
      </c>
      <c r="AQ6">
        <f>IFERROR(VLOOKUP(B6,'[1]2018'!$B$3:$U$102,5,0), "")</f>
        <v>34</v>
      </c>
      <c r="AR6">
        <v>50</v>
      </c>
      <c r="AS6">
        <f>IFERROR(VLOOKUP(B6,'[1]2021'!$B$3:$AB$102,27,0), "")</f>
        <v>50</v>
      </c>
      <c r="AT6">
        <f>IFERROR(VLOOKUP(B6,'[1]2020'!$B$3:$AD$92,8,0), "")</f>
        <v>50</v>
      </c>
      <c r="AU6">
        <f>IFERROR(VLOOKUP(B6,'[1]2019'!B7:$AC$102,20,0), "")</f>
        <v>50</v>
      </c>
      <c r="AV6">
        <f>IFERROR(VLOOKUP(B6,'[1]2018'!$B$3:$U$102,4,0), "")</f>
        <v>52</v>
      </c>
      <c r="AW6">
        <v>39</v>
      </c>
      <c r="AX6">
        <f>IFERROR(VLOOKUP(B6,'[1]2021'!$B$3:$AB$102,6,0), "")</f>
        <v>38</v>
      </c>
      <c r="AY6">
        <f>IFERROR(VLOOKUP(B6,'[1]2020'!$B$3:$AD$92,3,0), "")</f>
        <v>38</v>
      </c>
      <c r="AZ6">
        <f>IFERROR(VLOOKUP(B6,'[1]2019'!$B$3:$AC$102,27,0), "")</f>
        <v>38</v>
      </c>
      <c r="BA6">
        <f>IFERROR(VLOOKUP(B6,'[1]2018'!$B$3:$U$102,8,0), "")</f>
        <v>38</v>
      </c>
      <c r="BB6">
        <v>64</v>
      </c>
      <c r="BC6">
        <f>IFERROR(VLOOKUP(B7,'[1]2021'!$B$3:$AB$102,17,0), "")</f>
        <v>43</v>
      </c>
      <c r="BD6">
        <f>IFERROR(VLOOKUP(B6,'[1]2020'!$B$3:$AD$92,2,0), "")</f>
        <v>56</v>
      </c>
      <c r="BE6">
        <f>IFERROR(VLOOKUP(B6,'[1]2019'!$B$3:$AC$102,11,0), "")</f>
        <v>56</v>
      </c>
      <c r="BF6">
        <f>IFERROR(VLOOKUP(B6,'[1]2018'!B7:U106,13,0), "")</f>
        <v>37</v>
      </c>
      <c r="BG6" s="10">
        <v>52.11</v>
      </c>
      <c r="BH6" s="10">
        <f>IFERROR(VLOOKUP($B6,'[1]2021'!$B$3:$AB$102,20,0),"")</f>
        <v>57.454000000000001</v>
      </c>
      <c r="BI6" s="10">
        <f>IFERROR(VLOOKUP($B6,'[1]2020'!$B$3:$AD$92,20,0),"")</f>
        <v>78</v>
      </c>
      <c r="BJ6" s="10">
        <f>IFERROR(VLOOKUP($B6,'[1]2019'!$B$3:$AC$102,17,0),"")</f>
        <v>55</v>
      </c>
      <c r="BK6" s="10">
        <f>IFERROR(VLOOKUP($B6,'[1]2018'!$B$3:$U$102,17,0),"")</f>
        <v>49</v>
      </c>
      <c r="BL6" s="11">
        <v>95742</v>
      </c>
      <c r="BM6" s="11">
        <f>IFERROR(VLOOKUP(B6,'[1]2021'!$B$3:$AB$102,18,0), "")</f>
        <v>89003</v>
      </c>
      <c r="BN6" s="11">
        <f>IFERROR(VLOOKUP(B6,'[1]2020'!$B$3:$AD$92,16,0), "")</f>
        <v>85309</v>
      </c>
      <c r="BO6" s="11">
        <f>IFERROR(VLOOKUP(B6,'[1]2019'!$B$3:$AC$102,7,0), "")</f>
        <v>84836</v>
      </c>
      <c r="BP6">
        <v>78</v>
      </c>
      <c r="BQ6">
        <f>IFERROR(VLOOKUP(B6,'[1]2021'!$B$3:$AB$102,24,0), "")</f>
        <v>78</v>
      </c>
      <c r="BR6">
        <f>IFERROR(VLOOKUP(B6,'[1]2020'!$B$3:$AD$92,28,0), "")</f>
        <v>68</v>
      </c>
      <c r="BS6">
        <f>IFERROR(VLOOKUP(B6,'[1]2019'!$B$3:$AC$102,13,0), "")</f>
        <v>67</v>
      </c>
      <c r="BT6">
        <v>86</v>
      </c>
      <c r="BU6">
        <f>IFERROR(VLOOKUP(B6,'[1]2021'!$B$3:$AB$102,7,0), "")</f>
        <v>85</v>
      </c>
      <c r="BV6">
        <f>IFERROR(VLOOKUP(B6,'[1]2020'!$B$3:$AD$92,17,0), "")</f>
        <v>83</v>
      </c>
      <c r="BW6">
        <f>IFERROR(VLOOKUP(B6,'[1]2019'!$B$3:$AC$102,9,0), "")</f>
        <v>80</v>
      </c>
      <c r="BX6">
        <f>IFERROR(VLOOKUP(B6,'[1]2018'!$B$3:$U$102,11,0), "")</f>
        <v>78</v>
      </c>
      <c r="BY6">
        <v>94</v>
      </c>
      <c r="BZ6">
        <f>IFERROR(VLOOKUP(B6,'[1]2021'!$B$3:$AB$102,19,0), "")</f>
        <v>90</v>
      </c>
      <c r="CA6">
        <f>IFERROR(VLOOKUP(B6,'[1]2020'!$B$3:$AD$92,26,0), "")</f>
        <v>90</v>
      </c>
      <c r="CB6">
        <f>IFERROR(VLOOKUP(B6,'[1]2019'!$B$3:$AC$102,3,0), "")</f>
        <v>88</v>
      </c>
      <c r="CC6">
        <f>IFERROR(VLOOKUP(B6,'[1]2018'!$B$3:$U$102,18,0), "")</f>
        <v>86</v>
      </c>
      <c r="CD6">
        <v>85.947000000000003</v>
      </c>
      <c r="CE6">
        <f>IFERROR(VLOOKUP(B6,'[1]2021'!$B$3:$AB$102,21,0), "")</f>
        <v>85.561000000000007</v>
      </c>
      <c r="CF6">
        <f>IFERROR(VLOOKUP(B6,'[1]2020'!$B$3:$AD$92,7,0), "")</f>
        <v>86</v>
      </c>
      <c r="CG6" t="s">
        <v>214</v>
      </c>
      <c r="CH6">
        <v>100</v>
      </c>
      <c r="CI6">
        <v>18</v>
      </c>
    </row>
    <row r="7" spans="1:96" x14ac:dyDescent="0.3">
      <c r="A7">
        <v>6</v>
      </c>
      <c r="B7" t="s">
        <v>4</v>
      </c>
      <c r="C7">
        <v>23</v>
      </c>
      <c r="D7">
        <f>IFERROR(VLOOKUP(B7,'[1]2021'!$B$3:$AB$102,22,0), "")</f>
        <v>14</v>
      </c>
      <c r="E7">
        <f>IFERROR(VLOOKUP(B7,'[1]2020'!$B$3:$AD$92,11,0), "")</f>
        <v>13</v>
      </c>
      <c r="F7">
        <f>IFERROR(VLOOKUP(B7,'[1]2019'!$B$3:$AC$102,14,0), "")</f>
        <v>10</v>
      </c>
      <c r="G7">
        <v>87</v>
      </c>
      <c r="H7">
        <f>IFERROR(VLOOKUP(B7,'[1]2021'!$B$3:$AB$102,10,0), "")</f>
        <v>80</v>
      </c>
      <c r="I7">
        <f>IFERROR(VLOOKUP(B7,'[1]2020'!$B$3:$AD$92,20,0), "")</f>
        <v>79</v>
      </c>
      <c r="J7">
        <f>IFERROR(VLOOKUP(B7,'[1]2019'!$B$3:$AC$102,19,0), "")</f>
        <v>73</v>
      </c>
      <c r="K7">
        <f>IFERROR(VLOOKUP(B7,'[1]2018'!$B$3:$U$102,14,0), "")</f>
        <v>69</v>
      </c>
      <c r="L7">
        <v>5</v>
      </c>
      <c r="M7">
        <f>IFERROR(VLOOKUP(B7,'[1]2021'!B8:$AB$102,23,0), "")</f>
        <v>13</v>
      </c>
      <c r="N7">
        <f>IFERROR(VLOOKUP(B7,'[1]2020'!$B$3:$AD$92,4,0), "")</f>
        <v>13</v>
      </c>
      <c r="O7">
        <f>IFERROR(VLOOKUP(B7,'[1]2019'!$B$3:$AC$102,5,0), "")</f>
        <v>15</v>
      </c>
      <c r="P7">
        <v>5</v>
      </c>
      <c r="Q7">
        <f>IFERROR(VLOOKUP(B7,'[1]2021'!$B$3:$AB$102,11,0), "")</f>
        <v>4</v>
      </c>
      <c r="R7">
        <f>IFERROR(VLOOKUP(B7,'[1]2020'!$B$3:$AD$92,6,0), "")</f>
        <v>3</v>
      </c>
      <c r="S7">
        <f>IFERROR(VLOOKUP(B7,'[1]2019'!$B$3:$AC$102,12,0), "")</f>
        <v>4</v>
      </c>
      <c r="T7">
        <f>IFERROR(VLOOKUP(B7,'[1]2018'!$B$3:$U$102,15,0), "")</f>
        <v>4</v>
      </c>
      <c r="U7">
        <v>100</v>
      </c>
      <c r="V7">
        <f>IFERROR(VLOOKUP(B7,'[1]2021'!$B$3:$AB$102,12,0), "")</f>
        <v>100</v>
      </c>
      <c r="W7">
        <f>IFERROR(VLOOKUP(B7,'[1]2020'!$B$3:$AD$92,15,0), "")</f>
        <v>100</v>
      </c>
      <c r="X7">
        <f>IFERROR(VLOOKUP(B7,'[1]2019'!$B$3:$AC$102,21,0), "")</f>
        <v>99</v>
      </c>
      <c r="Y7">
        <f>IFERROR(VLOOKUP(B7,'[1]2018'!$B$3:$U$102,19,0), "")</f>
        <v>99</v>
      </c>
      <c r="Z7">
        <v>35</v>
      </c>
      <c r="AA7">
        <f>IFERROR(VLOOKUP(B7,'[1]2021'!$B$3:$AB$102,9,0), "")</f>
        <v>35</v>
      </c>
      <c r="AB7">
        <f>IFERROR(VLOOKUP(B7,'[1]2020'!$B$3:$AD$92,18,0), "")</f>
        <v>29</v>
      </c>
      <c r="AC7">
        <f>IFERROR(VLOOKUP(B7,'[1]2019'!$B$3:$AC$102,16,0), "")</f>
        <v>25</v>
      </c>
      <c r="AD7">
        <f>IFERROR(VLOOKUP(B7,'[1]2018'!$B$3:$U$102,16,0), "")</f>
        <v>16</v>
      </c>
      <c r="AE7">
        <v>6</v>
      </c>
      <c r="AF7">
        <f>IFERROR(VLOOKUP(B7,'[1]2021'!$B$3:$AC$102,28,0), "")</f>
        <v>6</v>
      </c>
      <c r="AG7">
        <f>IFERROR(VLOOKUP(B7,'[1]2020'!$B$3:$AE$92,30,0), "")</f>
        <v>3</v>
      </c>
      <c r="AH7">
        <f>IFERROR(VLOOKUP(B7,'[1]2021'!$B$3:$AB$102,14,0), "")</f>
        <v>3</v>
      </c>
      <c r="AI7">
        <f>IFERROR(VLOOKUP(B7,'[1]2020'!$B$3:$AE$92,29,0), "")</f>
        <v>4</v>
      </c>
      <c r="AJ7">
        <v>9.01</v>
      </c>
      <c r="AK7">
        <f>IFERROR(VLOOKUP(B7,'[1]2021'!$B$3:$AB$102,13,0), "")</f>
        <v>9.26</v>
      </c>
      <c r="AL7">
        <f>IFERROR(VLOOKUP(B7,'[1]2020'!$B$3:$AD$92,25,0), "")</f>
        <v>9.3699999999999992</v>
      </c>
      <c r="AM7">
        <v>60</v>
      </c>
      <c r="AN7">
        <f>IFERROR(VLOOKUP(B7,'[1]2021'!$B$3:$AB$102,3,0), "")</f>
        <v>53</v>
      </c>
      <c r="AO7">
        <f>IFERROR(VLOOKUP(B7,'[1]2020'!$B$3:$AD$92,12,0), "")</f>
        <v>57</v>
      </c>
      <c r="AP7">
        <f>IFERROR(VLOOKUP(B7,'[1]2019'!$B$3:$AC$102,22,0), "")</f>
        <v>45</v>
      </c>
      <c r="AQ7">
        <f>IFERROR(VLOOKUP(B7,'[1]2018'!$B$3:$U$102,5,0), "")</f>
        <v>38</v>
      </c>
      <c r="AR7">
        <v>48</v>
      </c>
      <c r="AS7">
        <f>IFERROR(VLOOKUP(B7,'[1]2021'!$B$3:$AB$102,27,0), "")</f>
        <v>48</v>
      </c>
      <c r="AT7">
        <f>IFERROR(VLOOKUP(B7,'[1]2020'!$B$3:$AD$92,8,0), "")</f>
        <v>51</v>
      </c>
      <c r="AU7" t="str">
        <f>IFERROR(VLOOKUP(B7,'[1]2019'!B8:$AC$102,20,0), "")</f>
        <v/>
      </c>
      <c r="AV7">
        <f>IFERROR(VLOOKUP(B7,'[1]2018'!$B$3:$U$102,4,0), "")</f>
        <v>46</v>
      </c>
      <c r="AW7">
        <v>36</v>
      </c>
      <c r="AX7">
        <f>IFERROR(VLOOKUP(B7,'[1]2021'!$B$3:$AB$102,6,0), "")</f>
        <v>36</v>
      </c>
      <c r="AY7">
        <f>IFERROR(VLOOKUP(B7,'[1]2020'!$B$3:$AD$92,3,0), "")</f>
        <v>37</v>
      </c>
      <c r="AZ7">
        <f>IFERROR(VLOOKUP(B7,'[1]2019'!$B$3:$AC$102,27,0), "")</f>
        <v>33</v>
      </c>
      <c r="BA7">
        <f>IFERROR(VLOOKUP(B7,'[1]2018'!$B$3:$U$102,8,0), "")</f>
        <v>34</v>
      </c>
      <c r="BB7">
        <v>70</v>
      </c>
      <c r="BC7">
        <f>IFERROR(VLOOKUP(B8,'[1]2021'!$B$3:$AB$102,17,0), "")</f>
        <v>44</v>
      </c>
      <c r="BD7">
        <f>IFERROR(VLOOKUP(B7,'[1]2020'!$B$3:$AD$92,2,0), "")</f>
        <v>41</v>
      </c>
      <c r="BE7">
        <f>IFERROR(VLOOKUP(B7,'[1]2019'!$B$3:$AC$102,11,0), "")</f>
        <v>51</v>
      </c>
      <c r="BF7" t="str">
        <f>IFERROR(VLOOKUP(B7,'[1]2018'!B8:U107,13,0), "")</f>
        <v/>
      </c>
      <c r="BG7" s="10">
        <v>52.43</v>
      </c>
      <c r="BH7" s="10">
        <f>IFERROR(VLOOKUP($B7,'[1]2021'!$B$3:$AB$102,20,0),"")</f>
        <v>68.756</v>
      </c>
      <c r="BI7" s="10">
        <f>IFERROR(VLOOKUP($B7,'[1]2020'!$B$3:$AD$92,20,0),"")</f>
        <v>79</v>
      </c>
      <c r="BJ7" s="10">
        <f>IFERROR(VLOOKUP($B7,'[1]2019'!$B$3:$AC$102,17,0),"")</f>
        <v>71</v>
      </c>
      <c r="BK7" s="10">
        <f>IFERROR(VLOOKUP($B7,'[1]2018'!$B$3:$U$102,17,0),"")</f>
        <v>63</v>
      </c>
      <c r="BL7" s="11">
        <v>96988</v>
      </c>
      <c r="BM7" s="11">
        <f>IFERROR(VLOOKUP(B7,'[1]2021'!$B$3:$AB$102,18,0), "")</f>
        <v>99804</v>
      </c>
      <c r="BN7" s="11">
        <f>IFERROR(VLOOKUP(B7,'[1]2020'!$B$3:$AD$92,16,0), "")</f>
        <v>102086</v>
      </c>
      <c r="BO7" s="11">
        <f>IFERROR(VLOOKUP(B7,'[1]2019'!$B$3:$AC$102,7,0), "")</f>
        <v>99967</v>
      </c>
      <c r="BP7">
        <v>68</v>
      </c>
      <c r="BQ7">
        <f>IFERROR(VLOOKUP(B7,'[1]2021'!$B$3:$AB$102,24,0), "")</f>
        <v>57</v>
      </c>
      <c r="BR7">
        <f>IFERROR(VLOOKUP(B7,'[1]2020'!$B$3:$AD$92,28,0), "")</f>
        <v>49</v>
      </c>
      <c r="BS7">
        <f>IFERROR(VLOOKUP(B7,'[1]2019'!$B$3:$AC$102,13,0), "")</f>
        <v>56</v>
      </c>
      <c r="BT7">
        <v>71</v>
      </c>
      <c r="BU7">
        <f>IFERROR(VLOOKUP(B7,'[1]2021'!$B$3:$AB$102,7,0), "")</f>
        <v>58</v>
      </c>
      <c r="BV7">
        <f>IFERROR(VLOOKUP(B7,'[1]2020'!$B$3:$AD$92,17,0), "")</f>
        <v>58</v>
      </c>
      <c r="BW7">
        <f>IFERROR(VLOOKUP(B7,'[1]2019'!$B$3:$AC$102,9,0), "")</f>
        <v>57</v>
      </c>
      <c r="BX7">
        <f>IFERROR(VLOOKUP(B7,'[1]2018'!$B$3:$U$102,11,0), "")</f>
        <v>56</v>
      </c>
      <c r="BY7">
        <v>64</v>
      </c>
      <c r="BZ7">
        <f>IFERROR(VLOOKUP(B7,'[1]2021'!$B$3:$AB$102,19,0), "")</f>
        <v>41</v>
      </c>
      <c r="CA7">
        <f>IFERROR(VLOOKUP(B7,'[1]2020'!$B$3:$AD$92,26,0), "")</f>
        <v>36</v>
      </c>
      <c r="CB7">
        <f>IFERROR(VLOOKUP(B7,'[1]2019'!$B$3:$AC$102,3,0), "")</f>
        <v>56</v>
      </c>
      <c r="CC7">
        <f>IFERROR(VLOOKUP(B7,'[1]2018'!$B$3:$U$102,18,0), "")</f>
        <v>38</v>
      </c>
      <c r="CD7">
        <v>88.715999999999994</v>
      </c>
      <c r="CE7">
        <f>IFERROR(VLOOKUP(B7,'[1]2021'!$B$3:$AB$102,21,0), "")</f>
        <v>89.531000000000006</v>
      </c>
      <c r="CF7">
        <f>IFERROR(VLOOKUP(B7,'[1]2020'!$B$3:$AD$92,7,0), "")</f>
        <v>89</v>
      </c>
      <c r="CG7" t="s">
        <v>214</v>
      </c>
      <c r="CH7">
        <v>100</v>
      </c>
      <c r="CI7">
        <v>18</v>
      </c>
    </row>
    <row r="8" spans="1:96" x14ac:dyDescent="0.3">
      <c r="A8">
        <v>7</v>
      </c>
      <c r="B8" t="s">
        <v>2</v>
      </c>
      <c r="C8">
        <v>7</v>
      </c>
      <c r="D8">
        <f>IFERROR(VLOOKUP(B8,'[1]2021'!$B$3:$AB$102,22,0), "")</f>
        <v>7</v>
      </c>
      <c r="E8">
        <f>IFERROR(VLOOKUP(B8,'[1]2020'!$B$3:$AD$92,11,0), "")</f>
        <v>5</v>
      </c>
      <c r="F8">
        <f>IFERROR(VLOOKUP(B8,'[1]2019'!$B$3:$AC$102,14,0), "")</f>
        <v>4</v>
      </c>
      <c r="G8">
        <v>81</v>
      </c>
      <c r="H8">
        <f>IFERROR(VLOOKUP(B8,'[1]2021'!$B$3:$AB$102,10,0), "")</f>
        <v>78</v>
      </c>
      <c r="I8">
        <f>IFERROR(VLOOKUP(B8,'[1]2020'!$B$3:$AD$92,20,0), "")</f>
        <v>76</v>
      </c>
      <c r="J8">
        <f>IFERROR(VLOOKUP(B8,'[1]2019'!$B$3:$AC$102,19,0), "")</f>
        <v>76</v>
      </c>
      <c r="K8">
        <f>IFERROR(VLOOKUP(B8,'[1]2018'!$B$3:$U$102,14,0), "")</f>
        <v>72</v>
      </c>
      <c r="L8">
        <v>81</v>
      </c>
      <c r="M8" t="str">
        <f>IFERROR(VLOOKUP(B8,'[1]2021'!B9:$AB$102,23,0), "")</f>
        <v/>
      </c>
      <c r="N8">
        <f>IFERROR(VLOOKUP(B8,'[1]2020'!$B$3:$AD$92,4,0), "")</f>
        <v>63</v>
      </c>
      <c r="O8">
        <f>IFERROR(VLOOKUP(B8,'[1]2019'!$B$3:$AC$102,5,0), "")</f>
        <v>81</v>
      </c>
      <c r="P8">
        <v>5</v>
      </c>
      <c r="Q8">
        <f>IFERROR(VLOOKUP(B8,'[1]2021'!$B$3:$AB$102,11,0), "")</f>
        <v>4</v>
      </c>
      <c r="R8">
        <f>IFERROR(VLOOKUP(B8,'[1]2020'!$B$3:$AD$92,6,0), "")</f>
        <v>3</v>
      </c>
      <c r="S8">
        <f>IFERROR(VLOOKUP(B8,'[1]2019'!$B$3:$AC$102,12,0), "")</f>
        <v>3</v>
      </c>
      <c r="T8">
        <f>IFERROR(VLOOKUP(B8,'[1]2018'!$B$3:$U$102,15,0), "")</f>
        <v>4</v>
      </c>
      <c r="U8">
        <v>99</v>
      </c>
      <c r="V8">
        <f>IFERROR(VLOOKUP(B8,'[1]2021'!$B$3:$AB$102,12,0), "")</f>
        <v>99</v>
      </c>
      <c r="W8">
        <f>IFERROR(VLOOKUP(B8,'[1]2020'!$B$3:$AD$92,15,0), "")</f>
        <v>99</v>
      </c>
      <c r="X8">
        <f>IFERROR(VLOOKUP(B8,'[1]2019'!$B$3:$AC$102,21,0), "")</f>
        <v>99</v>
      </c>
      <c r="Y8">
        <f>IFERROR(VLOOKUP(B8,'[1]2018'!$B$3:$U$102,19,0), "")</f>
        <v>99</v>
      </c>
      <c r="Z8">
        <v>6</v>
      </c>
      <c r="AA8">
        <f>IFERROR(VLOOKUP(B8,'[1]2021'!$B$3:$AB$102,9,0), "")</f>
        <v>7</v>
      </c>
      <c r="AB8">
        <f>IFERROR(VLOOKUP(B8,'[1]2020'!$B$3:$AD$92,18,0), "")</f>
        <v>7</v>
      </c>
      <c r="AC8">
        <f>IFERROR(VLOOKUP(B8,'[1]2019'!$B$3:$AC$102,16,0), "")</f>
        <v>3</v>
      </c>
      <c r="AD8">
        <f>IFERROR(VLOOKUP(B8,'[1]2018'!$B$3:$U$102,16,0), "")</f>
        <v>5</v>
      </c>
      <c r="AE8">
        <v>7</v>
      </c>
      <c r="AF8">
        <f>IFERROR(VLOOKUP(B8,'[1]2021'!$B$3:$AC$102,28,0), "")</f>
        <v>4</v>
      </c>
      <c r="AG8">
        <f>IFERROR(VLOOKUP(B8,'[1]2020'!$B$3:$AE$92,30,0), "")</f>
        <v>4</v>
      </c>
      <c r="AH8">
        <f>IFERROR(VLOOKUP(B8,'[1]2021'!$B$3:$AB$102,14,0), "")</f>
        <v>3</v>
      </c>
      <c r="AI8">
        <f>IFERROR(VLOOKUP(B8,'[1]2020'!$B$3:$AE$92,29,0), "")</f>
        <v>3</v>
      </c>
      <c r="AJ8">
        <v>9.57</v>
      </c>
      <c r="AK8">
        <f>IFERROR(VLOOKUP(B8,'[1]2021'!$B$3:$AB$102,13,0), "")</f>
        <v>9.43</v>
      </c>
      <c r="AL8">
        <f>IFERROR(VLOOKUP(B8,'[1]2020'!$B$3:$AD$92,25,0), "")</f>
        <v>9.26</v>
      </c>
      <c r="AM8">
        <v>43</v>
      </c>
      <c r="AN8">
        <f>IFERROR(VLOOKUP(B8,'[1]2021'!$B$3:$AB$102,3,0), "")</f>
        <v>43</v>
      </c>
      <c r="AO8">
        <f>IFERROR(VLOOKUP(B8,'[1]2020'!$B$3:$AD$92,12,0), "")</f>
        <v>43</v>
      </c>
      <c r="AP8">
        <f>IFERROR(VLOOKUP(B8,'[1]2019'!$B$3:$AC$102,22,0), "")</f>
        <v>45</v>
      </c>
      <c r="AQ8">
        <f>IFERROR(VLOOKUP(B8,'[1]2018'!$B$3:$U$102,5,0), "")</f>
        <v>50</v>
      </c>
      <c r="AR8">
        <v>56</v>
      </c>
      <c r="AS8">
        <f>IFERROR(VLOOKUP(B8,'[1]2021'!$B$3:$AB$102,27,0), "")</f>
        <v>43</v>
      </c>
      <c r="AT8">
        <f>IFERROR(VLOOKUP(B8,'[1]2020'!$B$3:$AD$92,8,0), "")</f>
        <v>52</v>
      </c>
      <c r="AU8" t="str">
        <f>IFERROR(VLOOKUP(B8,'[1]2019'!B9:$AC$102,20,0), "")</f>
        <v/>
      </c>
      <c r="AV8">
        <f>IFERROR(VLOOKUP(B8,'[1]2018'!$B$3:$U$102,4,0), "")</f>
        <v>46</v>
      </c>
      <c r="AW8">
        <v>31</v>
      </c>
      <c r="AX8">
        <f>IFERROR(VLOOKUP(B8,'[1]2021'!$B$3:$AB$102,6,0), "")</f>
        <v>30</v>
      </c>
      <c r="AY8">
        <f>IFERROR(VLOOKUP(B8,'[1]2020'!$B$3:$AD$92,3,0), "")</f>
        <v>28</v>
      </c>
      <c r="AZ8">
        <f>IFERROR(VLOOKUP(B8,'[1]2019'!$B$3:$AC$102,27,0), "")</f>
        <v>27</v>
      </c>
      <c r="BA8">
        <f>IFERROR(VLOOKUP(B8,'[1]2018'!$B$3:$U$102,8,0), "")</f>
        <v>24</v>
      </c>
      <c r="BB8">
        <v>60</v>
      </c>
      <c r="BC8">
        <f>IFERROR(VLOOKUP(B9,'[1]2021'!$B$3:$AB$102,17,0), "")</f>
        <v>16</v>
      </c>
      <c r="BD8">
        <f>IFERROR(VLOOKUP(B8,'[1]2020'!$B$3:$AD$92,2,0), "")</f>
        <v>42</v>
      </c>
      <c r="BE8">
        <f>IFERROR(VLOOKUP(B8,'[1]2019'!$B$3:$AC$102,11,0), "")</f>
        <v>55</v>
      </c>
      <c r="BF8" t="str">
        <f>IFERROR(VLOOKUP(B8,'[1]2018'!B9:U108,13,0), "")</f>
        <v/>
      </c>
      <c r="BG8" s="10">
        <v>52.58</v>
      </c>
      <c r="BH8" s="10">
        <f>IFERROR(VLOOKUP($B8,'[1]2021'!$B$3:$AB$102,20,0),"")</f>
        <v>61.125</v>
      </c>
      <c r="BI8" s="10">
        <f>IFERROR(VLOOKUP($B8,'[1]2020'!$B$3:$AD$92,20,0),"")</f>
        <v>76</v>
      </c>
      <c r="BJ8" s="10">
        <f>IFERROR(VLOOKUP($B8,'[1]2019'!$B$3:$AC$102,17,0),"")</f>
        <v>62</v>
      </c>
      <c r="BK8" s="10">
        <f>IFERROR(VLOOKUP($B8,'[1]2018'!$B$3:$U$102,17,0),"")</f>
        <v>63</v>
      </c>
      <c r="BL8" s="11">
        <v>103489</v>
      </c>
      <c r="BM8" s="11">
        <f>IFERROR(VLOOKUP(B8,'[1]2021'!$B$3:$AB$102,18,0), "")</f>
        <v>100789</v>
      </c>
      <c r="BN8" s="11">
        <f>IFERROR(VLOOKUP(B8,'[1]2020'!$B$3:$AD$92,16,0), "")</f>
        <v>96848</v>
      </c>
      <c r="BO8" s="11">
        <f>IFERROR(VLOOKUP(B8,'[1]2019'!$B$3:$AC$102,7,0), "")</f>
        <v>98751</v>
      </c>
      <c r="BP8">
        <v>71</v>
      </c>
      <c r="BQ8">
        <f>IFERROR(VLOOKUP(B8,'[1]2021'!$B$3:$AB$102,24,0), "")</f>
        <v>67</v>
      </c>
      <c r="BR8">
        <f>IFERROR(VLOOKUP(B8,'[1]2020'!$B$3:$AD$92,28,0), "")</f>
        <v>65</v>
      </c>
      <c r="BS8">
        <f>IFERROR(VLOOKUP(B8,'[1]2019'!$B$3:$AC$102,13,0), "")</f>
        <v>62</v>
      </c>
      <c r="BT8">
        <v>85</v>
      </c>
      <c r="BU8">
        <f>IFERROR(VLOOKUP(B8,'[1]2021'!$B$3:$AB$102,7,0), "")</f>
        <v>84</v>
      </c>
      <c r="BV8">
        <f>IFERROR(VLOOKUP(B8,'[1]2020'!$B$3:$AD$92,17,0), "")</f>
        <v>84</v>
      </c>
      <c r="BW8">
        <f>IFERROR(VLOOKUP(B8,'[1]2019'!$B$3:$AC$102,9,0), "")</f>
        <v>84</v>
      </c>
      <c r="BX8">
        <f>IFERROR(VLOOKUP(B8,'[1]2018'!$B$3:$U$102,11,0), "")</f>
        <v>82</v>
      </c>
      <c r="BY8">
        <v>96</v>
      </c>
      <c r="BZ8">
        <f>IFERROR(VLOOKUP(B8,'[1]2021'!$B$3:$AB$102,19,0), "")</f>
        <v>96</v>
      </c>
      <c r="CA8">
        <f>IFERROR(VLOOKUP(B8,'[1]2020'!$B$3:$AD$92,26,0), "")</f>
        <v>97</v>
      </c>
      <c r="CB8">
        <f>IFERROR(VLOOKUP(B8,'[1]2019'!$B$3:$AC$102,3,0), "")</f>
        <v>96</v>
      </c>
      <c r="CC8">
        <f>IFERROR(VLOOKUP(B8,'[1]2018'!$B$3:$U$102,18,0), "")</f>
        <v>94</v>
      </c>
      <c r="CD8">
        <v>91.001999999999995</v>
      </c>
      <c r="CE8">
        <f>IFERROR(VLOOKUP(B8,'[1]2021'!$B$3:$AB$102,21,0), "")</f>
        <v>90.361999999999995</v>
      </c>
      <c r="CF8">
        <f>IFERROR(VLOOKUP(B8,'[1]2020'!$B$3:$AD$92,7,0), "")</f>
        <v>91</v>
      </c>
      <c r="CG8" t="s">
        <v>217</v>
      </c>
      <c r="CH8">
        <v>30</v>
      </c>
      <c r="CI8">
        <v>10</v>
      </c>
    </row>
    <row r="9" spans="1:96" x14ac:dyDescent="0.3">
      <c r="A9">
        <v>8</v>
      </c>
      <c r="B9" t="s">
        <v>7</v>
      </c>
      <c r="C9">
        <v>6</v>
      </c>
      <c r="D9">
        <f>IFERROR(VLOOKUP(B9,'[1]2021'!$B$3:$AB$102,22,0), "")</f>
        <v>8</v>
      </c>
      <c r="E9">
        <f>IFERROR(VLOOKUP(B9,'[1]2020'!$B$3:$AD$92,11,0), "")</f>
        <v>14</v>
      </c>
      <c r="F9">
        <f>IFERROR(VLOOKUP(B9,'[1]2019'!$B$3:$AC$102,14,0), "")</f>
        <v>17</v>
      </c>
      <c r="G9">
        <v>55</v>
      </c>
      <c r="H9">
        <f>IFERROR(VLOOKUP(B9,'[1]2021'!$B$3:$AB$102,10,0), "")</f>
        <v>58</v>
      </c>
      <c r="I9">
        <f>IFERROR(VLOOKUP(B9,'[1]2020'!$B$3:$AD$92,20,0), "")</f>
        <v>55</v>
      </c>
      <c r="J9">
        <f>IFERROR(VLOOKUP(B9,'[1]2019'!$B$3:$AC$102,19,0), "")</f>
        <v>59</v>
      </c>
      <c r="K9">
        <f>IFERROR(VLOOKUP(B9,'[1]2018'!$B$3:$U$102,14,0), "")</f>
        <v>54</v>
      </c>
      <c r="L9">
        <v>16</v>
      </c>
      <c r="M9" t="str">
        <f>IFERROR(VLOOKUP(B9,'[1]2021'!B10:$AB$102,23,0), "")</f>
        <v/>
      </c>
      <c r="N9">
        <f>IFERROR(VLOOKUP(B9,'[1]2020'!$B$3:$AD$92,4,0), "")</f>
        <v>29</v>
      </c>
      <c r="O9">
        <f>IFERROR(VLOOKUP(B9,'[1]2019'!$B$3:$AC$102,5,0), "")</f>
        <v>24</v>
      </c>
      <c r="P9">
        <v>6</v>
      </c>
      <c r="Q9">
        <f>IFERROR(VLOOKUP(B9,'[1]2021'!$B$3:$AB$102,11,0), "")</f>
        <v>6</v>
      </c>
      <c r="R9">
        <f>IFERROR(VLOOKUP(B9,'[1]2020'!$B$3:$AD$92,6,0), "")</f>
        <v>7</v>
      </c>
      <c r="S9">
        <f>IFERROR(VLOOKUP(B9,'[1]2019'!$B$3:$AC$102,12,0), "")</f>
        <v>10</v>
      </c>
      <c r="T9">
        <f>IFERROR(VLOOKUP(B9,'[1]2018'!$B$3:$U$102,15,0), "")</f>
        <v>15</v>
      </c>
      <c r="U9">
        <v>99</v>
      </c>
      <c r="V9">
        <f>IFERROR(VLOOKUP(B9,'[1]2021'!$B$3:$AB$102,12,0), "")</f>
        <v>99</v>
      </c>
      <c r="W9">
        <f>IFERROR(VLOOKUP(B9,'[1]2020'!$B$3:$AD$92,15,0), "")</f>
        <v>99</v>
      </c>
      <c r="X9">
        <f>IFERROR(VLOOKUP(B9,'[1]2019'!$B$3:$AC$102,21,0), "")</f>
        <v>99</v>
      </c>
      <c r="Y9">
        <f>IFERROR(VLOOKUP(B9,'[1]2018'!$B$3:$U$102,19,0), "")</f>
        <v>100</v>
      </c>
      <c r="Z9">
        <v>2</v>
      </c>
      <c r="AA9">
        <f>IFERROR(VLOOKUP(B9,'[1]2021'!$B$3:$AB$102,9,0), "")</f>
        <v>1</v>
      </c>
      <c r="AB9">
        <f>IFERROR(VLOOKUP(B9,'[1]2020'!$B$3:$AD$92,18,0), "")</f>
        <v>2</v>
      </c>
      <c r="AC9">
        <f>IFERROR(VLOOKUP(B9,'[1]2019'!$B$3:$AC$102,16,0), "")</f>
        <v>1</v>
      </c>
      <c r="AD9">
        <f>IFERROR(VLOOKUP(B9,'[1]2018'!$B$3:$U$102,16,0), "")</f>
        <v>1</v>
      </c>
      <c r="AE9">
        <v>8</v>
      </c>
      <c r="AF9">
        <f>IFERROR(VLOOKUP(B9,'[1]2021'!$B$3:$AC$102,28,0), "")</f>
        <v>3</v>
      </c>
      <c r="AG9">
        <f>IFERROR(VLOOKUP(B9,'[1]2020'!$B$3:$AE$92,30,0), "")</f>
        <v>8</v>
      </c>
      <c r="AH9">
        <f>IFERROR(VLOOKUP(B9,'[1]2021'!$B$3:$AB$102,14,0), "")</f>
        <v>7</v>
      </c>
      <c r="AI9">
        <f>IFERROR(VLOOKUP(B9,'[1]2020'!$B$3:$AE$92,29,0), "")</f>
        <v>7</v>
      </c>
      <c r="AJ9">
        <v>9.0399999999999991</v>
      </c>
      <c r="AK9">
        <f>IFERROR(VLOOKUP(B9,'[1]2021'!$B$3:$AB$102,13,0), "")</f>
        <v>9.68</v>
      </c>
      <c r="AL9">
        <f>IFERROR(VLOOKUP(B9,'[1]2020'!$B$3:$AD$92,25,0), "")</f>
        <v>8.7799999999999994</v>
      </c>
      <c r="AM9">
        <v>29</v>
      </c>
      <c r="AN9">
        <f>IFERROR(VLOOKUP(B9,'[1]2021'!$B$3:$AB$102,3,0), "")</f>
        <v>29</v>
      </c>
      <c r="AO9">
        <f>IFERROR(VLOOKUP(B9,'[1]2020'!$B$3:$AD$92,12,0), "")</f>
        <v>38</v>
      </c>
      <c r="AP9">
        <f>IFERROR(VLOOKUP(B9,'[1]2019'!$B$3:$AC$102,22,0), "")</f>
        <v>35</v>
      </c>
      <c r="AQ9">
        <f>IFERROR(VLOOKUP(B9,'[1]2018'!$B$3:$U$102,5,0), "")</f>
        <v>29</v>
      </c>
      <c r="AR9">
        <v>37</v>
      </c>
      <c r="AS9">
        <f>IFERROR(VLOOKUP(B9,'[1]2021'!$B$3:$AB$102,27,0), "")</f>
        <v>50</v>
      </c>
      <c r="AT9">
        <f>IFERROR(VLOOKUP(B9,'[1]2020'!$B$3:$AD$92,8,0), "")</f>
        <v>55</v>
      </c>
      <c r="AU9" t="str">
        <f>IFERROR(VLOOKUP(B9,'[1]2019'!B10:$AC$102,20,0), "")</f>
        <v/>
      </c>
      <c r="AV9">
        <f>IFERROR(VLOOKUP(B9,'[1]2018'!$B$3:$U$102,4,0), "")</f>
        <v>52</v>
      </c>
      <c r="AW9">
        <v>32</v>
      </c>
      <c r="AX9">
        <f>IFERROR(VLOOKUP(B9,'[1]2021'!$B$3:$AB$102,6,0), "")</f>
        <v>31</v>
      </c>
      <c r="AY9">
        <f>IFERROR(VLOOKUP(B9,'[1]2020'!$B$3:$AD$92,3,0), "")</f>
        <v>32</v>
      </c>
      <c r="AZ9">
        <f>IFERROR(VLOOKUP(B9,'[1]2019'!$B$3:$AC$102,27,0), "")</f>
        <v>33</v>
      </c>
      <c r="BA9">
        <f>IFERROR(VLOOKUP(B9,'[1]2018'!$B$3:$U$102,8,0), "")</f>
        <v>35</v>
      </c>
      <c r="BB9">
        <v>35</v>
      </c>
      <c r="BC9">
        <f>IFERROR(VLOOKUP(B10,'[1]2021'!$B$3:$AB$102,17,0), "")</f>
        <v>62</v>
      </c>
      <c r="BD9">
        <f>IFERROR(VLOOKUP(B9,'[1]2020'!$B$3:$AD$92,2,0), "")</f>
        <v>33</v>
      </c>
      <c r="BE9">
        <f>IFERROR(VLOOKUP(B9,'[1]2019'!$B$3:$AC$102,11,0), "")</f>
        <v>48</v>
      </c>
      <c r="BF9" t="str">
        <f>IFERROR(VLOOKUP(B9,'[1]2018'!B10:U109,13,0), "")</f>
        <v/>
      </c>
      <c r="BG9" s="10">
        <v>62.49</v>
      </c>
      <c r="BH9" s="10">
        <f>IFERROR(VLOOKUP($B9,'[1]2021'!$B$3:$AB$102,20,0),"")</f>
        <v>81.135999999999996</v>
      </c>
      <c r="BI9" s="10">
        <f>IFERROR(VLOOKUP($B9,'[1]2020'!$B$3:$AD$92,20,0),"")</f>
        <v>55</v>
      </c>
      <c r="BJ9" s="10">
        <f>IFERROR(VLOOKUP($B9,'[1]2019'!$B$3:$AC$102,17,0),"")</f>
        <v>65</v>
      </c>
      <c r="BK9" s="10">
        <f>IFERROR(VLOOKUP($B9,'[1]2018'!$B$3:$U$102,17,0),"")</f>
        <v>45</v>
      </c>
      <c r="BL9" s="11">
        <v>93510</v>
      </c>
      <c r="BM9" s="11">
        <f>IFERROR(VLOOKUP(B9,'[1]2021'!$B$3:$AB$102,18,0), "")</f>
        <v>94517</v>
      </c>
      <c r="BN9" s="11">
        <f>IFERROR(VLOOKUP(B9,'[1]2020'!$B$3:$AD$92,16,0), "")</f>
        <v>79721</v>
      </c>
      <c r="BO9" s="11">
        <f>IFERROR(VLOOKUP(B9,'[1]2019'!$B$3:$AC$102,7,0), "")</f>
        <v>79591</v>
      </c>
      <c r="BP9">
        <v>34</v>
      </c>
      <c r="BQ9">
        <f>IFERROR(VLOOKUP(B9,'[1]2021'!$B$3:$AB$102,24,0), "")</f>
        <v>33</v>
      </c>
      <c r="BR9">
        <f>IFERROR(VLOOKUP(B9,'[1]2020'!$B$3:$AD$92,28,0), "")</f>
        <v>34</v>
      </c>
      <c r="BS9">
        <f>IFERROR(VLOOKUP(B9,'[1]2019'!$B$3:$AC$102,13,0), "")</f>
        <v>33</v>
      </c>
      <c r="BT9">
        <v>43</v>
      </c>
      <c r="BU9">
        <f>IFERROR(VLOOKUP(B9,'[1]2021'!$B$3:$AB$102,7,0), "")</f>
        <v>39</v>
      </c>
      <c r="BV9">
        <f>IFERROR(VLOOKUP(B9,'[1]2020'!$B$3:$AD$92,17,0), "")</f>
        <v>39</v>
      </c>
      <c r="BW9">
        <f>IFERROR(VLOOKUP(B9,'[1]2019'!$B$3:$AC$102,9,0), "")</f>
        <v>40</v>
      </c>
      <c r="BX9">
        <f>IFERROR(VLOOKUP(B9,'[1]2018'!$B$3:$U$102,11,0), "")</f>
        <v>50</v>
      </c>
      <c r="BY9">
        <v>88</v>
      </c>
      <c r="BZ9">
        <f>IFERROR(VLOOKUP(B9,'[1]2021'!$B$3:$AB$102,19,0), "")</f>
        <v>98</v>
      </c>
      <c r="CA9">
        <f>IFERROR(VLOOKUP(B9,'[1]2020'!$B$3:$AD$92,26,0), "")</f>
        <v>93</v>
      </c>
      <c r="CB9">
        <f>IFERROR(VLOOKUP(B9,'[1]2019'!$B$3:$AC$102,3,0), "")</f>
        <v>90</v>
      </c>
      <c r="CC9">
        <f>IFERROR(VLOOKUP(B9,'[1]2018'!$B$3:$U$102,18,0), "")</f>
        <v>81</v>
      </c>
      <c r="CD9">
        <v>88.539000000000001</v>
      </c>
      <c r="CE9">
        <f>IFERROR(VLOOKUP(B9,'[1]2021'!$B$3:$AB$102,21,0), "")</f>
        <v>89.926000000000002</v>
      </c>
      <c r="CF9">
        <f>IFERROR(VLOOKUP(B9,'[1]2020'!$B$3:$AD$92,7,0), "")</f>
        <v>88</v>
      </c>
      <c r="CG9" t="s">
        <v>215</v>
      </c>
      <c r="CH9">
        <v>100</v>
      </c>
      <c r="CI9">
        <v>13.09</v>
      </c>
    </row>
    <row r="10" spans="1:96" x14ac:dyDescent="0.3">
      <c r="A10">
        <v>9</v>
      </c>
      <c r="B10" t="s">
        <v>34</v>
      </c>
      <c r="C10">
        <v>21</v>
      </c>
      <c r="D10">
        <f>IFERROR(VLOOKUP(B10,'[1]2021'!$B$3:$AB$102,22,0), "")</f>
        <v>59</v>
      </c>
      <c r="E10">
        <f>IFERROR(VLOOKUP(B10,'[1]2020'!$B$3:$AD$92,11,0), "")</f>
        <v>46</v>
      </c>
      <c r="F10">
        <f>IFERROR(VLOOKUP(B10,'[1]2019'!$B$3:$AC$102,14,0), "")</f>
        <v>53</v>
      </c>
      <c r="G10">
        <v>13</v>
      </c>
      <c r="H10">
        <f>IFERROR(VLOOKUP(B10,'[1]2021'!$B$3:$AB$102,10,0), "")</f>
        <v>85</v>
      </c>
      <c r="I10">
        <f>IFERROR(VLOOKUP(B10,'[1]2020'!$B$3:$AD$92,20,0), "")</f>
        <v>85</v>
      </c>
      <c r="J10">
        <f>IFERROR(VLOOKUP(B10,'[1]2019'!$B$3:$AC$102,19,0), "")</f>
        <v>85</v>
      </c>
      <c r="K10">
        <f>IFERROR(VLOOKUP(B10,'[1]2018'!$B$3:$U$102,14,0), "")</f>
        <v>79</v>
      </c>
      <c r="L10">
        <v>12</v>
      </c>
      <c r="M10">
        <f>IFERROR(VLOOKUP(B10,'[1]2021'!B11:$AB$102,23,0), "")</f>
        <v>22</v>
      </c>
      <c r="N10">
        <f>IFERROR(VLOOKUP(B10,'[1]2020'!$B$3:$AD$92,4,0), "")</f>
        <v>24</v>
      </c>
      <c r="O10">
        <f>IFERROR(VLOOKUP(B10,'[1]2019'!$B$3:$AC$102,5,0), "")</f>
        <v>27</v>
      </c>
      <c r="P10">
        <v>20</v>
      </c>
      <c r="Q10">
        <f>IFERROR(VLOOKUP(B10,'[1]2021'!$B$3:$AB$102,11,0), "")</f>
        <v>30</v>
      </c>
      <c r="R10">
        <f>IFERROR(VLOOKUP(B10,'[1]2020'!$B$3:$AD$92,6,0), "")</f>
        <v>36</v>
      </c>
      <c r="S10">
        <f>IFERROR(VLOOKUP(B10,'[1]2019'!$B$3:$AC$102,12,0), "")</f>
        <v>36</v>
      </c>
      <c r="T10">
        <f>IFERROR(VLOOKUP(B10,'[1]2018'!$B$3:$U$102,15,0), "")</f>
        <v>31</v>
      </c>
      <c r="U10">
        <v>99</v>
      </c>
      <c r="V10">
        <f>IFERROR(VLOOKUP(B10,'[1]2021'!$B$3:$AB$102,12,0), "")</f>
        <v>99</v>
      </c>
      <c r="W10">
        <f>IFERROR(VLOOKUP(B10,'[1]2020'!$B$3:$AD$92,15,0), "")</f>
        <v>99</v>
      </c>
      <c r="X10">
        <f>IFERROR(VLOOKUP(B10,'[1]2019'!$B$3:$AC$102,21,0), "")</f>
        <v>98</v>
      </c>
      <c r="Y10">
        <f>IFERROR(VLOOKUP(B10,'[1]2018'!$B$3:$U$102,19,0), "")</f>
        <v>96</v>
      </c>
      <c r="Z10">
        <v>36</v>
      </c>
      <c r="AA10">
        <f>IFERROR(VLOOKUP(B10,'[1]2021'!$B$3:$AB$102,9,0), "")</f>
        <v>37</v>
      </c>
      <c r="AB10">
        <f>IFERROR(VLOOKUP(B10,'[1]2020'!$B$3:$AD$92,18,0), "")</f>
        <v>30</v>
      </c>
      <c r="AC10">
        <f>IFERROR(VLOOKUP(B10,'[1]2019'!$B$3:$AC$102,16,0), "")</f>
        <v>30</v>
      </c>
      <c r="AD10">
        <f>IFERROR(VLOOKUP(B10,'[1]2018'!$B$3:$U$102,16,0), "")</f>
        <v>29</v>
      </c>
      <c r="AE10">
        <v>9</v>
      </c>
      <c r="AF10">
        <f>IFERROR(VLOOKUP(B10,'[1]2021'!$B$3:$AC$102,28,0), "")</f>
        <v>21</v>
      </c>
      <c r="AG10">
        <f>IFERROR(VLOOKUP(B10,'[1]2020'!$B$3:$AE$92,30,0), "")</f>
        <v>29</v>
      </c>
      <c r="AH10">
        <f>IFERROR(VLOOKUP(B10,'[1]2021'!$B$3:$AB$102,14,0), "")</f>
        <v>40</v>
      </c>
      <c r="AI10">
        <f>IFERROR(VLOOKUP(B10,'[1]2020'!$B$3:$AE$92,29,0), "")</f>
        <v>40</v>
      </c>
      <c r="AJ10">
        <v>9.08</v>
      </c>
      <c r="AK10">
        <f>IFERROR(VLOOKUP(B10,'[1]2021'!$B$3:$AB$102,13,0), "")</f>
        <v>8.91</v>
      </c>
      <c r="AL10">
        <f>IFERROR(VLOOKUP(B10,'[1]2020'!$B$3:$AD$92,25,0), "")</f>
        <v>9</v>
      </c>
      <c r="AM10">
        <v>50</v>
      </c>
      <c r="AN10">
        <f>IFERROR(VLOOKUP(B10,'[1]2021'!$B$3:$AB$102,3,0), "")</f>
        <v>38</v>
      </c>
      <c r="AO10">
        <f>IFERROR(VLOOKUP(B10,'[1]2020'!$B$3:$AD$92,12,0), "")</f>
        <v>38</v>
      </c>
      <c r="AP10">
        <f>IFERROR(VLOOKUP(B10,'[1]2019'!$B$3:$AC$102,22,0), "")</f>
        <v>38</v>
      </c>
      <c r="AQ10">
        <f>IFERROR(VLOOKUP(B10,'[1]2018'!$B$3:$U$102,5,0), "")</f>
        <v>36</v>
      </c>
      <c r="AR10">
        <v>50</v>
      </c>
      <c r="AS10">
        <f>IFERROR(VLOOKUP(B10,'[1]2021'!$B$3:$AB$102,27,0), "")</f>
        <v>51</v>
      </c>
      <c r="AT10">
        <f>IFERROR(VLOOKUP(B10,'[1]2020'!$B$3:$AD$92,8,0), "")</f>
        <v>50</v>
      </c>
      <c r="AU10">
        <f>IFERROR(VLOOKUP(B10,'[1]2019'!B11:$AC$102,20,0), "")</f>
        <v>51</v>
      </c>
      <c r="AV10">
        <f>IFERROR(VLOOKUP(B10,'[1]2018'!$B$3:$U$102,4,0), "")</f>
        <v>51</v>
      </c>
      <c r="AW10">
        <v>41</v>
      </c>
      <c r="AX10">
        <f>IFERROR(VLOOKUP(B10,'[1]2021'!$B$3:$AB$102,6,0), "")</f>
        <v>40</v>
      </c>
      <c r="AY10">
        <f>IFERROR(VLOOKUP(B10,'[1]2020'!$B$3:$AD$92,3,0), "")</f>
        <v>38</v>
      </c>
      <c r="AZ10">
        <f>IFERROR(VLOOKUP(B10,'[1]2019'!$B$3:$AC$102,27,0), "")</f>
        <v>34</v>
      </c>
      <c r="BA10">
        <f>IFERROR(VLOOKUP(B10,'[1]2018'!$B$3:$U$102,8,0), "")</f>
        <v>34</v>
      </c>
      <c r="BB10">
        <v>56</v>
      </c>
      <c r="BC10">
        <f>IFERROR(VLOOKUP(B11,'[1]2021'!$B$3:$AB$102,17,0), "")</f>
        <v>57</v>
      </c>
      <c r="BD10">
        <f>IFERROR(VLOOKUP(B10,'[1]2020'!$B$3:$AD$92,2,0), "")</f>
        <v>63</v>
      </c>
      <c r="BE10">
        <f>IFERROR(VLOOKUP(B10,'[1]2019'!$B$3:$AC$102,11,0), "")</f>
        <v>59</v>
      </c>
      <c r="BF10">
        <f>IFERROR(VLOOKUP(B10,'[1]2018'!B11:U110,13,0), "")</f>
        <v>67</v>
      </c>
      <c r="BG10" s="10">
        <v>58.01</v>
      </c>
      <c r="BH10" s="10">
        <f>IFERROR(VLOOKUP($B10,'[1]2021'!$B$3:$AB$102,20,0),"")</f>
        <v>57.710999999999999</v>
      </c>
      <c r="BI10" s="10">
        <f>IFERROR(VLOOKUP($B10,'[1]2020'!$B$3:$AD$92,20,0),"")</f>
        <v>85</v>
      </c>
      <c r="BJ10" s="10">
        <f>IFERROR(VLOOKUP($B10,'[1]2019'!$B$3:$AC$102,17,0),"")</f>
        <v>46</v>
      </c>
      <c r="BK10" s="10">
        <f>IFERROR(VLOOKUP($B10,'[1]2018'!$B$3:$U$102,17,0),"")</f>
        <v>37</v>
      </c>
      <c r="BL10" s="11">
        <v>96487</v>
      </c>
      <c r="BM10" s="11">
        <f>IFERROR(VLOOKUP(B10,'[1]2021'!$B$3:$AB$102,18,0), "")</f>
        <v>86754</v>
      </c>
      <c r="BN10" s="11">
        <f>IFERROR(VLOOKUP(B10,'[1]2020'!$B$3:$AD$92,16,0), "")</f>
        <v>78031</v>
      </c>
      <c r="BO10" s="11">
        <f>IFERROR(VLOOKUP(B10,'[1]2019'!$B$3:$AC$102,7,0), "")</f>
        <v>73095</v>
      </c>
      <c r="BP10">
        <v>60</v>
      </c>
      <c r="BQ10">
        <f>IFERROR(VLOOKUP(B10,'[1]2021'!$B$3:$AB$102,24,0), "")</f>
        <v>74</v>
      </c>
      <c r="BR10">
        <f>IFERROR(VLOOKUP(B10,'[1]2020'!$B$3:$AD$92,28,0), "")</f>
        <v>76</v>
      </c>
      <c r="BS10">
        <f>IFERROR(VLOOKUP(B10,'[1]2019'!$B$3:$AC$102,13,0), "")</f>
        <v>89</v>
      </c>
      <c r="BT10">
        <v>62</v>
      </c>
      <c r="BU10">
        <f>IFERROR(VLOOKUP(B10,'[1]2021'!$B$3:$AB$102,7,0), "")</f>
        <v>62</v>
      </c>
      <c r="BV10">
        <f>IFERROR(VLOOKUP(B10,'[1]2020'!$B$3:$AD$92,17,0), "")</f>
        <v>55</v>
      </c>
      <c r="BW10">
        <f>IFERROR(VLOOKUP(B10,'[1]2019'!$B$3:$AC$102,9,0), "")</f>
        <v>52</v>
      </c>
      <c r="BX10">
        <f>IFERROR(VLOOKUP(B10,'[1]2018'!$B$3:$U$102,11,0), "")</f>
        <v>50</v>
      </c>
      <c r="BY10">
        <v>44</v>
      </c>
      <c r="BZ10">
        <f>IFERROR(VLOOKUP(B10,'[1]2021'!$B$3:$AB$102,19,0), "")</f>
        <v>43</v>
      </c>
      <c r="CA10">
        <f>IFERROR(VLOOKUP(B10,'[1]2020'!$B$3:$AD$92,26,0), "")</f>
        <v>39</v>
      </c>
      <c r="CB10">
        <f>IFERROR(VLOOKUP(B10,'[1]2019'!$B$3:$AC$102,3,0), "")</f>
        <v>39</v>
      </c>
      <c r="CC10">
        <f>IFERROR(VLOOKUP(B10,'[1]2018'!$B$3:$U$102,18,0), "")</f>
        <v>42</v>
      </c>
      <c r="CD10">
        <v>89.68</v>
      </c>
      <c r="CE10">
        <f>IFERROR(VLOOKUP(B10,'[1]2021'!$B$3:$AB$102,21,0), "")</f>
        <v>88.132999999999996</v>
      </c>
      <c r="CF10">
        <f>IFERROR(VLOOKUP(B10,'[1]2020'!$B$3:$AD$92,7,0), "")</f>
        <v>87</v>
      </c>
      <c r="CG10" t="s">
        <v>218</v>
      </c>
      <c r="CH10">
        <v>100</v>
      </c>
      <c r="CI10">
        <v>18</v>
      </c>
    </row>
    <row r="11" spans="1:96" x14ac:dyDescent="0.3">
      <c r="A11">
        <v>10</v>
      </c>
      <c r="B11" t="s">
        <v>65</v>
      </c>
      <c r="C11">
        <v>18</v>
      </c>
      <c r="D11">
        <f>IFERROR(VLOOKUP(B11,'[1]2021'!$B$3:$AB$102,22,0), "")</f>
        <v>61</v>
      </c>
      <c r="E11">
        <f>IFERROR(VLOOKUP(B11,'[1]2020'!$B$3:$AD$92,11,0), "")</f>
        <v>63</v>
      </c>
      <c r="F11">
        <f>IFERROR(VLOOKUP(B11,'[1]2019'!$B$3:$AC$102,14,0), "")</f>
        <v>92</v>
      </c>
      <c r="G11">
        <v>50</v>
      </c>
      <c r="H11">
        <f>IFERROR(VLOOKUP(B11,'[1]2021'!$B$3:$AB$102,10,0), "")</f>
        <v>50</v>
      </c>
      <c r="I11">
        <f>IFERROR(VLOOKUP(B11,'[1]2020'!$B$3:$AD$92,20,0), "")</f>
        <v>50</v>
      </c>
      <c r="J11">
        <f>IFERROR(VLOOKUP(B11,'[1]2019'!$B$3:$AC$102,19,0), "")</f>
        <v>50</v>
      </c>
      <c r="K11" t="str">
        <f>IFERROR(VLOOKUP(B11,'[1]2018'!$B$3:$U$102,14,0), "")</f>
        <v/>
      </c>
      <c r="L11">
        <v>33</v>
      </c>
      <c r="M11">
        <f>IFERROR(VLOOKUP(B11,'[1]2021'!B12:$AB$102,23,0), "")</f>
        <v>47</v>
      </c>
      <c r="N11">
        <f>IFERROR(VLOOKUP(B11,'[1]2020'!$B$3:$AD$92,4,0), "")</f>
        <v>43</v>
      </c>
      <c r="O11">
        <f>IFERROR(VLOOKUP(B11,'[1]2019'!$B$3:$AC$102,5,0), "")</f>
        <v>38</v>
      </c>
      <c r="P11">
        <v>16</v>
      </c>
      <c r="Q11">
        <f>IFERROR(VLOOKUP(B11,'[1]2021'!$B$3:$AB$102,11,0), "")</f>
        <v>24</v>
      </c>
      <c r="R11" t="str">
        <f>IFERROR(VLOOKUP(B11,'[1]2020'!$B$3:$AD$92,6,0), "")</f>
        <v/>
      </c>
      <c r="S11" t="str">
        <f>IFERROR(VLOOKUP(B11,'[1]2019'!$B$3:$AC$102,12,0), "")</f>
        <v/>
      </c>
      <c r="T11" t="str">
        <f>IFERROR(VLOOKUP(B11,'[1]2018'!$B$3:$U$102,15,0), "")</f>
        <v/>
      </c>
      <c r="U11">
        <v>100</v>
      </c>
      <c r="V11">
        <f>IFERROR(VLOOKUP(B11,'[1]2021'!$B$3:$AB$102,12,0), "")</f>
        <v>100</v>
      </c>
      <c r="W11">
        <f>IFERROR(VLOOKUP(B11,'[1]2020'!$B$3:$AD$92,15,0), "")</f>
        <v>100</v>
      </c>
      <c r="X11">
        <f>IFERROR(VLOOKUP(B11,'[1]2019'!$B$3:$AC$102,21,0), "")</f>
        <v>100</v>
      </c>
      <c r="Y11" t="str">
        <f>IFERROR(VLOOKUP(B11,'[1]2018'!$B$3:$U$102,19,0), "")</f>
        <v/>
      </c>
      <c r="Z11">
        <v>7</v>
      </c>
      <c r="AA11">
        <f>IFERROR(VLOOKUP(B11,'[1]2021'!$B$3:$AB$102,9,0), "")</f>
        <v>10</v>
      </c>
      <c r="AB11">
        <f>IFERROR(VLOOKUP(B11,'[1]2020'!$B$3:$AD$92,18,0), "")</f>
        <v>23</v>
      </c>
      <c r="AC11">
        <f>IFERROR(VLOOKUP(B11,'[1]2019'!$B$3:$AC$102,16,0), "")</f>
        <v>17</v>
      </c>
      <c r="AD11" t="str">
        <f>IFERROR(VLOOKUP(B11,'[1]2018'!$B$3:$U$102,16,0), "")</f>
        <v/>
      </c>
      <c r="AE11">
        <v>10</v>
      </c>
      <c r="AF11">
        <f>IFERROR(VLOOKUP(B11,'[1]2021'!$B$3:$AC$102,28,0), "")</f>
        <v>12</v>
      </c>
      <c r="AG11">
        <f>IFERROR(VLOOKUP(B11,'[1]2020'!$B$3:$AE$92,30,0), "")</f>
        <v>26</v>
      </c>
      <c r="AH11">
        <f>IFERROR(VLOOKUP(B11,'[1]2021'!$B$3:$AB$102,14,0), "")</f>
        <v>35</v>
      </c>
      <c r="AI11" t="str">
        <f>IFERROR(VLOOKUP(B11,'[1]2020'!$B$3:$AE$92,29,0), "")</f>
        <v/>
      </c>
      <c r="AJ11">
        <v>9.32</v>
      </c>
      <c r="AK11">
        <f>IFERROR(VLOOKUP(B11,'[1]2021'!$B$3:$AB$102,13,0), "")</f>
        <v>9.56</v>
      </c>
      <c r="AL11">
        <f>IFERROR(VLOOKUP(B11,'[1]2020'!$B$3:$AD$92,25,0), "")</f>
        <v>9</v>
      </c>
      <c r="AM11">
        <v>50</v>
      </c>
      <c r="AN11">
        <f>IFERROR(VLOOKUP(B11,'[1]2021'!$B$3:$AB$102,3,0), "")</f>
        <v>25</v>
      </c>
      <c r="AO11">
        <f>IFERROR(VLOOKUP(B11,'[1]2020'!$B$3:$AD$92,12,0), "")</f>
        <v>25</v>
      </c>
      <c r="AP11">
        <f>IFERROR(VLOOKUP(B11,'[1]2019'!$B$3:$AC$102,22,0), "")</f>
        <v>25</v>
      </c>
      <c r="AQ11" t="str">
        <f>IFERROR(VLOOKUP(B11,'[1]2018'!$B$3:$U$102,5,0), "")</f>
        <v/>
      </c>
      <c r="AR11">
        <v>43</v>
      </c>
      <c r="AS11">
        <f>IFERROR(VLOOKUP(B11,'[1]2021'!$B$3:$AB$102,27,0), "")</f>
        <v>46</v>
      </c>
      <c r="AT11">
        <f>IFERROR(VLOOKUP(B11,'[1]2020'!$B$3:$AD$92,8,0), "")</f>
        <v>38</v>
      </c>
      <c r="AU11">
        <f>IFERROR(VLOOKUP(B11,'[1]2019'!B12:$AC$102,20,0), "")</f>
        <v>38</v>
      </c>
      <c r="AV11" t="str">
        <f>IFERROR(VLOOKUP(B11,'[1]2018'!$B$3:$U$102,4,0), "")</f>
        <v/>
      </c>
      <c r="AW11">
        <v>24</v>
      </c>
      <c r="AX11">
        <f>IFERROR(VLOOKUP(B11,'[1]2021'!$B$3:$AB$102,6,0), "")</f>
        <v>19</v>
      </c>
      <c r="AY11">
        <f>IFERROR(VLOOKUP(B11,'[1]2020'!$B$3:$AD$92,3,0), "")</f>
        <v>16</v>
      </c>
      <c r="AZ11">
        <f>IFERROR(VLOOKUP(B11,'[1]2019'!$B$3:$AC$102,27,0), "")</f>
        <v>19</v>
      </c>
      <c r="BA11" t="str">
        <f>IFERROR(VLOOKUP(B11,'[1]2018'!$B$3:$U$102,8,0), "")</f>
        <v/>
      </c>
      <c r="BB11">
        <v>54</v>
      </c>
      <c r="BC11">
        <f>IFERROR(VLOOKUP(B12,'[1]2021'!$B$3:$AB$102,17,0), "")</f>
        <v>5</v>
      </c>
      <c r="BD11">
        <f>IFERROR(VLOOKUP(B11,'[1]2020'!$B$3:$AD$92,2,0), "")</f>
        <v>18</v>
      </c>
      <c r="BE11">
        <f>IFERROR(VLOOKUP(B11,'[1]2019'!$B$3:$AC$102,11,0), "")</f>
        <v>52</v>
      </c>
      <c r="BF11" t="str">
        <f>IFERROR(VLOOKUP(B11,'[1]2018'!B12:U111,13,0), "")</f>
        <v/>
      </c>
      <c r="BG11" s="10">
        <v>46.07</v>
      </c>
      <c r="BH11" s="10">
        <f>IFERROR(VLOOKUP($B11,'[1]2021'!$B$3:$AB$102,20,0),"")</f>
        <v>52.23</v>
      </c>
      <c r="BI11" s="10">
        <f>IFERROR(VLOOKUP($B11,'[1]2020'!$B$3:$AD$92,20,0),"")</f>
        <v>50</v>
      </c>
      <c r="BJ11" s="10">
        <f>IFERROR(VLOOKUP($B11,'[1]2019'!$B$3:$AC$102,17,0),"")</f>
        <v>48</v>
      </c>
      <c r="BK11" s="10" t="str">
        <f>IFERROR(VLOOKUP($B11,'[1]2018'!$B$3:$U$102,17,0),"")</f>
        <v/>
      </c>
      <c r="BL11" s="11">
        <v>97462</v>
      </c>
      <c r="BM11" s="11">
        <f>IFERROR(VLOOKUP(B11,'[1]2021'!$B$3:$AB$102,18,0), "")</f>
        <v>95390</v>
      </c>
      <c r="BN11" s="11">
        <f>IFERROR(VLOOKUP(B11,'[1]2020'!$B$3:$AD$92,16,0), "")</f>
        <v>83952</v>
      </c>
      <c r="BO11" s="11">
        <f>IFERROR(VLOOKUP(B11,'[1]2019'!$B$3:$AC$102,7,0), "")</f>
        <v>81192</v>
      </c>
      <c r="BP11">
        <v>47</v>
      </c>
      <c r="BQ11">
        <f>IFERROR(VLOOKUP(B11,'[1]2021'!$B$3:$AB$102,24,0), "")</f>
        <v>45</v>
      </c>
      <c r="BR11">
        <f>IFERROR(VLOOKUP(B11,'[1]2020'!$B$3:$AD$92,28,0), "")</f>
        <v>41</v>
      </c>
      <c r="BS11">
        <f>IFERROR(VLOOKUP(B11,'[1]2019'!$B$3:$AC$102,13,0), "")</f>
        <v>46</v>
      </c>
      <c r="BT11">
        <v>76</v>
      </c>
      <c r="BU11">
        <f>IFERROR(VLOOKUP(B11,'[1]2021'!$B$3:$AB$102,7,0), "")</f>
        <v>74</v>
      </c>
      <c r="BV11">
        <f>IFERROR(VLOOKUP(B11,'[1]2020'!$B$3:$AD$92,17,0), "")</f>
        <v>72</v>
      </c>
      <c r="BW11">
        <f>IFERROR(VLOOKUP(B11,'[1]2019'!$B$3:$AC$102,9,0), "")</f>
        <v>71</v>
      </c>
      <c r="BX11" t="str">
        <f>IFERROR(VLOOKUP(B11,'[1]2018'!$B$3:$U$102,11,0), "")</f>
        <v/>
      </c>
      <c r="BY11">
        <v>84</v>
      </c>
      <c r="BZ11">
        <f>IFERROR(VLOOKUP(B11,'[1]2021'!$B$3:$AB$102,19,0), "")</f>
        <v>78</v>
      </c>
      <c r="CA11">
        <f>IFERROR(VLOOKUP(B11,'[1]2020'!$B$3:$AD$92,26,0), "")</f>
        <v>82</v>
      </c>
      <c r="CB11">
        <f>IFERROR(VLOOKUP(B11,'[1]2019'!$B$3:$AC$102,3,0), "")</f>
        <v>82</v>
      </c>
      <c r="CC11" t="str">
        <f>IFERROR(VLOOKUP(B11,'[1]2018'!$B$3:$U$102,18,0), "")</f>
        <v/>
      </c>
      <c r="CD11">
        <v>91.027000000000001</v>
      </c>
      <c r="CE11">
        <f>IFERROR(VLOOKUP(B11,'[1]2021'!$B$3:$AB$102,21,0), "")</f>
        <v>89.525999999999996</v>
      </c>
      <c r="CF11">
        <f>IFERROR(VLOOKUP(B11,'[1]2020'!$B$3:$AD$92,7,0), "")</f>
        <v>88</v>
      </c>
      <c r="CG11" t="s">
        <v>219</v>
      </c>
      <c r="CH11">
        <v>100</v>
      </c>
      <c r="CI11">
        <v>24</v>
      </c>
    </row>
    <row r="12" spans="1:96" x14ac:dyDescent="0.3">
      <c r="A12">
        <v>11</v>
      </c>
      <c r="B12" t="s">
        <v>85</v>
      </c>
      <c r="C12">
        <v>35</v>
      </c>
      <c r="D12">
        <f>IFERROR(VLOOKUP(B12,'[1]2021'!$B$3:$AB$102,22,0), "")</f>
        <v>24</v>
      </c>
      <c r="E12" t="str">
        <f>IFERROR(VLOOKUP(B12,'[1]2020'!$B$3:$AD$92,11,0), "")</f>
        <v/>
      </c>
      <c r="F12" t="str">
        <f>IFERROR(VLOOKUP(B12,'[1]2019'!$B$3:$AC$102,14,0), "")</f>
        <v/>
      </c>
      <c r="G12">
        <v>87</v>
      </c>
      <c r="H12">
        <f>IFERROR(VLOOKUP(B12,'[1]2021'!$B$3:$AB$102,10,0), "")</f>
        <v>75</v>
      </c>
      <c r="I12" t="str">
        <f>IFERROR(VLOOKUP(B12,'[1]2020'!$B$3:$AD$92,20,0), "")</f>
        <v/>
      </c>
      <c r="J12" t="str">
        <f>IFERROR(VLOOKUP(B12,'[1]2019'!$B$3:$AC$102,19,0), "")</f>
        <v/>
      </c>
      <c r="K12" t="str">
        <f>IFERROR(VLOOKUP(B12,'[1]2018'!$B$3:$U$102,14,0), "")</f>
        <v/>
      </c>
      <c r="L12">
        <v>37</v>
      </c>
      <c r="M12">
        <f>IFERROR(VLOOKUP(B12,'[1]2021'!B13:$AB$102,23,0), "")</f>
        <v>39</v>
      </c>
      <c r="N12" t="str">
        <f>IFERROR(VLOOKUP(B12,'[1]2020'!$B$3:$AD$92,4,0), "")</f>
        <v/>
      </c>
      <c r="O12" t="str">
        <f>IFERROR(VLOOKUP(B12,'[1]2019'!$B$3:$AC$102,5,0), "")</f>
        <v/>
      </c>
      <c r="Q12">
        <f>IFERROR(VLOOKUP(B12,'[1]2021'!$B$3:$AB$102,11,0), "")</f>
        <v>0</v>
      </c>
      <c r="R12" t="str">
        <f>IFERROR(VLOOKUP(B12,'[1]2020'!$B$3:$AD$92,6,0), "")</f>
        <v/>
      </c>
      <c r="S12" t="str">
        <f>IFERROR(VLOOKUP(B12,'[1]2019'!$B$3:$AC$102,12,0), "")</f>
        <v/>
      </c>
      <c r="T12" t="str">
        <f>IFERROR(VLOOKUP(B12,'[1]2018'!$B$3:$U$102,15,0), "")</f>
        <v/>
      </c>
      <c r="U12">
        <v>98</v>
      </c>
      <c r="V12">
        <f>IFERROR(VLOOKUP(B12,'[1]2021'!$B$3:$AB$102,12,0), "")</f>
        <v>98</v>
      </c>
      <c r="W12" t="str">
        <f>IFERROR(VLOOKUP(B12,'[1]2020'!$B$3:$AD$92,15,0), "")</f>
        <v/>
      </c>
      <c r="X12" t="str">
        <f>IFERROR(VLOOKUP(B12,'[1]2019'!$B$3:$AC$102,21,0), "")</f>
        <v/>
      </c>
      <c r="Y12" t="str">
        <f>IFERROR(VLOOKUP(B12,'[1]2018'!$B$3:$U$102,19,0), "")</f>
        <v/>
      </c>
      <c r="Z12">
        <v>84</v>
      </c>
      <c r="AA12">
        <f>IFERROR(VLOOKUP(B12,'[1]2021'!$B$3:$AB$102,9,0), "")</f>
        <v>45</v>
      </c>
      <c r="AB12" t="str">
        <f>IFERROR(VLOOKUP(B12,'[1]2020'!$B$3:$AD$92,18,0), "")</f>
        <v/>
      </c>
      <c r="AC12" t="str">
        <f>IFERROR(VLOOKUP(B12,'[1]2019'!$B$3:$AC$102,16,0), "")</f>
        <v/>
      </c>
      <c r="AD12" t="str">
        <f>IFERROR(VLOOKUP(B12,'[1]2018'!$B$3:$U$102,16,0), "")</f>
        <v/>
      </c>
      <c r="AE12">
        <v>11</v>
      </c>
      <c r="AF12">
        <f>IFERROR(VLOOKUP(B12,'[1]2021'!$B$3:$AC$102,28,0), "")</f>
        <v>20</v>
      </c>
      <c r="AG12" t="str">
        <f>IFERROR(VLOOKUP(B12,'[1]2020'!$B$3:$AE$92,30,0), "")</f>
        <v/>
      </c>
      <c r="AH12">
        <f>IFERROR(VLOOKUP(B12,'[1]2021'!$B$3:$AB$102,14,0), "")</f>
        <v>0</v>
      </c>
      <c r="AI12" t="str">
        <f>IFERROR(VLOOKUP(B12,'[1]2020'!$B$3:$AE$92,29,0), "")</f>
        <v/>
      </c>
      <c r="AJ12">
        <v>9.81</v>
      </c>
      <c r="AK12">
        <f>IFERROR(VLOOKUP(B12,'[1]2021'!$B$3:$AB$102,13,0), "")</f>
        <v>9.4600000000000009</v>
      </c>
      <c r="AL12" t="str">
        <f>IFERROR(VLOOKUP(B12,'[1]2020'!$B$3:$AD$92,25,0), "")</f>
        <v/>
      </c>
      <c r="AM12">
        <v>6</v>
      </c>
      <c r="AN12">
        <f>IFERROR(VLOOKUP(B12,'[1]2021'!$B$3:$AB$102,3,0), "")</f>
        <v>6</v>
      </c>
      <c r="AO12" t="str">
        <f>IFERROR(VLOOKUP(B12,'[1]2020'!$B$3:$AD$92,12,0), "")</f>
        <v/>
      </c>
      <c r="AP12" t="str">
        <f>IFERROR(VLOOKUP(B12,'[1]2019'!$B$3:$AC$102,22,0), "")</f>
        <v/>
      </c>
      <c r="AQ12" t="str">
        <f>IFERROR(VLOOKUP(B12,'[1]2018'!$B$3:$U$102,5,0), "")</f>
        <v/>
      </c>
      <c r="AR12">
        <v>63</v>
      </c>
      <c r="AS12">
        <f>IFERROR(VLOOKUP(B12,'[1]2021'!$B$3:$AB$102,27,0), "")</f>
        <v>62</v>
      </c>
      <c r="AT12" t="str">
        <f>IFERROR(VLOOKUP(B12,'[1]2020'!$B$3:$AD$92,8,0), "")</f>
        <v/>
      </c>
      <c r="AU12" t="str">
        <f>IFERROR(VLOOKUP(B12,'[1]2019'!B13:$AC$102,20,0), "")</f>
        <v/>
      </c>
      <c r="AV12" t="str">
        <f>IFERROR(VLOOKUP(B12,'[1]2018'!$B$3:$U$102,4,0), "")</f>
        <v/>
      </c>
      <c r="AW12">
        <v>34</v>
      </c>
      <c r="AX12">
        <f>IFERROR(VLOOKUP(B12,'[1]2021'!$B$3:$AB$102,6,0), "")</f>
        <v>34</v>
      </c>
      <c r="AY12" t="str">
        <f>IFERROR(VLOOKUP(B12,'[1]2020'!$B$3:$AD$92,3,0), "")</f>
        <v/>
      </c>
      <c r="AZ12" t="str">
        <f>IFERROR(VLOOKUP(B12,'[1]2019'!$B$3:$AC$102,27,0), "")</f>
        <v/>
      </c>
      <c r="BA12" t="str">
        <f>IFERROR(VLOOKUP(B12,'[1]2018'!$B$3:$U$102,8,0), "")</f>
        <v/>
      </c>
      <c r="BB12">
        <v>10</v>
      </c>
      <c r="BC12">
        <f>IFERROR(VLOOKUP(B13,'[1]2021'!$B$3:$AB$102,17,0), "")</f>
        <v>60</v>
      </c>
      <c r="BD12" t="str">
        <f>IFERROR(VLOOKUP(B12,'[1]2020'!$B$3:$AD$92,2,0), "")</f>
        <v/>
      </c>
      <c r="BE12" t="str">
        <f>IFERROR(VLOOKUP(B12,'[1]2019'!$B$3:$AC$102,11,0), "")</f>
        <v/>
      </c>
      <c r="BF12" t="str">
        <f>IFERROR(VLOOKUP(B12,'[1]2018'!B13:U112,13,0), "")</f>
        <v/>
      </c>
      <c r="BG12" s="10">
        <v>73.739999999999995</v>
      </c>
      <c r="BH12" s="10">
        <f>IFERROR(VLOOKUP($B12,'[1]2021'!$B$3:$AB$102,20,0),"")</f>
        <v>66.417000000000002</v>
      </c>
      <c r="BI12" s="10" t="str">
        <f>IFERROR(VLOOKUP($B12,'[1]2020'!$B$3:$AD$92,20,0),"")</f>
        <v/>
      </c>
      <c r="BJ12" s="10" t="str">
        <f>IFERROR(VLOOKUP($B12,'[1]2019'!$B$3:$AC$102,17,0),"")</f>
        <v/>
      </c>
      <c r="BK12" s="10" t="str">
        <f>IFERROR(VLOOKUP($B12,'[1]2018'!$B$3:$U$102,17,0),"")</f>
        <v/>
      </c>
      <c r="BL12" s="11">
        <v>114668</v>
      </c>
      <c r="BM12" s="11">
        <f>IFERROR(VLOOKUP(B12,'[1]2021'!$B$3:$AB$102,18,0), "")</f>
        <v>90906</v>
      </c>
      <c r="BN12" s="11" t="str">
        <f>IFERROR(VLOOKUP(B12,'[1]2020'!$B$3:$AD$92,16,0), "")</f>
        <v/>
      </c>
      <c r="BO12" s="11" t="str">
        <f>IFERROR(VLOOKUP(B12,'[1]2019'!$B$3:$AC$102,7,0), "")</f>
        <v/>
      </c>
      <c r="BP12">
        <v>4</v>
      </c>
      <c r="BQ12">
        <f>IFERROR(VLOOKUP(B12,'[1]2021'!$B$3:$AB$102,24,0), "")</f>
        <v>5</v>
      </c>
      <c r="BR12" t="str">
        <f>IFERROR(VLOOKUP(B12,'[1]2020'!$B$3:$AD$92,28,0), "")</f>
        <v/>
      </c>
      <c r="BS12" t="str">
        <f>IFERROR(VLOOKUP(B12,'[1]2019'!$B$3:$AC$102,13,0), "")</f>
        <v/>
      </c>
      <c r="BT12">
        <v>5</v>
      </c>
      <c r="BU12">
        <f>IFERROR(VLOOKUP(B12,'[1]2021'!$B$3:$AB$102,7,0), "")</f>
        <v>6</v>
      </c>
      <c r="BV12" t="str">
        <f>IFERROR(VLOOKUP(B12,'[1]2020'!$B$3:$AD$92,17,0), "")</f>
        <v/>
      </c>
      <c r="BW12" t="str">
        <f>IFERROR(VLOOKUP(B12,'[1]2019'!$B$3:$AC$102,9,0), "")</f>
        <v/>
      </c>
      <c r="BX12" t="str">
        <f>IFERROR(VLOOKUP(B12,'[1]2018'!$B$3:$U$102,11,0), "")</f>
        <v/>
      </c>
      <c r="BY12">
        <v>25</v>
      </c>
      <c r="BZ12">
        <f>IFERROR(VLOOKUP(B12,'[1]2021'!$B$3:$AB$102,19,0), "")</f>
        <v>14</v>
      </c>
      <c r="CA12" t="str">
        <f>IFERROR(VLOOKUP(B12,'[1]2020'!$B$3:$AD$92,26,0), "")</f>
        <v/>
      </c>
      <c r="CB12" t="str">
        <f>IFERROR(VLOOKUP(B12,'[1]2019'!$B$3:$AC$102,3,0), "")</f>
        <v/>
      </c>
      <c r="CC12" t="str">
        <f>IFERROR(VLOOKUP(B12,'[1]2018'!$B$3:$U$102,18,0), "")</f>
        <v/>
      </c>
      <c r="CD12">
        <v>89.308000000000007</v>
      </c>
      <c r="CE12">
        <f>IFERROR(VLOOKUP(B12,'[1]2021'!$B$3:$AB$102,21,0), "")</f>
        <v>91.932000000000002</v>
      </c>
      <c r="CF12" t="str">
        <f>IFERROR(VLOOKUP(B12,'[1]2020'!$B$3:$AD$92,7,0), "")</f>
        <v/>
      </c>
      <c r="CG12" t="s">
        <v>220</v>
      </c>
      <c r="CH12">
        <v>100</v>
      </c>
      <c r="CI12">
        <v>30.9</v>
      </c>
    </row>
    <row r="13" spans="1:96" x14ac:dyDescent="0.3">
      <c r="A13">
        <v>12</v>
      </c>
      <c r="B13" t="s">
        <v>16</v>
      </c>
      <c r="C13">
        <v>4</v>
      </c>
      <c r="D13">
        <f>IFERROR(VLOOKUP(B13,'[1]2021'!$B$3:$AB$102,22,0), "")</f>
        <v>10</v>
      </c>
      <c r="E13">
        <f>IFERROR(VLOOKUP(B13,'[1]2020'!$B$3:$AD$92,11,0), "")</f>
        <v>12</v>
      </c>
      <c r="F13">
        <f>IFERROR(VLOOKUP(B13,'[1]2019'!$B$3:$AC$102,14,0), "")</f>
        <v>13</v>
      </c>
      <c r="G13">
        <v>88</v>
      </c>
      <c r="H13">
        <f>IFERROR(VLOOKUP(B13,'[1]2021'!$B$3:$AB$102,10,0), "")</f>
        <v>88</v>
      </c>
      <c r="I13">
        <f>IFERROR(VLOOKUP(B13,'[1]2020'!$B$3:$AD$92,20,0), "")</f>
        <v>87</v>
      </c>
      <c r="J13">
        <f>IFERROR(VLOOKUP(B13,'[1]2019'!$B$3:$AC$102,19,0), "")</f>
        <v>87</v>
      </c>
      <c r="K13">
        <f>IFERROR(VLOOKUP(B13,'[1]2018'!$B$3:$U$102,14,0), "")</f>
        <v>86</v>
      </c>
      <c r="L13">
        <v>34</v>
      </c>
      <c r="M13" t="str">
        <f>IFERROR(VLOOKUP(B13,'[1]2021'!B14:$AB$102,23,0), "")</f>
        <v/>
      </c>
      <c r="N13">
        <f>IFERROR(VLOOKUP(B13,'[1]2020'!$B$3:$AD$92,4,0), "")</f>
        <v>20</v>
      </c>
      <c r="O13">
        <f>IFERROR(VLOOKUP(B13,'[1]2019'!$B$3:$AC$102,5,0), "")</f>
        <v>22</v>
      </c>
      <c r="P13">
        <v>12</v>
      </c>
      <c r="Q13">
        <f>IFERROR(VLOOKUP(B13,'[1]2021'!$B$3:$AB$102,11,0), "")</f>
        <v>15</v>
      </c>
      <c r="R13">
        <f>IFERROR(VLOOKUP(B13,'[1]2020'!$B$3:$AD$92,6,0), "")</f>
        <v>17</v>
      </c>
      <c r="S13">
        <f>IFERROR(VLOOKUP(B13,'[1]2019'!$B$3:$AC$102,12,0), "")</f>
        <v>17</v>
      </c>
      <c r="T13">
        <f>IFERROR(VLOOKUP(B13,'[1]2018'!$B$3:$U$102,15,0), "")</f>
        <v>16</v>
      </c>
      <c r="U13">
        <v>98</v>
      </c>
      <c r="V13">
        <f>IFERROR(VLOOKUP(B13,'[1]2021'!$B$3:$AB$102,12,0), "")</f>
        <v>98</v>
      </c>
      <c r="W13">
        <f>IFERROR(VLOOKUP(B13,'[1]2020'!$B$3:$AD$92,15,0), "")</f>
        <v>98</v>
      </c>
      <c r="X13">
        <f>IFERROR(VLOOKUP(B13,'[1]2019'!$B$3:$AC$102,21,0), "")</f>
        <v>95</v>
      </c>
      <c r="Y13">
        <f>IFERROR(VLOOKUP(B13,'[1]2018'!$B$3:$U$102,19,0), "")</f>
        <v>91</v>
      </c>
      <c r="Z13">
        <v>32</v>
      </c>
      <c r="AA13">
        <f>IFERROR(VLOOKUP(B13,'[1]2021'!$B$3:$AB$102,9,0), "")</f>
        <v>38</v>
      </c>
      <c r="AB13">
        <f>IFERROR(VLOOKUP(B13,'[1]2020'!$B$3:$AD$92,18,0), "")</f>
        <v>31</v>
      </c>
      <c r="AC13">
        <f>IFERROR(VLOOKUP(B13,'[1]2019'!$B$3:$AC$102,16,0), "")</f>
        <v>27</v>
      </c>
      <c r="AD13">
        <f>IFERROR(VLOOKUP(B13,'[1]2018'!$B$3:$U$102,16,0), "")</f>
        <v>24</v>
      </c>
      <c r="AE13">
        <v>12</v>
      </c>
      <c r="AF13">
        <f>IFERROR(VLOOKUP(B13,'[1]2021'!$B$3:$AC$102,28,0), "")</f>
        <v>9</v>
      </c>
      <c r="AG13">
        <f>IFERROR(VLOOKUP(B13,'[1]2020'!$B$3:$AE$92,30,0), "")</f>
        <v>16</v>
      </c>
      <c r="AH13">
        <f>IFERROR(VLOOKUP(B13,'[1]2021'!$B$3:$AB$102,14,0), "")</f>
        <v>19</v>
      </c>
      <c r="AI13">
        <f>IFERROR(VLOOKUP(B13,'[1]2020'!$B$3:$AE$92,29,0), "")</f>
        <v>17</v>
      </c>
      <c r="AJ13">
        <v>9.4499999999999993</v>
      </c>
      <c r="AK13">
        <f>IFERROR(VLOOKUP(B13,'[1]2021'!$B$3:$AB$102,13,0), "")</f>
        <v>9.1999999999999993</v>
      </c>
      <c r="AL13">
        <f>IFERROR(VLOOKUP(B13,'[1]2020'!$B$3:$AD$92,25,0), "")</f>
        <v>9.11</v>
      </c>
      <c r="AM13">
        <v>54</v>
      </c>
      <c r="AN13">
        <f>IFERROR(VLOOKUP(B13,'[1]2021'!$B$3:$AB$102,3,0), "")</f>
        <v>50</v>
      </c>
      <c r="AO13">
        <f>IFERROR(VLOOKUP(B13,'[1]2020'!$B$3:$AD$92,12,0), "")</f>
        <v>43</v>
      </c>
      <c r="AP13">
        <f>IFERROR(VLOOKUP(B13,'[1]2019'!$B$3:$AC$102,22,0), "")</f>
        <v>43</v>
      </c>
      <c r="AQ13">
        <f>IFERROR(VLOOKUP(B13,'[1]2018'!$B$3:$U$102,5,0), "")</f>
        <v>41</v>
      </c>
      <c r="AR13">
        <v>45</v>
      </c>
      <c r="AS13">
        <f>IFERROR(VLOOKUP(B13,'[1]2021'!$B$3:$AB$102,27,0), "")</f>
        <v>48</v>
      </c>
      <c r="AT13">
        <f>IFERROR(VLOOKUP(B13,'[1]2020'!$B$3:$AD$92,8,0), "")</f>
        <v>51</v>
      </c>
      <c r="AU13">
        <f>IFERROR(VLOOKUP(B13,'[1]2019'!B14:$AC$102,20,0), "")</f>
        <v>48</v>
      </c>
      <c r="AV13">
        <f>IFERROR(VLOOKUP(B13,'[1]2018'!$B$3:$U$102,4,0), "")</f>
        <v>50</v>
      </c>
      <c r="AW13">
        <v>32</v>
      </c>
      <c r="AX13">
        <f>IFERROR(VLOOKUP(B13,'[1]2021'!$B$3:$AB$102,6,0), "")</f>
        <v>33</v>
      </c>
      <c r="AY13">
        <f>IFERROR(VLOOKUP(B13,'[1]2020'!$B$3:$AD$92,3,0), "")</f>
        <v>32</v>
      </c>
      <c r="AZ13">
        <f>IFERROR(VLOOKUP(B13,'[1]2019'!$B$3:$AC$102,27,0), "")</f>
        <v>34</v>
      </c>
      <c r="BA13">
        <f>IFERROR(VLOOKUP(B13,'[1]2018'!$B$3:$U$102,8,0), "")</f>
        <v>40</v>
      </c>
      <c r="BB13">
        <v>57</v>
      </c>
      <c r="BC13" t="str">
        <f>IFERROR(VLOOKUP(B14,'[1]2021'!$B$3:$AB$102,17,0), "")</f>
        <v/>
      </c>
      <c r="BD13">
        <f>IFERROR(VLOOKUP(B13,'[1]2020'!$B$3:$AD$92,2,0), "")</f>
        <v>64</v>
      </c>
      <c r="BE13">
        <f>IFERROR(VLOOKUP(B13,'[1]2019'!$B$3:$AC$102,11,0), "")</f>
        <v>66</v>
      </c>
      <c r="BF13">
        <f>IFERROR(VLOOKUP(B13,'[1]2018'!B14:U113,13,0), "")</f>
        <v>63</v>
      </c>
      <c r="BG13" s="10">
        <v>58.96</v>
      </c>
      <c r="BH13" s="10">
        <f>IFERROR(VLOOKUP($B13,'[1]2021'!$B$3:$AB$102,20,0),"")</f>
        <v>59.636000000000003</v>
      </c>
      <c r="BI13" s="10">
        <f>IFERROR(VLOOKUP($B13,'[1]2020'!$B$3:$AD$92,20,0),"")</f>
        <v>87</v>
      </c>
      <c r="BJ13" s="10">
        <f>IFERROR(VLOOKUP($B13,'[1]2019'!$B$3:$AC$102,17,0),"")</f>
        <v>50</v>
      </c>
      <c r="BK13" s="10">
        <f>IFERROR(VLOOKUP($B13,'[1]2018'!$B$3:$U$102,17,0),"")</f>
        <v>44</v>
      </c>
      <c r="BL13" s="11">
        <v>95341</v>
      </c>
      <c r="BM13" s="11">
        <f>IFERROR(VLOOKUP(B13,'[1]2021'!$B$3:$AB$102,18,0), "")</f>
        <v>87496</v>
      </c>
      <c r="BN13" s="11">
        <f>IFERROR(VLOOKUP(B13,'[1]2020'!$B$3:$AD$92,16,0), "")</f>
        <v>78607</v>
      </c>
      <c r="BO13" s="11">
        <f>IFERROR(VLOOKUP(B13,'[1]2019'!$B$3:$AC$102,7,0), "")</f>
        <v>78458</v>
      </c>
      <c r="BP13">
        <v>76</v>
      </c>
      <c r="BQ13">
        <f>IFERROR(VLOOKUP(B13,'[1]2021'!$B$3:$AB$102,24,0), "")</f>
        <v>75</v>
      </c>
      <c r="BR13">
        <f>IFERROR(VLOOKUP(B13,'[1]2020'!$B$3:$AD$92,28,0), "")</f>
        <v>72</v>
      </c>
      <c r="BS13">
        <f>IFERROR(VLOOKUP(B13,'[1]2019'!$B$3:$AC$102,13,0), "")</f>
        <v>70</v>
      </c>
      <c r="BT13">
        <v>64</v>
      </c>
      <c r="BU13">
        <f>IFERROR(VLOOKUP(B13,'[1]2021'!$B$3:$AB$102,7,0), "")</f>
        <v>62</v>
      </c>
      <c r="BV13">
        <f>IFERROR(VLOOKUP(B13,'[1]2020'!$B$3:$AD$92,17,0), "")</f>
        <v>62</v>
      </c>
      <c r="BW13">
        <f>IFERROR(VLOOKUP(B13,'[1]2019'!$B$3:$AC$102,9,0), "")</f>
        <v>55</v>
      </c>
      <c r="BX13">
        <f>IFERROR(VLOOKUP(B13,'[1]2018'!$B$3:$U$102,11,0), "")</f>
        <v>53</v>
      </c>
      <c r="BY13">
        <v>41</v>
      </c>
      <c r="BZ13">
        <f>IFERROR(VLOOKUP(B13,'[1]2021'!$B$3:$AB$102,19,0), "")</f>
        <v>49</v>
      </c>
      <c r="CA13">
        <f>IFERROR(VLOOKUP(B13,'[1]2020'!$B$3:$AD$92,26,0), "")</f>
        <v>50</v>
      </c>
      <c r="CB13">
        <f>IFERROR(VLOOKUP(B13,'[1]2019'!$B$3:$AC$102,3,0), "")</f>
        <v>45</v>
      </c>
      <c r="CC13">
        <f>IFERROR(VLOOKUP(B13,'[1]2018'!$B$3:$U$102,18,0), "")</f>
        <v>46</v>
      </c>
      <c r="CD13">
        <v>89.834000000000003</v>
      </c>
      <c r="CE13">
        <f>IFERROR(VLOOKUP(B13,'[1]2021'!$B$3:$AB$102,21,0), "")</f>
        <v>87.525000000000006</v>
      </c>
      <c r="CF13">
        <f>IFERROR(VLOOKUP(B13,'[1]2020'!$B$3:$AD$92,7,0), "")</f>
        <v>87</v>
      </c>
      <c r="CG13" t="s">
        <v>214</v>
      </c>
      <c r="CH13">
        <v>100</v>
      </c>
      <c r="CI13">
        <v>22</v>
      </c>
    </row>
    <row r="14" spans="1:96" x14ac:dyDescent="0.3">
      <c r="A14">
        <v>12</v>
      </c>
      <c r="B14" t="s">
        <v>93</v>
      </c>
      <c r="C14">
        <v>96</v>
      </c>
      <c r="D14" t="str">
        <f>IFERROR(VLOOKUP(B14,'[1]2021'!$B$3:$AB$102,22,0), "")</f>
        <v/>
      </c>
      <c r="E14" t="str">
        <f>IFERROR(VLOOKUP(B14,'[1]2020'!$B$3:$AD$92,11,0), "")</f>
        <v/>
      </c>
      <c r="F14" t="str">
        <f>IFERROR(VLOOKUP(B14,'[1]2019'!$B$3:$AC$102,14,0), "")</f>
        <v/>
      </c>
      <c r="G14">
        <v>50</v>
      </c>
      <c r="H14" t="str">
        <f>IFERROR(VLOOKUP(B14,'[1]2021'!$B$3:$AB$102,10,0), "")</f>
        <v/>
      </c>
      <c r="I14" t="str">
        <f>IFERROR(VLOOKUP(B14,'[1]2020'!$B$3:$AD$92,20,0), "")</f>
        <v/>
      </c>
      <c r="J14" t="str">
        <f>IFERROR(VLOOKUP(B14,'[1]2019'!$B$3:$AC$102,19,0), "")</f>
        <v/>
      </c>
      <c r="K14" t="str">
        <f>IFERROR(VLOOKUP(B14,'[1]2018'!$B$3:$U$102,14,0), "")</f>
        <v/>
      </c>
      <c r="L14">
        <v>41</v>
      </c>
      <c r="M14" t="str">
        <f>IFERROR(VLOOKUP(B14,'[1]2021'!B15:$AB$102,23,0), "")</f>
        <v/>
      </c>
      <c r="N14" t="str">
        <f>IFERROR(VLOOKUP(B14,'[1]2020'!$B$3:$AD$92,4,0), "")</f>
        <v/>
      </c>
      <c r="O14" t="str">
        <f>IFERROR(VLOOKUP(B14,'[1]2019'!$B$3:$AC$102,5,0), "")</f>
        <v/>
      </c>
      <c r="Q14" t="str">
        <f>IFERROR(VLOOKUP(B14,'[1]2021'!$B$3:$AB$102,11,0), "")</f>
        <v/>
      </c>
      <c r="R14" t="str">
        <f>IFERROR(VLOOKUP(B14,'[1]2020'!$B$3:$AD$92,6,0), "")</f>
        <v/>
      </c>
      <c r="S14" t="str">
        <f>IFERROR(VLOOKUP(B14,'[1]2019'!$B$3:$AC$102,12,0), "")</f>
        <v/>
      </c>
      <c r="T14" t="str">
        <f>IFERROR(VLOOKUP(B14,'[1]2018'!$B$3:$U$102,15,0), "")</f>
        <v/>
      </c>
      <c r="U14">
        <v>98</v>
      </c>
      <c r="V14" t="str">
        <f>IFERROR(VLOOKUP(B14,'[1]2021'!$B$3:$AB$102,12,0), "")</f>
        <v/>
      </c>
      <c r="W14" t="str">
        <f>IFERROR(VLOOKUP(B14,'[1]2020'!$B$3:$AD$92,15,0), "")</f>
        <v/>
      </c>
      <c r="X14" t="str">
        <f>IFERROR(VLOOKUP(B14,'[1]2019'!$B$3:$AC$102,21,0), "")</f>
        <v/>
      </c>
      <c r="Y14" t="str">
        <f>IFERROR(VLOOKUP(B14,'[1]2018'!$B$3:$U$102,19,0), "")</f>
        <v/>
      </c>
      <c r="Z14">
        <v>64</v>
      </c>
      <c r="AA14" t="str">
        <f>IFERROR(VLOOKUP(B14,'[1]2021'!$B$3:$AB$102,9,0), "")</f>
        <v/>
      </c>
      <c r="AB14" t="str">
        <f>IFERROR(VLOOKUP(B14,'[1]2020'!$B$3:$AD$92,18,0), "")</f>
        <v/>
      </c>
      <c r="AC14" t="str">
        <f>IFERROR(VLOOKUP(B14,'[1]2019'!$B$3:$AC$102,16,0), "")</f>
        <v/>
      </c>
      <c r="AD14" t="str">
        <f>IFERROR(VLOOKUP(B14,'[1]2018'!$B$3:$U$102,16,0), "")</f>
        <v/>
      </c>
      <c r="AE14">
        <v>12</v>
      </c>
      <c r="AF14" t="str">
        <f>IFERROR(VLOOKUP(B14,'[1]2021'!$B$3:$AC$102,28,0), "")</f>
        <v/>
      </c>
      <c r="AG14" t="str">
        <f>IFERROR(VLOOKUP(B14,'[1]2020'!$B$3:$AE$92,30,0), "")</f>
        <v/>
      </c>
      <c r="AH14" t="str">
        <f>IFERROR(VLOOKUP(B14,'[1]2021'!$B$3:$AB$102,14,0), "")</f>
        <v/>
      </c>
      <c r="AI14" t="str">
        <f>IFERROR(VLOOKUP(B14,'[1]2020'!$B$3:$AE$92,29,0), "")</f>
        <v/>
      </c>
      <c r="AJ14">
        <v>9.32</v>
      </c>
      <c r="AK14" t="str">
        <f>IFERROR(VLOOKUP(B14,'[1]2021'!$B$3:$AB$102,13,0), "")</f>
        <v/>
      </c>
      <c r="AL14" t="str">
        <f>IFERROR(VLOOKUP(B14,'[1]2020'!$B$3:$AD$92,25,0), "")</f>
        <v/>
      </c>
      <c r="AM14">
        <v>44</v>
      </c>
      <c r="AN14" t="str">
        <f>IFERROR(VLOOKUP(B14,'[1]2021'!$B$3:$AB$102,3,0), "")</f>
        <v/>
      </c>
      <c r="AO14" t="str">
        <f>IFERROR(VLOOKUP(B14,'[1]2020'!$B$3:$AD$92,12,0), "")</f>
        <v/>
      </c>
      <c r="AP14" t="str">
        <f>IFERROR(VLOOKUP(B14,'[1]2019'!$B$3:$AC$102,22,0), "")</f>
        <v/>
      </c>
      <c r="AQ14" t="str">
        <f>IFERROR(VLOOKUP(B14,'[1]2018'!$B$3:$U$102,5,0), "")</f>
        <v/>
      </c>
      <c r="AR14">
        <v>48</v>
      </c>
      <c r="AS14" t="str">
        <f>IFERROR(VLOOKUP(B14,'[1]2021'!$B$3:$AB$102,27,0), "")</f>
        <v/>
      </c>
      <c r="AT14" t="str">
        <f>IFERROR(VLOOKUP(B14,'[1]2020'!$B$3:$AD$92,8,0), "")</f>
        <v/>
      </c>
      <c r="AU14" t="str">
        <f>IFERROR(VLOOKUP(B14,'[1]2019'!B15:$AC$102,20,0), "")</f>
        <v/>
      </c>
      <c r="AV14" t="str">
        <f>IFERROR(VLOOKUP(B14,'[1]2018'!$B$3:$U$102,4,0), "")</f>
        <v/>
      </c>
      <c r="AW14">
        <v>50</v>
      </c>
      <c r="AX14" t="str">
        <f>IFERROR(VLOOKUP(B14,'[1]2021'!$B$3:$AB$102,6,0), "")</f>
        <v/>
      </c>
      <c r="AY14" t="str">
        <f>IFERROR(VLOOKUP(B14,'[1]2020'!$B$3:$AD$92,3,0), "")</f>
        <v/>
      </c>
      <c r="AZ14" t="str">
        <f>IFERROR(VLOOKUP(B14,'[1]2019'!$B$3:$AC$102,27,0), "")</f>
        <v/>
      </c>
      <c r="BA14" t="str">
        <f>IFERROR(VLOOKUP(B14,'[1]2018'!$B$3:$U$102,8,0), "")</f>
        <v/>
      </c>
      <c r="BB14">
        <v>9</v>
      </c>
      <c r="BC14">
        <f>IFERROR(VLOOKUP(B15,'[1]2021'!$B$3:$AB$102,17,0), "")</f>
        <v>93</v>
      </c>
      <c r="BD14" t="str">
        <f>IFERROR(VLOOKUP(B14,'[1]2020'!$B$3:$AD$92,2,0), "")</f>
        <v/>
      </c>
      <c r="BE14" t="str">
        <f>IFERROR(VLOOKUP(B14,'[1]2019'!$B$3:$AC$102,11,0), "")</f>
        <v/>
      </c>
      <c r="BF14" t="str">
        <f>IFERROR(VLOOKUP(B14,'[1]2018'!B15:U114,13,0), "")</f>
        <v/>
      </c>
      <c r="BG14" s="10">
        <v>106.29</v>
      </c>
      <c r="BH14" s="10" t="str">
        <f>IFERROR(VLOOKUP($B14,'[1]2021'!$B$3:$AB$102,20,0),"")</f>
        <v/>
      </c>
      <c r="BI14" s="10" t="str">
        <f>IFERROR(VLOOKUP($B14,'[1]2020'!$B$3:$AD$92,20,0),"")</f>
        <v/>
      </c>
      <c r="BJ14" s="10" t="str">
        <f>IFERROR(VLOOKUP($B14,'[1]2019'!$B$3:$AC$102,17,0),"")</f>
        <v/>
      </c>
      <c r="BK14" s="10" t="str">
        <f>IFERROR(VLOOKUP($B14,'[1]2018'!$B$3:$U$102,17,0),"")</f>
        <v/>
      </c>
      <c r="BL14" s="11">
        <v>96173</v>
      </c>
      <c r="BM14" s="11" t="str">
        <f>IFERROR(VLOOKUP(B14,'[1]2021'!$B$3:$AB$102,18,0), "")</f>
        <v/>
      </c>
      <c r="BN14" s="11" t="str">
        <f>IFERROR(VLOOKUP(B14,'[1]2020'!$B$3:$AD$92,16,0), "")</f>
        <v/>
      </c>
      <c r="BO14" s="11" t="str">
        <f>IFERROR(VLOOKUP(B14,'[1]2019'!$B$3:$AC$102,7,0), "")</f>
        <v/>
      </c>
      <c r="BP14">
        <v>41</v>
      </c>
      <c r="BQ14" t="str">
        <f>IFERROR(VLOOKUP(B14,'[1]2021'!$B$3:$AB$102,24,0), "")</f>
        <v/>
      </c>
      <c r="BR14" t="str">
        <f>IFERROR(VLOOKUP(B14,'[1]2020'!$B$3:$AD$92,28,0), "")</f>
        <v/>
      </c>
      <c r="BS14" t="str">
        <f>IFERROR(VLOOKUP(B14,'[1]2019'!$B$3:$AC$102,13,0), "")</f>
        <v/>
      </c>
      <c r="BT14">
        <v>23</v>
      </c>
      <c r="BU14" t="str">
        <f>IFERROR(VLOOKUP(B14,'[1]2021'!$B$3:$AB$102,7,0), "")</f>
        <v/>
      </c>
      <c r="BV14" t="str">
        <f>IFERROR(VLOOKUP(B14,'[1]2020'!$B$3:$AD$92,17,0), "")</f>
        <v/>
      </c>
      <c r="BW14" t="str">
        <f>IFERROR(VLOOKUP(B14,'[1]2019'!$B$3:$AC$102,9,0), "")</f>
        <v/>
      </c>
      <c r="BX14" t="str">
        <f>IFERROR(VLOOKUP(B14,'[1]2018'!$B$3:$U$102,11,0), "")</f>
        <v/>
      </c>
      <c r="BY14">
        <v>42</v>
      </c>
      <c r="BZ14" t="str">
        <f>IFERROR(VLOOKUP(B14,'[1]2021'!$B$3:$AB$102,19,0), "")</f>
        <v/>
      </c>
      <c r="CA14" t="str">
        <f>IFERROR(VLOOKUP(B14,'[1]2020'!$B$3:$AD$92,26,0), "")</f>
        <v/>
      </c>
      <c r="CB14" t="str">
        <f>IFERROR(VLOOKUP(B14,'[1]2019'!$B$3:$AC$102,3,0), "")</f>
        <v/>
      </c>
      <c r="CC14" t="str">
        <f>IFERROR(VLOOKUP(B14,'[1]2018'!$B$3:$U$102,18,0), "")</f>
        <v/>
      </c>
      <c r="CD14">
        <v>88.132000000000005</v>
      </c>
      <c r="CE14" t="str">
        <f>IFERROR(VLOOKUP(B14,'[1]2021'!$B$3:$AB$102,21,0), "")</f>
        <v/>
      </c>
      <c r="CF14" t="str">
        <f>IFERROR(VLOOKUP(B14,'[1]2020'!$B$3:$AD$92,7,0), "")</f>
        <v/>
      </c>
      <c r="CG14" t="s">
        <v>221</v>
      </c>
      <c r="CH14">
        <v>100</v>
      </c>
      <c r="CI14">
        <v>24</v>
      </c>
    </row>
    <row r="15" spans="1:96" x14ac:dyDescent="0.3">
      <c r="A15">
        <v>14</v>
      </c>
      <c r="B15" t="s">
        <v>15</v>
      </c>
      <c r="C15">
        <v>5</v>
      </c>
      <c r="D15">
        <f>IFERROR(VLOOKUP(B15,'[1]2021'!$B$3:$AB$102,22,0), "")</f>
        <v>2</v>
      </c>
      <c r="E15">
        <f>IFERROR(VLOOKUP(B15,'[1]2020'!$B$3:$AD$92,11,0), "")</f>
        <v>2</v>
      </c>
      <c r="F15">
        <f>IFERROR(VLOOKUP(B15,'[1]2019'!$B$3:$AC$102,14,0), "")</f>
        <v>2</v>
      </c>
      <c r="G15">
        <v>12</v>
      </c>
      <c r="H15">
        <f>IFERROR(VLOOKUP(B15,'[1]2021'!$B$3:$AB$102,10,0), "")</f>
        <v>13</v>
      </c>
      <c r="I15">
        <f>IFERROR(VLOOKUP(B15,'[1]2020'!$B$3:$AD$92,20,0), "")</f>
        <v>12</v>
      </c>
      <c r="J15">
        <f>IFERROR(VLOOKUP(B15,'[1]2019'!$B$3:$AC$102,19,0), "")</f>
        <v>16</v>
      </c>
      <c r="K15">
        <f>IFERROR(VLOOKUP(B15,'[1]2018'!$B$3:$U$102,14,0), "")</f>
        <v>12</v>
      </c>
      <c r="L15">
        <v>53</v>
      </c>
      <c r="M15">
        <f>IFERROR(VLOOKUP(B15,'[1]2021'!B16:$AB$102,23,0), "")</f>
        <v>34</v>
      </c>
      <c r="N15">
        <f>IFERROR(VLOOKUP(B15,'[1]2020'!$B$3:$AD$92,4,0), "")</f>
        <v>36</v>
      </c>
      <c r="O15">
        <f>IFERROR(VLOOKUP(B15,'[1]2019'!$B$3:$AC$102,5,0), "")</f>
        <v>41</v>
      </c>
      <c r="P15">
        <v>15</v>
      </c>
      <c r="Q15">
        <f>IFERROR(VLOOKUP(B15,'[1]2021'!$B$3:$AB$102,11,0), "")</f>
        <v>17</v>
      </c>
      <c r="R15">
        <f>IFERROR(VLOOKUP(B15,'[1]2020'!$B$3:$AD$92,6,0), "")</f>
        <v>16</v>
      </c>
      <c r="S15">
        <f>IFERROR(VLOOKUP(B15,'[1]2019'!$B$3:$AC$102,12,0), "")</f>
        <v>14</v>
      </c>
      <c r="T15">
        <f>IFERROR(VLOOKUP(B15,'[1]2018'!$B$3:$U$102,15,0), "")</f>
        <v>11</v>
      </c>
      <c r="U15">
        <v>100</v>
      </c>
      <c r="V15">
        <f>IFERROR(VLOOKUP(B15,'[1]2021'!$B$3:$AB$102,12,0), "")</f>
        <v>100</v>
      </c>
      <c r="W15">
        <f>IFERROR(VLOOKUP(B15,'[1]2020'!$B$3:$AD$92,15,0), "")</f>
        <v>100</v>
      </c>
      <c r="X15">
        <f>IFERROR(VLOOKUP(B15,'[1]2019'!$B$3:$AC$102,21,0), "")</f>
        <v>100</v>
      </c>
      <c r="Y15">
        <f>IFERROR(VLOOKUP(B15,'[1]2018'!$B$3:$U$102,19,0), "")</f>
        <v>100</v>
      </c>
      <c r="Z15">
        <v>52</v>
      </c>
      <c r="AA15">
        <f>IFERROR(VLOOKUP(B15,'[1]2021'!$B$3:$AB$102,9,0), "")</f>
        <v>57</v>
      </c>
      <c r="AB15">
        <f>IFERROR(VLOOKUP(B15,'[1]2020'!$B$3:$AD$92,18,0), "")</f>
        <v>63</v>
      </c>
      <c r="AC15">
        <f>IFERROR(VLOOKUP(B15,'[1]2019'!$B$3:$AC$102,16,0), "")</f>
        <v>62</v>
      </c>
      <c r="AD15">
        <f>IFERROR(VLOOKUP(B15,'[1]2018'!$B$3:$U$102,16,0), "")</f>
        <v>69</v>
      </c>
      <c r="AE15">
        <v>14</v>
      </c>
      <c r="AF15">
        <f>IFERROR(VLOOKUP(B15,'[1]2021'!$B$3:$AC$102,28,0), "")</f>
        <v>18</v>
      </c>
      <c r="AG15">
        <f>IFERROR(VLOOKUP(B15,'[1]2020'!$B$3:$AE$92,30,0), "")</f>
        <v>12</v>
      </c>
      <c r="AH15">
        <f>IFERROR(VLOOKUP(B15,'[1]2021'!$B$3:$AB$102,14,0), "")</f>
        <v>20</v>
      </c>
      <c r="AI15">
        <f>IFERROR(VLOOKUP(B15,'[1]2020'!$B$3:$AE$92,29,0), "")</f>
        <v>16</v>
      </c>
      <c r="AJ15">
        <v>9.4700000000000006</v>
      </c>
      <c r="AK15">
        <f>IFERROR(VLOOKUP(B15,'[1]2021'!$B$3:$AB$102,13,0), "")</f>
        <v>9.1199999999999992</v>
      </c>
      <c r="AL15">
        <f>IFERROR(VLOOKUP(B15,'[1]2020'!$B$3:$AD$92,25,0), "")</f>
        <v>9.4600000000000009</v>
      </c>
      <c r="AM15">
        <v>23</v>
      </c>
      <c r="AN15">
        <f>IFERROR(VLOOKUP(B15,'[1]2021'!$B$3:$AB$102,3,0), "")</f>
        <v>21</v>
      </c>
      <c r="AO15">
        <f>IFERROR(VLOOKUP(B15,'[1]2020'!$B$3:$AD$92,12,0), "")</f>
        <v>12</v>
      </c>
      <c r="AP15">
        <f>IFERROR(VLOOKUP(B15,'[1]2019'!$B$3:$AC$102,22,0), "")</f>
        <v>16</v>
      </c>
      <c r="AQ15">
        <f>IFERROR(VLOOKUP(B15,'[1]2018'!$B$3:$U$102,5,0), "")</f>
        <v>12</v>
      </c>
      <c r="AR15">
        <v>34</v>
      </c>
      <c r="AS15">
        <f>IFERROR(VLOOKUP(B15,'[1]2021'!$B$3:$AB$102,27,0), "")</f>
        <v>39</v>
      </c>
      <c r="AT15">
        <f>IFERROR(VLOOKUP(B15,'[1]2020'!$B$3:$AD$92,8,0), "")</f>
        <v>36</v>
      </c>
      <c r="AU15">
        <f>IFERROR(VLOOKUP(B15,'[1]2019'!B16:$AC$102,20,0), "")</f>
        <v>23</v>
      </c>
      <c r="AV15">
        <f>IFERROR(VLOOKUP(B15,'[1]2018'!$B$3:$U$102,4,0), "")</f>
        <v>29</v>
      </c>
      <c r="AW15">
        <v>37</v>
      </c>
      <c r="AX15">
        <f>IFERROR(VLOOKUP(B15,'[1]2021'!$B$3:$AB$102,6,0), "")</f>
        <v>33</v>
      </c>
      <c r="AY15">
        <f>IFERROR(VLOOKUP(B15,'[1]2020'!$B$3:$AD$92,3,0), "")</f>
        <v>30</v>
      </c>
      <c r="AZ15">
        <f>IFERROR(VLOOKUP(B15,'[1]2019'!$B$3:$AC$102,27,0), "")</f>
        <v>23</v>
      </c>
      <c r="BA15">
        <f>IFERROR(VLOOKUP(B15,'[1]2018'!$B$3:$U$102,8,0), "")</f>
        <v>23</v>
      </c>
      <c r="BB15">
        <v>38</v>
      </c>
      <c r="BC15">
        <f>IFERROR(VLOOKUP(B16,'[1]2021'!$B$3:$AB$102,17,0), "")</f>
        <v>37</v>
      </c>
      <c r="BD15">
        <f>IFERROR(VLOOKUP(B15,'[1]2020'!$B$3:$AD$92,2,0), "")</f>
        <v>77</v>
      </c>
      <c r="BE15">
        <f>IFERROR(VLOOKUP(B15,'[1]2019'!$B$3:$AC$102,11,0), "")</f>
        <v>89</v>
      </c>
      <c r="BF15">
        <f>IFERROR(VLOOKUP(B15,'[1]2018'!B16:U115,13,0), "")</f>
        <v>98</v>
      </c>
      <c r="BG15" s="10">
        <v>45.93</v>
      </c>
      <c r="BH15" s="10">
        <f>IFERROR(VLOOKUP($B15,'[1]2021'!$B$3:$AB$102,20,0),"")</f>
        <v>46.921999999999997</v>
      </c>
      <c r="BI15" s="10">
        <f>IFERROR(VLOOKUP($B15,'[1]2020'!$B$3:$AD$92,20,0),"")</f>
        <v>12</v>
      </c>
      <c r="BJ15" s="10">
        <f>IFERROR(VLOOKUP($B15,'[1]2019'!$B$3:$AC$102,17,0),"")</f>
        <v>47</v>
      </c>
      <c r="BK15" s="10">
        <f>IFERROR(VLOOKUP($B15,'[1]2018'!$B$3:$U$102,17,0),"")</f>
        <v>47</v>
      </c>
      <c r="BL15" s="11">
        <v>118385</v>
      </c>
      <c r="BM15" s="11">
        <f>IFERROR(VLOOKUP(B15,'[1]2021'!$B$3:$AB$102,18,0), "")</f>
        <v>116100</v>
      </c>
      <c r="BN15" s="11">
        <f>IFERROR(VLOOKUP(B15,'[1]2020'!$B$3:$AD$92,16,0), "")</f>
        <v>112539</v>
      </c>
      <c r="BO15" s="11">
        <f>IFERROR(VLOOKUP(B15,'[1]2019'!$B$3:$AC$102,7,0), "")</f>
        <v>110914</v>
      </c>
      <c r="BP15">
        <v>37</v>
      </c>
      <c r="BQ15">
        <f>IFERROR(VLOOKUP(B15,'[1]2021'!$B$3:$AB$102,24,0), "")</f>
        <v>37</v>
      </c>
      <c r="BR15">
        <f>IFERROR(VLOOKUP(B15,'[1]2020'!$B$3:$AD$92,28,0), "")</f>
        <v>33</v>
      </c>
      <c r="BS15">
        <f>IFERROR(VLOOKUP(B15,'[1]2019'!$B$3:$AC$102,13,0), "")</f>
        <v>35</v>
      </c>
      <c r="BT15">
        <v>32</v>
      </c>
      <c r="BU15">
        <f>IFERROR(VLOOKUP(B15,'[1]2021'!$B$3:$AB$102,7,0), "")</f>
        <v>32</v>
      </c>
      <c r="BV15">
        <f>IFERROR(VLOOKUP(B15,'[1]2020'!$B$3:$AD$92,17,0), "")</f>
        <v>35</v>
      </c>
      <c r="BW15">
        <f>IFERROR(VLOOKUP(B15,'[1]2019'!$B$3:$AC$102,9,0), "")</f>
        <v>28</v>
      </c>
      <c r="BX15">
        <f>IFERROR(VLOOKUP(B15,'[1]2018'!$B$3:$U$102,11,0), "")</f>
        <v>30</v>
      </c>
      <c r="BY15">
        <v>32</v>
      </c>
      <c r="BZ15">
        <f>IFERROR(VLOOKUP(B15,'[1]2021'!$B$3:$AB$102,19,0), "")</f>
        <v>26</v>
      </c>
      <c r="CA15">
        <f>IFERROR(VLOOKUP(B15,'[1]2020'!$B$3:$AD$92,26,0), "")</f>
        <v>41</v>
      </c>
      <c r="CB15">
        <f>IFERROR(VLOOKUP(B15,'[1]2019'!$B$3:$AC$102,3,0), "")</f>
        <v>29</v>
      </c>
      <c r="CC15">
        <f>IFERROR(VLOOKUP(B15,'[1]2018'!$B$3:$U$102,18,0), "")</f>
        <v>32</v>
      </c>
      <c r="CD15">
        <v>88.995000000000005</v>
      </c>
      <c r="CE15">
        <f>IFERROR(VLOOKUP(B15,'[1]2021'!$B$3:$AB$102,21,0), "")</f>
        <v>87.307000000000002</v>
      </c>
      <c r="CF15">
        <f>IFERROR(VLOOKUP(B15,'[1]2020'!$B$3:$AD$92,7,0), "")</f>
        <v>88</v>
      </c>
      <c r="CG15" t="s">
        <v>222</v>
      </c>
      <c r="CH15">
        <v>100</v>
      </c>
      <c r="CI15">
        <v>20.8</v>
      </c>
    </row>
    <row r="16" spans="1:96" x14ac:dyDescent="0.3">
      <c r="A16">
        <v>15</v>
      </c>
      <c r="B16" t="s">
        <v>25</v>
      </c>
      <c r="C16">
        <v>78</v>
      </c>
      <c r="D16">
        <f>IFERROR(VLOOKUP(B16,'[1]2021'!$B$3:$AB$102,22,0), "")</f>
        <v>73</v>
      </c>
      <c r="E16">
        <f>IFERROR(VLOOKUP(B16,'[1]2020'!$B$3:$AD$92,11,0), "")</f>
        <v>56</v>
      </c>
      <c r="F16">
        <f>IFERROR(VLOOKUP(B16,'[1]2019'!$B$3:$AC$102,14,0), "")</f>
        <v>61</v>
      </c>
      <c r="G16">
        <v>100</v>
      </c>
      <c r="H16">
        <f>IFERROR(VLOOKUP(B16,'[1]2021'!$B$3:$AB$102,10,0), "")</f>
        <v>100</v>
      </c>
      <c r="I16">
        <f>IFERROR(VLOOKUP(B16,'[1]2020'!$B$3:$AD$92,20,0), "")</f>
        <v>92</v>
      </c>
      <c r="J16">
        <f>IFERROR(VLOOKUP(B16,'[1]2019'!$B$3:$AC$102,19,0), "")</f>
        <v>92</v>
      </c>
      <c r="K16">
        <f>IFERROR(VLOOKUP(B16,'[1]2018'!$B$3:$U$102,14,0), "")</f>
        <v>100</v>
      </c>
      <c r="L16">
        <v>21</v>
      </c>
      <c r="M16">
        <f>IFERROR(VLOOKUP(B16,'[1]2021'!B17:$AB$102,23,0), "")</f>
        <v>25</v>
      </c>
      <c r="N16">
        <f>IFERROR(VLOOKUP(B16,'[1]2020'!$B$3:$AD$92,4,0), "")</f>
        <v>26</v>
      </c>
      <c r="O16">
        <f>IFERROR(VLOOKUP(B16,'[1]2019'!$B$3:$AC$102,5,0), "")</f>
        <v>28</v>
      </c>
      <c r="P16">
        <v>18</v>
      </c>
      <c r="Q16">
        <f>IFERROR(VLOOKUP(B16,'[1]2021'!$B$3:$AB$102,11,0), "")</f>
        <v>20</v>
      </c>
      <c r="R16">
        <f>IFERROR(VLOOKUP(B16,'[1]2020'!$B$3:$AD$92,6,0), "")</f>
        <v>23</v>
      </c>
      <c r="S16">
        <f>IFERROR(VLOOKUP(B16,'[1]2019'!$B$3:$AC$102,12,0), "")</f>
        <v>23</v>
      </c>
      <c r="T16">
        <f>IFERROR(VLOOKUP(B16,'[1]2018'!$B$3:$U$102,15,0), "")</f>
        <v>21</v>
      </c>
      <c r="U16">
        <v>100</v>
      </c>
      <c r="V16">
        <f>IFERROR(VLOOKUP(B16,'[1]2021'!$B$3:$AB$102,12,0), "")</f>
        <v>100</v>
      </c>
      <c r="W16">
        <f>IFERROR(VLOOKUP(B16,'[1]2020'!$B$3:$AD$92,15,0), "")</f>
        <v>100</v>
      </c>
      <c r="X16">
        <f>IFERROR(VLOOKUP(B16,'[1]2019'!$B$3:$AC$102,21,0), "")</f>
        <v>100</v>
      </c>
      <c r="Y16">
        <f>IFERROR(VLOOKUP(B16,'[1]2018'!$B$3:$U$102,19,0), "")</f>
        <v>100</v>
      </c>
      <c r="Z16">
        <v>8</v>
      </c>
      <c r="AA16">
        <f>IFERROR(VLOOKUP(B16,'[1]2021'!$B$3:$AB$102,9,0), "")</f>
        <v>14</v>
      </c>
      <c r="AB16">
        <f>IFERROR(VLOOKUP(B16,'[1]2020'!$B$3:$AD$92,18,0), "")</f>
        <v>13</v>
      </c>
      <c r="AC16">
        <f>IFERROR(VLOOKUP(B16,'[1]2019'!$B$3:$AC$102,16,0), "")</f>
        <v>22</v>
      </c>
      <c r="AD16">
        <f>IFERROR(VLOOKUP(B16,'[1]2018'!$B$3:$U$102,16,0), "")</f>
        <v>20</v>
      </c>
      <c r="AE16">
        <v>15</v>
      </c>
      <c r="AF16">
        <f>IFERROR(VLOOKUP(B16,'[1]2021'!$B$3:$AC$102,28,0), "")</f>
        <v>23</v>
      </c>
      <c r="AG16">
        <f>IFERROR(VLOOKUP(B16,'[1]2020'!$B$3:$AE$92,30,0), "")</f>
        <v>16</v>
      </c>
      <c r="AH16">
        <f>IFERROR(VLOOKUP(B16,'[1]2021'!$B$3:$AB$102,14,0), "")</f>
        <v>22</v>
      </c>
      <c r="AI16">
        <f>IFERROR(VLOOKUP(B16,'[1]2020'!$B$3:$AE$92,29,0), "")</f>
        <v>30</v>
      </c>
      <c r="AJ16">
        <v>8.77</v>
      </c>
      <c r="AK16">
        <f>IFERROR(VLOOKUP(B16,'[1]2021'!$B$3:$AB$102,13,0), "")</f>
        <v>8.86</v>
      </c>
      <c r="AL16">
        <f>IFERROR(VLOOKUP(B16,'[1]2020'!$B$3:$AD$92,25,0), "")</f>
        <v>8.89</v>
      </c>
      <c r="AM16">
        <v>58</v>
      </c>
      <c r="AN16">
        <f>IFERROR(VLOOKUP(B16,'[1]2021'!$B$3:$AB$102,3,0), "")</f>
        <v>58</v>
      </c>
      <c r="AO16">
        <f>IFERROR(VLOOKUP(B16,'[1]2020'!$B$3:$AD$92,12,0), "")</f>
        <v>62</v>
      </c>
      <c r="AP16">
        <f>IFERROR(VLOOKUP(B16,'[1]2019'!$B$3:$AC$102,22,0), "")</f>
        <v>62</v>
      </c>
      <c r="AQ16">
        <f>IFERROR(VLOOKUP(B16,'[1]2018'!$B$3:$U$102,5,0), "")</f>
        <v>67</v>
      </c>
      <c r="AR16">
        <v>55</v>
      </c>
      <c r="AS16">
        <f>IFERROR(VLOOKUP(B16,'[1]2021'!$B$3:$AB$102,27,0), "")</f>
        <v>54</v>
      </c>
      <c r="AT16">
        <f>IFERROR(VLOOKUP(B16,'[1]2020'!$B$3:$AD$92,8,0), "")</f>
        <v>60</v>
      </c>
      <c r="AU16">
        <f>IFERROR(VLOOKUP(B16,'[1]2019'!B17:$AC$102,20,0), "")</f>
        <v>62</v>
      </c>
      <c r="AV16">
        <f>IFERROR(VLOOKUP(B16,'[1]2018'!$B$3:$U$102,4,0), "")</f>
        <v>63</v>
      </c>
      <c r="AW16">
        <v>35</v>
      </c>
      <c r="AX16">
        <f>IFERROR(VLOOKUP(B16,'[1]2021'!$B$3:$AB$102,6,0), "")</f>
        <v>33</v>
      </c>
      <c r="AY16">
        <f>IFERROR(VLOOKUP(B16,'[1]2020'!$B$3:$AD$92,3,0), "")</f>
        <v>35</v>
      </c>
      <c r="AZ16">
        <f>IFERROR(VLOOKUP(B16,'[1]2019'!$B$3:$AC$102,27,0), "")</f>
        <v>36</v>
      </c>
      <c r="BA16">
        <f>IFERROR(VLOOKUP(B16,'[1]2018'!$B$3:$U$102,8,0), "")</f>
        <v>35</v>
      </c>
      <c r="BB16">
        <v>7</v>
      </c>
      <c r="BC16">
        <f>IFERROR(VLOOKUP(B17,'[1]2021'!$B$3:$AB$102,17,0), "")</f>
        <v>39</v>
      </c>
      <c r="BD16">
        <f>IFERROR(VLOOKUP(B16,'[1]2020'!$B$3:$AD$92,2,0), "")</f>
        <v>26</v>
      </c>
      <c r="BE16">
        <f>IFERROR(VLOOKUP(B16,'[1]2019'!$B$3:$AC$102,11,0), "")</f>
        <v>12</v>
      </c>
      <c r="BF16">
        <f>IFERROR(VLOOKUP(B16,'[1]2018'!B17:U116,13,0), "")</f>
        <v>12</v>
      </c>
      <c r="BG16" s="10">
        <v>55.78</v>
      </c>
      <c r="BH16" s="10">
        <f>IFERROR(VLOOKUP($B16,'[1]2021'!$B$3:$AB$102,20,0),"")</f>
        <v>62.539000000000001</v>
      </c>
      <c r="BI16" s="10">
        <f>IFERROR(VLOOKUP($B16,'[1]2020'!$B$3:$AD$92,20,0),"")</f>
        <v>92</v>
      </c>
      <c r="BJ16" s="10">
        <f>IFERROR(VLOOKUP($B16,'[1]2019'!$B$3:$AC$102,17,0),"")</f>
        <v>61</v>
      </c>
      <c r="BK16" s="10">
        <f>IFERROR(VLOOKUP($B16,'[1]2018'!$B$3:$U$102,17,0),"")</f>
        <v>60</v>
      </c>
      <c r="BL16" s="11">
        <v>80729</v>
      </c>
      <c r="BM16" s="11">
        <f>IFERROR(VLOOKUP(B16,'[1]2021'!$B$3:$AB$102,18,0), "")</f>
        <v>76082</v>
      </c>
      <c r="BN16" s="11">
        <f>IFERROR(VLOOKUP(B16,'[1]2020'!$B$3:$AD$92,16,0), "")</f>
        <v>76197</v>
      </c>
      <c r="BO16" s="11">
        <f>IFERROR(VLOOKUP(B16,'[1]2019'!$B$3:$AC$102,7,0), "")</f>
        <v>66791</v>
      </c>
      <c r="BP16">
        <v>36</v>
      </c>
      <c r="BQ16">
        <f>IFERROR(VLOOKUP(B16,'[1]2021'!$B$3:$AB$102,24,0), "")</f>
        <v>40</v>
      </c>
      <c r="BR16">
        <f>IFERROR(VLOOKUP(B16,'[1]2020'!$B$3:$AD$92,28,0), "")</f>
        <v>32</v>
      </c>
      <c r="BS16">
        <f>IFERROR(VLOOKUP(B16,'[1]2019'!$B$3:$AC$102,13,0), "")</f>
        <v>39</v>
      </c>
      <c r="BT16">
        <v>37</v>
      </c>
      <c r="BU16">
        <f>IFERROR(VLOOKUP(B16,'[1]2021'!$B$3:$AB$102,7,0), "")</f>
        <v>32</v>
      </c>
      <c r="BV16">
        <f>IFERROR(VLOOKUP(B16,'[1]2020'!$B$3:$AD$92,17,0), "")</f>
        <v>30</v>
      </c>
      <c r="BW16">
        <f>IFERROR(VLOOKUP(B16,'[1]2019'!$B$3:$AC$102,9,0), "")</f>
        <v>32</v>
      </c>
      <c r="BX16">
        <f>IFERROR(VLOOKUP(B16,'[1]2018'!$B$3:$U$102,11,0), "")</f>
        <v>30</v>
      </c>
      <c r="BY16">
        <v>87</v>
      </c>
      <c r="BZ16">
        <f>IFERROR(VLOOKUP(B16,'[1]2021'!$B$3:$AB$102,19,0), "")</f>
        <v>88</v>
      </c>
      <c r="CA16">
        <f>IFERROR(VLOOKUP(B16,'[1]2020'!$B$3:$AD$92,26,0), "")</f>
        <v>86</v>
      </c>
      <c r="CB16">
        <f>IFERROR(VLOOKUP(B16,'[1]2019'!$B$3:$AC$102,3,0), "")</f>
        <v>82</v>
      </c>
      <c r="CC16">
        <f>IFERROR(VLOOKUP(B16,'[1]2018'!$B$3:$U$102,18,0), "")</f>
        <v>65</v>
      </c>
      <c r="CD16">
        <v>87.58</v>
      </c>
      <c r="CE16">
        <f>IFERROR(VLOOKUP(B16,'[1]2021'!$B$3:$AB$102,21,0), "")</f>
        <v>86.942999999999998</v>
      </c>
      <c r="CF16">
        <f>IFERROR(VLOOKUP(B16,'[1]2020'!$B$3:$AD$92,7,0), "")</f>
        <v>88</v>
      </c>
      <c r="CG16" t="s">
        <v>223</v>
      </c>
      <c r="CH16">
        <v>71</v>
      </c>
      <c r="CI16">
        <v>18</v>
      </c>
    </row>
    <row r="17" spans="1:87" x14ac:dyDescent="0.3">
      <c r="A17">
        <v>16</v>
      </c>
      <c r="B17" t="s">
        <v>10</v>
      </c>
      <c r="C17">
        <v>12</v>
      </c>
      <c r="D17">
        <f>IFERROR(VLOOKUP(B17,'[1]2021'!$B$3:$AB$102,22,0), "")</f>
        <v>15</v>
      </c>
      <c r="E17">
        <f>IFERROR(VLOOKUP(B17,'[1]2020'!$B$3:$AD$92,11,0), "")</f>
        <v>25</v>
      </c>
      <c r="F17">
        <f>IFERROR(VLOOKUP(B17,'[1]2019'!$B$3:$AC$102,14,0), "")</f>
        <v>24</v>
      </c>
      <c r="G17">
        <v>93</v>
      </c>
      <c r="H17">
        <f>IFERROR(VLOOKUP(B17,'[1]2021'!$B$3:$AB$102,10,0), "")</f>
        <v>93</v>
      </c>
      <c r="I17">
        <f>IFERROR(VLOOKUP(B17,'[1]2020'!$B$3:$AD$92,20,0), "")</f>
        <v>93</v>
      </c>
      <c r="J17">
        <f>IFERROR(VLOOKUP(B17,'[1]2019'!$B$3:$AC$102,19,0), "")</f>
        <v>82</v>
      </c>
      <c r="K17">
        <f>IFERROR(VLOOKUP(B17,'[1]2018'!$B$3:$U$102,14,0), "")</f>
        <v>80</v>
      </c>
      <c r="L17">
        <v>54</v>
      </c>
      <c r="M17">
        <f>IFERROR(VLOOKUP(B17,'[1]2021'!B18:$AB$102,23,0), "")</f>
        <v>54</v>
      </c>
      <c r="N17">
        <f>IFERROR(VLOOKUP(B17,'[1]2020'!$B$3:$AD$92,4,0), "")</f>
        <v>49</v>
      </c>
      <c r="O17">
        <f>IFERROR(VLOOKUP(B17,'[1]2019'!$B$3:$AC$102,5,0), "")</f>
        <v>52</v>
      </c>
      <c r="P17">
        <v>15</v>
      </c>
      <c r="Q17">
        <f>IFERROR(VLOOKUP(B17,'[1]2021'!$B$3:$AB$102,11,0), "")</f>
        <v>14</v>
      </c>
      <c r="R17">
        <f>IFERROR(VLOOKUP(B17,'[1]2020'!$B$3:$AD$92,6,0), "")</f>
        <v>12</v>
      </c>
      <c r="S17">
        <f>IFERROR(VLOOKUP(B17,'[1]2019'!$B$3:$AC$102,12,0), "")</f>
        <v>10</v>
      </c>
      <c r="T17">
        <f>IFERROR(VLOOKUP(B17,'[1]2018'!$B$3:$U$102,15,0), "")</f>
        <v>9</v>
      </c>
      <c r="U17">
        <v>100</v>
      </c>
      <c r="V17">
        <f>IFERROR(VLOOKUP(B17,'[1]2021'!$B$3:$AB$102,12,0), "")</f>
        <v>100</v>
      </c>
      <c r="W17">
        <f>IFERROR(VLOOKUP(B17,'[1]2020'!$B$3:$AD$92,15,0), "")</f>
        <v>100</v>
      </c>
      <c r="X17">
        <f>IFERROR(VLOOKUP(B17,'[1]2019'!$B$3:$AC$102,21,0), "")</f>
        <v>95</v>
      </c>
      <c r="Y17">
        <f>IFERROR(VLOOKUP(B17,'[1]2018'!$B$3:$U$102,19,0), "")</f>
        <v>93</v>
      </c>
      <c r="Z17">
        <v>24</v>
      </c>
      <c r="AA17">
        <f>IFERROR(VLOOKUP(B17,'[1]2021'!$B$3:$AB$102,9,0), "")</f>
        <v>33</v>
      </c>
      <c r="AB17">
        <f>IFERROR(VLOOKUP(B17,'[1]2020'!$B$3:$AD$92,18,0), "")</f>
        <v>25</v>
      </c>
      <c r="AC17">
        <f>IFERROR(VLOOKUP(B17,'[1]2019'!$B$3:$AC$102,16,0), "")</f>
        <v>24</v>
      </c>
      <c r="AD17">
        <f>IFERROR(VLOOKUP(B17,'[1]2018'!$B$3:$U$102,16,0), "")</f>
        <v>11</v>
      </c>
      <c r="AE17">
        <v>16</v>
      </c>
      <c r="AF17">
        <f>IFERROR(VLOOKUP(B17,'[1]2021'!$B$3:$AC$102,28,0), "")</f>
        <v>16</v>
      </c>
      <c r="AG17">
        <f>IFERROR(VLOOKUP(B17,'[1]2020'!$B$3:$AE$92,30,0), "")</f>
        <v>14</v>
      </c>
      <c r="AH17">
        <f>IFERROR(VLOOKUP(B17,'[1]2021'!$B$3:$AB$102,14,0), "")</f>
        <v>11</v>
      </c>
      <c r="AI17">
        <f>IFERROR(VLOOKUP(B17,'[1]2020'!$B$3:$AE$92,29,0), "")</f>
        <v>11</v>
      </c>
      <c r="AJ17">
        <v>9.48</v>
      </c>
      <c r="AK17">
        <f>IFERROR(VLOOKUP(B17,'[1]2021'!$B$3:$AB$102,13,0), "")</f>
        <v>9.4</v>
      </c>
      <c r="AL17">
        <f>IFERROR(VLOOKUP(B17,'[1]2020'!$B$3:$AD$92,25,0), "")</f>
        <v>9.27</v>
      </c>
      <c r="AM17">
        <v>50</v>
      </c>
      <c r="AN17">
        <f>IFERROR(VLOOKUP(B17,'[1]2021'!$B$3:$AB$102,3,0), "")</f>
        <v>50</v>
      </c>
      <c r="AO17">
        <f>IFERROR(VLOOKUP(B17,'[1]2020'!$B$3:$AD$92,12,0), "")</f>
        <v>50</v>
      </c>
      <c r="AP17">
        <f>IFERROR(VLOOKUP(B17,'[1]2019'!$B$3:$AC$102,22,0), "")</f>
        <v>18</v>
      </c>
      <c r="AQ17">
        <f>IFERROR(VLOOKUP(B17,'[1]2018'!$B$3:$U$102,5,0), "")</f>
        <v>20</v>
      </c>
      <c r="AR17">
        <v>43</v>
      </c>
      <c r="AS17">
        <f>IFERROR(VLOOKUP(B17,'[1]2021'!$B$3:$AB$102,27,0), "")</f>
        <v>31</v>
      </c>
      <c r="AT17">
        <f>IFERROR(VLOOKUP(B17,'[1]2020'!$B$3:$AD$92,8,0), "")</f>
        <v>40</v>
      </c>
      <c r="AU17" t="str">
        <f>IFERROR(VLOOKUP(B17,'[1]2019'!B18:$AC$102,20,0), "")</f>
        <v/>
      </c>
      <c r="AV17">
        <f>IFERROR(VLOOKUP(B17,'[1]2018'!$B$3:$U$102,4,0), "")</f>
        <v>44</v>
      </c>
      <c r="AW17">
        <v>40</v>
      </c>
      <c r="AX17">
        <f>IFERROR(VLOOKUP(B17,'[1]2021'!$B$3:$AB$102,6,0), "")</f>
        <v>36</v>
      </c>
      <c r="AY17">
        <f>IFERROR(VLOOKUP(B17,'[1]2020'!$B$3:$AD$92,3,0), "")</f>
        <v>37</v>
      </c>
      <c r="AZ17">
        <f>IFERROR(VLOOKUP(B17,'[1]2019'!$B$3:$AC$102,27,0), "")</f>
        <v>38</v>
      </c>
      <c r="BA17">
        <f>IFERROR(VLOOKUP(B17,'[1]2018'!$B$3:$U$102,8,0), "")</f>
        <v>36</v>
      </c>
      <c r="BB17">
        <v>48</v>
      </c>
      <c r="BC17">
        <f>IFERROR(VLOOKUP(B18,'[1]2021'!$B$3:$AB$102,17,0), "")</f>
        <v>36</v>
      </c>
      <c r="BD17">
        <f>IFERROR(VLOOKUP(B17,'[1]2020'!$B$3:$AD$92,2,0), "")</f>
        <v>62</v>
      </c>
      <c r="BE17">
        <f>IFERROR(VLOOKUP(B17,'[1]2019'!$B$3:$AC$102,11,0), "")</f>
        <v>43</v>
      </c>
      <c r="BF17" t="str">
        <f>IFERROR(VLOOKUP(B17,'[1]2018'!B18:U117,13,0), "")</f>
        <v/>
      </c>
      <c r="BG17" s="10">
        <v>38.9</v>
      </c>
      <c r="BH17" s="10">
        <f>IFERROR(VLOOKUP($B17,'[1]2021'!$B$3:$AB$102,20,0),"")</f>
        <v>47.817</v>
      </c>
      <c r="BI17" s="10">
        <f>IFERROR(VLOOKUP($B17,'[1]2020'!$B$3:$AD$92,20,0),"")</f>
        <v>93</v>
      </c>
      <c r="BJ17" s="10">
        <f>IFERROR(VLOOKUP($B17,'[1]2019'!$B$3:$AC$102,17,0),"")</f>
        <v>59</v>
      </c>
      <c r="BK17" s="10">
        <f>IFERROR(VLOOKUP($B17,'[1]2018'!$B$3:$U$102,17,0),"")</f>
        <v>65</v>
      </c>
      <c r="BL17" s="11">
        <v>97485</v>
      </c>
      <c r="BM17" s="11">
        <f>IFERROR(VLOOKUP(B17,'[1]2021'!$B$3:$AB$102,18,0), "")</f>
        <v>96122</v>
      </c>
      <c r="BN17" s="11">
        <f>IFERROR(VLOOKUP(B17,'[1]2020'!$B$3:$AD$92,16,0), "")</f>
        <v>88627</v>
      </c>
      <c r="BO17" s="11">
        <f>IFERROR(VLOOKUP(B17,'[1]2019'!$B$3:$AC$102,7,0), "")</f>
        <v>95976</v>
      </c>
      <c r="BP17">
        <v>63</v>
      </c>
      <c r="BQ17">
        <f>IFERROR(VLOOKUP(B17,'[1]2021'!$B$3:$AB$102,24,0), "")</f>
        <v>64</v>
      </c>
      <c r="BR17">
        <f>IFERROR(VLOOKUP(B17,'[1]2020'!$B$3:$AD$92,28,0), "")</f>
        <v>60</v>
      </c>
      <c r="BS17">
        <f>IFERROR(VLOOKUP(B17,'[1]2019'!$B$3:$AC$102,13,0), "")</f>
        <v>51</v>
      </c>
      <c r="BT17">
        <v>46</v>
      </c>
      <c r="BU17">
        <f>IFERROR(VLOOKUP(B17,'[1]2021'!$B$3:$AB$102,7,0), "")</f>
        <v>47</v>
      </c>
      <c r="BV17">
        <f>IFERROR(VLOOKUP(B17,'[1]2020'!$B$3:$AD$92,17,0), "")</f>
        <v>45</v>
      </c>
      <c r="BW17">
        <f>IFERROR(VLOOKUP(B17,'[1]2019'!$B$3:$AC$102,9,0), "")</f>
        <v>39</v>
      </c>
      <c r="BX17">
        <f>IFERROR(VLOOKUP(B17,'[1]2018'!$B$3:$U$102,11,0), "")</f>
        <v>40</v>
      </c>
      <c r="BY17">
        <v>96</v>
      </c>
      <c r="BZ17">
        <f>IFERROR(VLOOKUP(B17,'[1]2021'!$B$3:$AB$102,19,0), "")</f>
        <v>94</v>
      </c>
      <c r="CA17">
        <f>IFERROR(VLOOKUP(B17,'[1]2020'!$B$3:$AD$92,26,0), "")</f>
        <v>92</v>
      </c>
      <c r="CB17">
        <f>IFERROR(VLOOKUP(B17,'[1]2019'!$B$3:$AC$102,3,0), "")</f>
        <v>91</v>
      </c>
      <c r="CC17">
        <f>IFERROR(VLOOKUP(B17,'[1]2018'!$B$3:$U$102,18,0), "")</f>
        <v>95</v>
      </c>
      <c r="CD17">
        <v>88.988</v>
      </c>
      <c r="CE17">
        <f>IFERROR(VLOOKUP(B17,'[1]2021'!$B$3:$AB$102,21,0), "")</f>
        <v>86.817999999999998</v>
      </c>
      <c r="CF17">
        <f>IFERROR(VLOOKUP(B17,'[1]2020'!$B$3:$AD$92,7,0), "")</f>
        <v>86</v>
      </c>
      <c r="CG17" t="s">
        <v>224</v>
      </c>
      <c r="CH17">
        <v>40</v>
      </c>
      <c r="CI17">
        <v>13</v>
      </c>
    </row>
    <row r="18" spans="1:87" x14ac:dyDescent="0.3">
      <c r="A18">
        <v>17</v>
      </c>
      <c r="B18" t="s">
        <v>9</v>
      </c>
      <c r="C18">
        <v>59</v>
      </c>
      <c r="D18">
        <f>IFERROR(VLOOKUP(B18,'[1]2021'!$B$3:$AB$102,22,0), "")</f>
        <v>79</v>
      </c>
      <c r="E18">
        <f>IFERROR(VLOOKUP(B18,'[1]2020'!$B$3:$AD$92,11,0), "")</f>
        <v>72</v>
      </c>
      <c r="F18">
        <f>IFERROR(VLOOKUP(B18,'[1]2019'!$B$3:$AC$102,14,0), "")</f>
        <v>72</v>
      </c>
      <c r="G18">
        <v>100</v>
      </c>
      <c r="H18">
        <f>IFERROR(VLOOKUP(B18,'[1]2021'!$B$3:$AB$102,10,0), "")</f>
        <v>96</v>
      </c>
      <c r="I18">
        <f>IFERROR(VLOOKUP(B18,'[1]2020'!$B$3:$AD$92,20,0), "")</f>
        <v>96</v>
      </c>
      <c r="J18">
        <f>IFERROR(VLOOKUP(B18,'[1]2019'!$B$3:$AC$102,19,0), "")</f>
        <v>96</v>
      </c>
      <c r="K18">
        <f>IFERROR(VLOOKUP(B18,'[1]2018'!$B$3:$U$102,14,0), "")</f>
        <v>90</v>
      </c>
      <c r="L18">
        <v>75</v>
      </c>
      <c r="M18" t="str">
        <f>IFERROR(VLOOKUP(B18,'[1]2021'!B19:$AB$102,23,0), "")</f>
        <v/>
      </c>
      <c r="N18">
        <f>IFERROR(VLOOKUP(B18,'[1]2020'!$B$3:$AD$92,4,0), "")</f>
        <v>79</v>
      </c>
      <c r="O18">
        <f>IFERROR(VLOOKUP(B18,'[1]2019'!$B$3:$AC$102,5,0), "")</f>
        <v>82</v>
      </c>
      <c r="P18">
        <v>18</v>
      </c>
      <c r="Q18">
        <f>IFERROR(VLOOKUP(B18,'[1]2021'!$B$3:$AB$102,11,0), "")</f>
        <v>18</v>
      </c>
      <c r="R18">
        <f>IFERROR(VLOOKUP(B18,'[1]2020'!$B$3:$AD$92,6,0), "")</f>
        <v>17</v>
      </c>
      <c r="S18">
        <f>IFERROR(VLOOKUP(B18,'[1]2019'!$B$3:$AC$102,12,0), "")</f>
        <v>10</v>
      </c>
      <c r="T18">
        <f>IFERROR(VLOOKUP(B18,'[1]2018'!$B$3:$U$102,15,0), "")</f>
        <v>7</v>
      </c>
      <c r="U18">
        <v>100</v>
      </c>
      <c r="V18">
        <f>IFERROR(VLOOKUP(B18,'[1]2021'!$B$3:$AB$102,12,0), "")</f>
        <v>100</v>
      </c>
      <c r="W18">
        <f>IFERROR(VLOOKUP(B18,'[1]2020'!$B$3:$AD$92,15,0), "")</f>
        <v>100</v>
      </c>
      <c r="X18">
        <f>IFERROR(VLOOKUP(B18,'[1]2019'!$B$3:$AC$102,21,0), "")</f>
        <v>100</v>
      </c>
      <c r="Y18">
        <f>IFERROR(VLOOKUP(B18,'[1]2018'!$B$3:$U$102,19,0), "")</f>
        <v>98</v>
      </c>
      <c r="Z18">
        <v>14</v>
      </c>
      <c r="AA18">
        <f>IFERROR(VLOOKUP(B18,'[1]2021'!$B$3:$AB$102,9,0), "")</f>
        <v>6</v>
      </c>
      <c r="AB18">
        <f>IFERROR(VLOOKUP(B18,'[1]2020'!$B$3:$AD$92,18,0), "")</f>
        <v>11</v>
      </c>
      <c r="AC18">
        <f>IFERROR(VLOOKUP(B18,'[1]2019'!$B$3:$AC$102,16,0), "")</f>
        <v>14</v>
      </c>
      <c r="AD18">
        <f>IFERROR(VLOOKUP(B18,'[1]2018'!$B$3:$U$102,16,0), "")</f>
        <v>10</v>
      </c>
      <c r="AE18">
        <v>17</v>
      </c>
      <c r="AF18">
        <f>IFERROR(VLOOKUP(B18,'[1]2021'!$B$3:$AC$102,28,0), "")</f>
        <v>13</v>
      </c>
      <c r="AG18">
        <f>IFERROR(VLOOKUP(B18,'[1]2020'!$B$3:$AE$92,30,0), "")</f>
        <v>25</v>
      </c>
      <c r="AH18">
        <f>IFERROR(VLOOKUP(B18,'[1]2021'!$B$3:$AB$102,14,0), "")</f>
        <v>16</v>
      </c>
      <c r="AI18">
        <f>IFERROR(VLOOKUP(B18,'[1]2020'!$B$3:$AE$92,29,0), "")</f>
        <v>10</v>
      </c>
      <c r="AJ18">
        <v>8.81</v>
      </c>
      <c r="AK18">
        <f>IFERROR(VLOOKUP(B18,'[1]2021'!$B$3:$AB$102,13,0), "")</f>
        <v>8.92</v>
      </c>
      <c r="AL18">
        <f>IFERROR(VLOOKUP(B18,'[1]2020'!$B$3:$AD$92,25,0), "")</f>
        <v>8.82</v>
      </c>
      <c r="AM18">
        <v>50</v>
      </c>
      <c r="AN18">
        <f>IFERROR(VLOOKUP(B18,'[1]2021'!$B$3:$AB$102,3,0), "")</f>
        <v>50</v>
      </c>
      <c r="AO18">
        <f>IFERROR(VLOOKUP(B18,'[1]2020'!$B$3:$AD$92,12,0), "")</f>
        <v>50</v>
      </c>
      <c r="AP18">
        <f>IFERROR(VLOOKUP(B18,'[1]2019'!$B$3:$AC$102,22,0), "")</f>
        <v>50</v>
      </c>
      <c r="AQ18">
        <f>IFERROR(VLOOKUP(B18,'[1]2018'!$B$3:$U$102,5,0), "")</f>
        <v>47</v>
      </c>
      <c r="AR18">
        <v>43</v>
      </c>
      <c r="AS18">
        <f>IFERROR(VLOOKUP(B18,'[1]2021'!$B$3:$AB$102,27,0), "")</f>
        <v>47</v>
      </c>
      <c r="AT18">
        <f>IFERROR(VLOOKUP(B18,'[1]2020'!$B$3:$AD$92,8,0), "")</f>
        <v>43</v>
      </c>
      <c r="AU18" t="str">
        <f>IFERROR(VLOOKUP(B18,'[1]2019'!B19:$AC$102,20,0), "")</f>
        <v/>
      </c>
      <c r="AV18">
        <f>IFERROR(VLOOKUP(B18,'[1]2018'!$B$3:$U$102,4,0), "")</f>
        <v>42</v>
      </c>
      <c r="AW18">
        <v>50</v>
      </c>
      <c r="AX18">
        <f>IFERROR(VLOOKUP(B18,'[1]2021'!$B$3:$AB$102,6,0), "")</f>
        <v>45</v>
      </c>
      <c r="AY18">
        <f>IFERROR(VLOOKUP(B18,'[1]2020'!$B$3:$AD$92,3,0), "")</f>
        <v>40</v>
      </c>
      <c r="AZ18">
        <f>IFERROR(VLOOKUP(B18,'[1]2019'!$B$3:$AC$102,27,0), "")</f>
        <v>41</v>
      </c>
      <c r="BA18">
        <f>IFERROR(VLOOKUP(B18,'[1]2018'!$B$3:$U$102,8,0), "")</f>
        <v>40</v>
      </c>
      <c r="BB18">
        <v>24</v>
      </c>
      <c r="BC18">
        <f>IFERROR(VLOOKUP(B19,'[1]2021'!$B$3:$AB$102,17,0), "")</f>
        <v>41</v>
      </c>
      <c r="BD18">
        <f>IFERROR(VLOOKUP(B18,'[1]2020'!$B$3:$AD$92,2,0), "")</f>
        <v>25</v>
      </c>
      <c r="BE18">
        <f>IFERROR(VLOOKUP(B18,'[1]2019'!$B$3:$AC$102,11,0), "")</f>
        <v>20</v>
      </c>
      <c r="BF18" t="str">
        <f>IFERROR(VLOOKUP(B18,'[1]2018'!B19:U118,13,0), "")</f>
        <v/>
      </c>
      <c r="BG18" s="10">
        <v>64.44</v>
      </c>
      <c r="BH18" s="10">
        <f>IFERROR(VLOOKUP($B18,'[1]2021'!$B$3:$AB$102,20,0),"")</f>
        <v>69.468999999999994</v>
      </c>
      <c r="BI18" s="10">
        <f>IFERROR(VLOOKUP($B18,'[1]2020'!$B$3:$AD$92,20,0),"")</f>
        <v>96</v>
      </c>
      <c r="BJ18" s="10">
        <f>IFERROR(VLOOKUP($B18,'[1]2019'!$B$3:$AC$102,17,0),"")</f>
        <v>71</v>
      </c>
      <c r="BK18" s="10">
        <f>IFERROR(VLOOKUP($B18,'[1]2018'!$B$3:$U$102,17,0),"")</f>
        <v>69</v>
      </c>
      <c r="BL18" s="11">
        <v>85331</v>
      </c>
      <c r="BM18" s="11">
        <f>IFERROR(VLOOKUP(B18,'[1]2021'!$B$3:$AB$102,18,0), "")</f>
        <v>77223</v>
      </c>
      <c r="BN18" s="11">
        <f>IFERROR(VLOOKUP(B18,'[1]2020'!$B$3:$AD$92,16,0), "")</f>
        <v>73440</v>
      </c>
      <c r="BO18" s="11">
        <f>IFERROR(VLOOKUP(B18,'[1]2019'!$B$3:$AC$102,7,0), "")</f>
        <v>77273</v>
      </c>
      <c r="BP18">
        <v>96</v>
      </c>
      <c r="BQ18">
        <f>IFERROR(VLOOKUP(B18,'[1]2021'!$B$3:$AB$102,24,0), "")</f>
        <v>93</v>
      </c>
      <c r="BR18">
        <f>IFERROR(VLOOKUP(B18,'[1]2020'!$B$3:$AD$92,28,0), "")</f>
        <v>86</v>
      </c>
      <c r="BS18">
        <f>IFERROR(VLOOKUP(B18,'[1]2019'!$B$3:$AC$102,13,0), "")</f>
        <v>93</v>
      </c>
      <c r="BT18">
        <v>72</v>
      </c>
      <c r="BU18">
        <f>IFERROR(VLOOKUP(B18,'[1]2021'!$B$3:$AB$102,7,0), "")</f>
        <v>70</v>
      </c>
      <c r="BV18">
        <f>IFERROR(VLOOKUP(B18,'[1]2020'!$B$3:$AD$92,17,0), "")</f>
        <v>70</v>
      </c>
      <c r="BW18">
        <f>IFERROR(VLOOKUP(B18,'[1]2019'!$B$3:$AC$102,9,0), "")</f>
        <v>69</v>
      </c>
      <c r="BX18">
        <f>IFERROR(VLOOKUP(B18,'[1]2018'!$B$3:$U$102,11,0), "")</f>
        <v>65</v>
      </c>
      <c r="BY18">
        <v>83</v>
      </c>
      <c r="BZ18">
        <f>IFERROR(VLOOKUP(B18,'[1]2021'!$B$3:$AB$102,19,0), "")</f>
        <v>81</v>
      </c>
      <c r="CA18">
        <f>IFERROR(VLOOKUP(B18,'[1]2020'!$B$3:$AD$92,26,0), "")</f>
        <v>82</v>
      </c>
      <c r="CB18">
        <f>IFERROR(VLOOKUP(B18,'[1]2019'!$B$3:$AC$102,3,0), "")</f>
        <v>82</v>
      </c>
      <c r="CC18">
        <f>IFERROR(VLOOKUP(B18,'[1]2018'!$B$3:$U$102,18,0), "")</f>
        <v>79</v>
      </c>
      <c r="CD18">
        <v>85.606999999999999</v>
      </c>
      <c r="CE18">
        <f>IFERROR(VLOOKUP(B18,'[1]2021'!$B$3:$AB$102,21,0), "")</f>
        <v>85.076999999999998</v>
      </c>
      <c r="CF18">
        <f>IFERROR(VLOOKUP(B18,'[1]2020'!$B$3:$AD$92,7,0), "")</f>
        <v>84</v>
      </c>
      <c r="CG18" t="s">
        <v>220</v>
      </c>
      <c r="CH18">
        <v>22</v>
      </c>
      <c r="CI18">
        <v>10</v>
      </c>
    </row>
    <row r="19" spans="1:87" x14ac:dyDescent="0.3">
      <c r="A19">
        <v>18</v>
      </c>
      <c r="B19" t="s">
        <v>17</v>
      </c>
      <c r="C19">
        <v>2</v>
      </c>
      <c r="D19">
        <f>IFERROR(VLOOKUP(B19,'[1]2021'!$B$3:$AB$102,22,0), "")</f>
        <v>4</v>
      </c>
      <c r="E19">
        <f>IFERROR(VLOOKUP(B19,'[1]2020'!$B$3:$AD$92,11,0), "")</f>
        <v>8</v>
      </c>
      <c r="F19">
        <f>IFERROR(VLOOKUP(B19,'[1]2019'!$B$3:$AC$102,14,0), "")</f>
        <v>5</v>
      </c>
      <c r="G19">
        <v>41</v>
      </c>
      <c r="H19">
        <f>IFERROR(VLOOKUP(B19,'[1]2021'!$B$3:$AB$102,10,0), "")</f>
        <v>27</v>
      </c>
      <c r="I19">
        <f>IFERROR(VLOOKUP(B19,'[1]2020'!$B$3:$AD$92,20,0), "")</f>
        <v>26</v>
      </c>
      <c r="J19">
        <f>IFERROR(VLOOKUP(B19,'[1]2019'!$B$3:$AC$102,19,0), "")</f>
        <v>28</v>
      </c>
      <c r="K19">
        <f>IFERROR(VLOOKUP(B19,'[1]2018'!$B$3:$U$102,14,0), "")</f>
        <v>32</v>
      </c>
      <c r="L19">
        <v>70</v>
      </c>
      <c r="M19">
        <f>IFERROR(VLOOKUP(B19,'[1]2021'!B20:$AB$102,23,0), "")</f>
        <v>81</v>
      </c>
      <c r="N19">
        <f>IFERROR(VLOOKUP(B19,'[1]2020'!$B$3:$AD$92,4,0), "")</f>
        <v>81</v>
      </c>
      <c r="O19">
        <f>IFERROR(VLOOKUP(B19,'[1]2019'!$B$3:$AC$102,5,0), "")</f>
        <v>80</v>
      </c>
      <c r="P19">
        <v>26</v>
      </c>
      <c r="Q19">
        <f>IFERROR(VLOOKUP(B19,'[1]2021'!$B$3:$AB$102,11,0), "")</f>
        <v>24</v>
      </c>
      <c r="R19">
        <f>IFERROR(VLOOKUP(B19,'[1]2020'!$B$3:$AD$92,6,0), "")</f>
        <v>18</v>
      </c>
      <c r="S19">
        <f>IFERROR(VLOOKUP(B19,'[1]2019'!$B$3:$AC$102,12,0), "")</f>
        <v>21</v>
      </c>
      <c r="T19">
        <f>IFERROR(VLOOKUP(B19,'[1]2018'!$B$3:$U$102,15,0), "")</f>
        <v>28</v>
      </c>
      <c r="U19">
        <v>95</v>
      </c>
      <c r="V19">
        <f>IFERROR(VLOOKUP(B19,'[1]2021'!$B$3:$AB$102,12,0), "")</f>
        <v>95</v>
      </c>
      <c r="W19">
        <f>IFERROR(VLOOKUP(B19,'[1]2020'!$B$3:$AD$92,15,0), "")</f>
        <v>94</v>
      </c>
      <c r="X19">
        <f>IFERROR(VLOOKUP(B19,'[1]2019'!$B$3:$AC$102,21,0), "")</f>
        <v>94</v>
      </c>
      <c r="Y19">
        <f>IFERROR(VLOOKUP(B19,'[1]2018'!$B$3:$U$102,19,0), "")</f>
        <v>94</v>
      </c>
      <c r="Z19">
        <v>95</v>
      </c>
      <c r="AA19">
        <f>IFERROR(VLOOKUP(B19,'[1]2021'!$B$3:$AB$102,9,0), "")</f>
        <v>100</v>
      </c>
      <c r="AB19">
        <f>IFERROR(VLOOKUP(B19,'[1]2020'!$B$3:$AD$92,18,0), "")</f>
        <v>90</v>
      </c>
      <c r="AC19">
        <f>IFERROR(VLOOKUP(B19,'[1]2019'!$B$3:$AC$102,16,0), "")</f>
        <v>99</v>
      </c>
      <c r="AD19">
        <f>IFERROR(VLOOKUP(B19,'[1]2018'!$B$3:$U$102,16,0), "")</f>
        <v>99</v>
      </c>
      <c r="AE19">
        <v>18</v>
      </c>
      <c r="AF19">
        <f>IFERROR(VLOOKUP(B19,'[1]2021'!$B$3:$AC$102,28,0), "")</f>
        <v>36</v>
      </c>
      <c r="AG19">
        <f>IFERROR(VLOOKUP(B19,'[1]2020'!$B$3:$AE$92,30,0), "")</f>
        <v>23</v>
      </c>
      <c r="AH19">
        <f>IFERROR(VLOOKUP(B19,'[1]2021'!$B$3:$AB$102,14,0), "")</f>
        <v>14</v>
      </c>
      <c r="AI19">
        <f>IFERROR(VLOOKUP(B19,'[1]2020'!$B$3:$AE$92,29,0), "")</f>
        <v>18</v>
      </c>
      <c r="AJ19">
        <v>9.73</v>
      </c>
      <c r="AK19">
        <f>IFERROR(VLOOKUP(B19,'[1]2021'!$B$3:$AB$102,13,0), "")</f>
        <v>9.75</v>
      </c>
      <c r="AL19">
        <f>IFERROR(VLOOKUP(B19,'[1]2020'!$B$3:$AD$92,25,0), "")</f>
        <v>9.25</v>
      </c>
      <c r="AM19">
        <v>24</v>
      </c>
      <c r="AN19">
        <f>IFERROR(VLOOKUP(B19,'[1]2021'!$B$3:$AB$102,3,0), "")</f>
        <v>15</v>
      </c>
      <c r="AO19">
        <f>IFERROR(VLOOKUP(B19,'[1]2020'!$B$3:$AD$92,12,0), "")</f>
        <v>12</v>
      </c>
      <c r="AP19">
        <f>IFERROR(VLOOKUP(B19,'[1]2019'!$B$3:$AC$102,22,0), "")</f>
        <v>13</v>
      </c>
      <c r="AQ19">
        <f>IFERROR(VLOOKUP(B19,'[1]2018'!$B$3:$U$102,5,0), "")</f>
        <v>13</v>
      </c>
      <c r="AR19">
        <v>60</v>
      </c>
      <c r="AS19">
        <f>IFERROR(VLOOKUP(B19,'[1]2021'!$B$3:$AB$102,27,0), "")</f>
        <v>61</v>
      </c>
      <c r="AT19">
        <f>IFERROR(VLOOKUP(B19,'[1]2020'!$B$3:$AD$92,8,0), "")</f>
        <v>66</v>
      </c>
      <c r="AU19" t="str">
        <f>IFERROR(VLOOKUP(B19,'[1]2019'!B20:$AC$102,20,0), "")</f>
        <v/>
      </c>
      <c r="AV19">
        <f>IFERROR(VLOOKUP(B19,'[1]2018'!$B$3:$U$102,4,0), "")</f>
        <v>46</v>
      </c>
      <c r="AW19">
        <v>34</v>
      </c>
      <c r="AX19">
        <f>IFERROR(VLOOKUP(B19,'[1]2021'!$B$3:$AB$102,6,0), "")</f>
        <v>33</v>
      </c>
      <c r="AY19">
        <f>IFERROR(VLOOKUP(B19,'[1]2020'!$B$3:$AD$92,3,0), "")</f>
        <v>36</v>
      </c>
      <c r="AZ19">
        <f>IFERROR(VLOOKUP(B19,'[1]2019'!$B$3:$AC$102,27,0), "")</f>
        <v>34</v>
      </c>
      <c r="BA19">
        <f>IFERROR(VLOOKUP(B19,'[1]2018'!$B$3:$U$102,8,0), "")</f>
        <v>33</v>
      </c>
      <c r="BB19">
        <v>25</v>
      </c>
      <c r="BC19">
        <f>IFERROR(VLOOKUP(B20,'[1]2021'!$B$3:$AB$102,17,0), "")</f>
        <v>97</v>
      </c>
      <c r="BD19">
        <f>IFERROR(VLOOKUP(B19,'[1]2020'!$B$3:$AD$92,2,0), "")</f>
        <v>39</v>
      </c>
      <c r="BE19">
        <f>IFERROR(VLOOKUP(B19,'[1]2019'!$B$3:$AC$102,11,0), "")</f>
        <v>40</v>
      </c>
      <c r="BF19">
        <f>IFERROR(VLOOKUP(B19,'[1]2018'!B20:U119,13,0), "")</f>
        <v>15</v>
      </c>
      <c r="BG19" s="10">
        <v>91.16</v>
      </c>
      <c r="BH19" s="10">
        <f>IFERROR(VLOOKUP($B19,'[1]2021'!$B$3:$AB$102,20,0),"")</f>
        <v>95.822000000000003</v>
      </c>
      <c r="BI19" s="10">
        <f>IFERROR(VLOOKUP($B19,'[1]2020'!$B$3:$AD$92,20,0),"")</f>
        <v>26</v>
      </c>
      <c r="BJ19" s="10">
        <f>IFERROR(VLOOKUP($B19,'[1]2019'!$B$3:$AC$102,17,0),"")</f>
        <v>124</v>
      </c>
      <c r="BK19" s="10">
        <f>IFERROR(VLOOKUP($B19,'[1]2018'!$B$3:$U$102,17,0),"")</f>
        <v>102</v>
      </c>
      <c r="BL19" s="11">
        <v>104037</v>
      </c>
      <c r="BM19" s="11">
        <f>IFERROR(VLOOKUP(B19,'[1]2021'!$B$3:$AB$102,18,0), "")</f>
        <v>91956</v>
      </c>
      <c r="BN19" s="11">
        <f>IFERROR(VLOOKUP(B19,'[1]2020'!$B$3:$AD$92,16,0), "")</f>
        <v>94218</v>
      </c>
      <c r="BO19" s="11">
        <f>IFERROR(VLOOKUP(B19,'[1]2019'!$B$3:$AC$102,7,0), "")</f>
        <v>88444</v>
      </c>
      <c r="BP19">
        <v>12</v>
      </c>
      <c r="BQ19">
        <f>IFERROR(VLOOKUP(B19,'[1]2021'!$B$3:$AB$102,24,0), "")</f>
        <v>10</v>
      </c>
      <c r="BR19">
        <f>IFERROR(VLOOKUP(B19,'[1]2020'!$B$3:$AD$92,28,0), "")</f>
        <v>9</v>
      </c>
      <c r="BS19">
        <f>IFERROR(VLOOKUP(B19,'[1]2019'!$B$3:$AC$102,13,0), "")</f>
        <v>2</v>
      </c>
      <c r="BT19">
        <v>3</v>
      </c>
      <c r="BU19">
        <f>IFERROR(VLOOKUP(B19,'[1]2021'!$B$3:$AB$102,7,0), "")</f>
        <v>3</v>
      </c>
      <c r="BV19">
        <f>IFERROR(VLOOKUP(B19,'[1]2020'!$B$3:$AD$92,17,0), "")</f>
        <v>2</v>
      </c>
      <c r="BW19">
        <f>IFERROR(VLOOKUP(B19,'[1]2019'!$B$3:$AC$102,9,0), "")</f>
        <v>3</v>
      </c>
      <c r="BX19">
        <f>IFERROR(VLOOKUP(B19,'[1]2018'!$B$3:$U$102,11,0), "")</f>
        <v>3</v>
      </c>
      <c r="BY19">
        <v>11</v>
      </c>
      <c r="BZ19">
        <f>IFERROR(VLOOKUP(B19,'[1]2021'!$B$3:$AB$102,19,0), "")</f>
        <v>10</v>
      </c>
      <c r="CA19">
        <f>IFERROR(VLOOKUP(B19,'[1]2020'!$B$3:$AD$92,26,0), "")</f>
        <v>13</v>
      </c>
      <c r="CB19">
        <f>IFERROR(VLOOKUP(B19,'[1]2019'!$B$3:$AC$102,3,0), "")</f>
        <v>11</v>
      </c>
      <c r="CC19">
        <f>IFERROR(VLOOKUP(B19,'[1]2018'!$B$3:$U$102,18,0), "")</f>
        <v>7</v>
      </c>
      <c r="CD19">
        <v>87.406000000000006</v>
      </c>
      <c r="CE19">
        <f>IFERROR(VLOOKUP(B19,'[1]2021'!$B$3:$AB$102,21,0), "")</f>
        <v>84.32</v>
      </c>
      <c r="CF19">
        <f>IFERROR(VLOOKUP(B19,'[1]2020'!$B$3:$AD$92,7,0), "")</f>
        <v>84</v>
      </c>
      <c r="CG19" t="s">
        <v>220</v>
      </c>
      <c r="CH19">
        <v>91</v>
      </c>
      <c r="CI19">
        <v>31</v>
      </c>
    </row>
    <row r="20" spans="1:87" x14ac:dyDescent="0.3">
      <c r="A20">
        <v>19</v>
      </c>
      <c r="B20" t="s">
        <v>29</v>
      </c>
      <c r="C20">
        <v>11</v>
      </c>
      <c r="D20">
        <f>IFERROR(VLOOKUP(B20,'[1]2021'!$B$3:$AB$102,22,0), "")</f>
        <v>9</v>
      </c>
      <c r="E20">
        <f>IFERROR(VLOOKUP(B20,'[1]2020'!$B$3:$AD$92,11,0), "")</f>
        <v>7</v>
      </c>
      <c r="F20">
        <f>IFERROR(VLOOKUP(B20,'[1]2019'!$B$3:$AC$102,14,0), "")</f>
        <v>6</v>
      </c>
      <c r="G20">
        <v>0</v>
      </c>
      <c r="H20">
        <f>IFERROR(VLOOKUP(B20,'[1]2021'!$B$3:$AB$102,10,0), "")</f>
        <v>36</v>
      </c>
      <c r="I20">
        <f>IFERROR(VLOOKUP(B20,'[1]2020'!$B$3:$AD$92,20,0), "")</f>
        <v>41</v>
      </c>
      <c r="J20">
        <f>IFERROR(VLOOKUP(B20,'[1]2019'!$B$3:$AC$102,19,0), "")</f>
        <v>39</v>
      </c>
      <c r="K20">
        <f>IFERROR(VLOOKUP(B20,'[1]2018'!$B$3:$U$102,14,0), "")</f>
        <v>47</v>
      </c>
      <c r="L20">
        <v>39</v>
      </c>
      <c r="M20">
        <f>IFERROR(VLOOKUP(B20,'[1]2021'!B21:$AB$102,23,0), "")</f>
        <v>32</v>
      </c>
      <c r="N20">
        <f>IFERROR(VLOOKUP(B20,'[1]2020'!$B$3:$AD$92,4,0), "")</f>
        <v>31</v>
      </c>
      <c r="O20">
        <f>IFERROR(VLOOKUP(B20,'[1]2019'!$B$3:$AC$102,5,0), "")</f>
        <v>36</v>
      </c>
      <c r="P20">
        <v>23</v>
      </c>
      <c r="Q20">
        <f>IFERROR(VLOOKUP(B20,'[1]2021'!$B$3:$AB$102,11,0), "")</f>
        <v>25</v>
      </c>
      <c r="R20">
        <f>IFERROR(VLOOKUP(B20,'[1]2020'!$B$3:$AD$92,6,0), "")</f>
        <v>27</v>
      </c>
      <c r="S20">
        <f>IFERROR(VLOOKUP(B20,'[1]2019'!$B$3:$AC$102,12,0), "")</f>
        <v>26</v>
      </c>
      <c r="T20">
        <f>IFERROR(VLOOKUP(B20,'[1]2018'!$B$3:$U$102,15,0), "")</f>
        <v>25</v>
      </c>
      <c r="U20">
        <v>100</v>
      </c>
      <c r="V20">
        <f>IFERROR(VLOOKUP(B20,'[1]2021'!$B$3:$AB$102,12,0), "")</f>
        <v>100</v>
      </c>
      <c r="W20">
        <f>IFERROR(VLOOKUP(B20,'[1]2020'!$B$3:$AD$92,15,0), "")</f>
        <v>100</v>
      </c>
      <c r="X20">
        <f>IFERROR(VLOOKUP(B20,'[1]2019'!$B$3:$AC$102,21,0), "")</f>
        <v>100</v>
      </c>
      <c r="Y20">
        <f>IFERROR(VLOOKUP(B20,'[1]2018'!$B$3:$U$102,19,0), "")</f>
        <v>96</v>
      </c>
      <c r="Z20">
        <v>75</v>
      </c>
      <c r="AA20">
        <f>IFERROR(VLOOKUP(B20,'[1]2021'!$B$3:$AB$102,9,0), "")</f>
        <v>87</v>
      </c>
      <c r="AB20">
        <f>IFERROR(VLOOKUP(B20,'[1]2020'!$B$3:$AD$92,18,0), "")</f>
        <v>78</v>
      </c>
      <c r="AC20">
        <f>IFERROR(VLOOKUP(B20,'[1]2019'!$B$3:$AC$102,16,0), "")</f>
        <v>85</v>
      </c>
      <c r="AD20">
        <f>IFERROR(VLOOKUP(B20,'[1]2018'!$B$3:$U$102,16,0), "")</f>
        <v>80</v>
      </c>
      <c r="AE20">
        <v>19</v>
      </c>
      <c r="AF20">
        <f>IFERROR(VLOOKUP(B20,'[1]2021'!$B$3:$AC$102,28,0), "")</f>
        <v>27</v>
      </c>
      <c r="AG20">
        <f>IFERROR(VLOOKUP(B20,'[1]2020'!$B$3:$AE$92,30,0), "")</f>
        <v>23</v>
      </c>
      <c r="AH20">
        <f>IFERROR(VLOOKUP(B20,'[1]2021'!$B$3:$AB$102,14,0), "")</f>
        <v>24</v>
      </c>
      <c r="AI20">
        <f>IFERROR(VLOOKUP(B20,'[1]2020'!$B$3:$AE$92,29,0), "")</f>
        <v>33</v>
      </c>
      <c r="AJ20">
        <v>8.3699999999999992</v>
      </c>
      <c r="AK20">
        <f>IFERROR(VLOOKUP(B20,'[1]2021'!$B$3:$AB$102,13,0), "")</f>
        <v>9.48</v>
      </c>
      <c r="AL20">
        <f>IFERROR(VLOOKUP(B20,'[1]2020'!$B$3:$AD$92,25,0), "")</f>
        <v>9.5</v>
      </c>
      <c r="AM20">
        <v>10</v>
      </c>
      <c r="AN20">
        <f>IFERROR(VLOOKUP(B20,'[1]2021'!$B$3:$AB$102,3,0), "")</f>
        <v>42</v>
      </c>
      <c r="AO20">
        <f>IFERROR(VLOOKUP(B20,'[1]2020'!$B$3:$AD$92,12,0), "")</f>
        <v>41</v>
      </c>
      <c r="AP20">
        <f>IFERROR(VLOOKUP(B20,'[1]2019'!$B$3:$AC$102,22,0), "")</f>
        <v>39</v>
      </c>
      <c r="AQ20">
        <f>IFERROR(VLOOKUP(B20,'[1]2018'!$B$3:$U$102,5,0), "")</f>
        <v>32</v>
      </c>
      <c r="AR20">
        <v>39</v>
      </c>
      <c r="AS20">
        <f>IFERROR(VLOOKUP(B20,'[1]2021'!$B$3:$AB$102,27,0), "")</f>
        <v>34</v>
      </c>
      <c r="AT20">
        <f>IFERROR(VLOOKUP(B20,'[1]2020'!$B$3:$AD$92,8,0), "")</f>
        <v>26</v>
      </c>
      <c r="AU20">
        <f>IFERROR(VLOOKUP(B20,'[1]2019'!B21:$AC$102,20,0), "")</f>
        <v>31</v>
      </c>
      <c r="AV20">
        <f>IFERROR(VLOOKUP(B20,'[1]2018'!$B$3:$U$102,4,0), "")</f>
        <v>23</v>
      </c>
      <c r="AW20">
        <v>24</v>
      </c>
      <c r="AX20">
        <f>IFERROR(VLOOKUP(B20,'[1]2021'!$B$3:$AB$102,6,0), "")</f>
        <v>24</v>
      </c>
      <c r="AY20">
        <f>IFERROR(VLOOKUP(B20,'[1]2020'!$B$3:$AD$92,3,0), "")</f>
        <v>27</v>
      </c>
      <c r="AZ20">
        <f>IFERROR(VLOOKUP(B20,'[1]2019'!$B$3:$AC$102,27,0), "")</f>
        <v>25</v>
      </c>
      <c r="BA20">
        <f>IFERROR(VLOOKUP(B20,'[1]2018'!$B$3:$U$102,8,0), "")</f>
        <v>12</v>
      </c>
      <c r="BB20">
        <v>95</v>
      </c>
      <c r="BC20">
        <f>IFERROR(VLOOKUP(B21,'[1]2021'!$B$3:$AB$102,17,0), "")</f>
        <v>30</v>
      </c>
      <c r="BD20">
        <f>IFERROR(VLOOKUP(B20,'[1]2020'!$B$3:$AD$92,2,0), "")</f>
        <v>57</v>
      </c>
      <c r="BE20">
        <f>IFERROR(VLOOKUP(B20,'[1]2019'!$B$3:$AC$102,11,0), "")</f>
        <v>71</v>
      </c>
      <c r="BF20">
        <f>IFERROR(VLOOKUP(B20,'[1]2018'!B21:U120,13,0), "")</f>
        <v>48</v>
      </c>
      <c r="BG20" s="10">
        <v>54.77</v>
      </c>
      <c r="BH20" s="10">
        <f>IFERROR(VLOOKUP($B20,'[1]2021'!$B$3:$AB$102,20,0),"")</f>
        <v>46.304000000000002</v>
      </c>
      <c r="BI20" s="10">
        <f>IFERROR(VLOOKUP($B20,'[1]2020'!$B$3:$AD$92,20,0),"")</f>
        <v>41</v>
      </c>
      <c r="BJ20" s="10">
        <f>IFERROR(VLOOKUP($B20,'[1]2019'!$B$3:$AC$102,17,0),"")</f>
        <v>47</v>
      </c>
      <c r="BK20" s="10">
        <f>IFERROR(VLOOKUP($B20,'[1]2018'!$B$3:$U$102,17,0),"")</f>
        <v>45</v>
      </c>
      <c r="BL20" s="11">
        <v>126767</v>
      </c>
      <c r="BM20" s="11">
        <f>IFERROR(VLOOKUP(B20,'[1]2021'!$B$3:$AB$102,18,0), "")</f>
        <v>117891</v>
      </c>
      <c r="BN20" s="11">
        <f>IFERROR(VLOOKUP(B20,'[1]2020'!$B$3:$AD$92,16,0), "")</f>
        <v>109242</v>
      </c>
      <c r="BO20" s="11">
        <f>IFERROR(VLOOKUP(B20,'[1]2019'!$B$3:$AC$102,7,0), "")</f>
        <v>105581</v>
      </c>
      <c r="BP20">
        <v>43</v>
      </c>
      <c r="BQ20">
        <f>IFERROR(VLOOKUP(B20,'[1]2021'!$B$3:$AB$102,24,0), "")</f>
        <v>43</v>
      </c>
      <c r="BR20">
        <f>IFERROR(VLOOKUP(B20,'[1]2020'!$B$3:$AD$92,28,0), "")</f>
        <v>38</v>
      </c>
      <c r="BS20">
        <f>IFERROR(VLOOKUP(B20,'[1]2019'!$B$3:$AC$102,13,0), "")</f>
        <v>42</v>
      </c>
      <c r="BT20">
        <v>19</v>
      </c>
      <c r="BU20">
        <f>IFERROR(VLOOKUP(B20,'[1]2021'!$B$3:$AB$102,7,0), "")</f>
        <v>14</v>
      </c>
      <c r="BV20">
        <f>IFERROR(VLOOKUP(B20,'[1]2020'!$B$3:$AD$92,17,0), "")</f>
        <v>9</v>
      </c>
      <c r="BW20">
        <f>IFERROR(VLOOKUP(B20,'[1]2019'!$B$3:$AC$102,9,0), "")</f>
        <v>15</v>
      </c>
      <c r="BX20">
        <f>IFERROR(VLOOKUP(B20,'[1]2018'!$B$3:$U$102,11,0), "")</f>
        <v>16</v>
      </c>
      <c r="BY20">
        <v>50</v>
      </c>
      <c r="BZ20">
        <f>IFERROR(VLOOKUP(B20,'[1]2021'!$B$3:$AB$102,19,0), "")</f>
        <v>31</v>
      </c>
      <c r="CA20">
        <f>IFERROR(VLOOKUP(B20,'[1]2020'!$B$3:$AD$92,26,0), "")</f>
        <v>34</v>
      </c>
      <c r="CB20">
        <f>IFERROR(VLOOKUP(B20,'[1]2019'!$B$3:$AC$102,3,0), "")</f>
        <v>42</v>
      </c>
      <c r="CC20">
        <f>IFERROR(VLOOKUP(B20,'[1]2018'!$B$3:$U$102,18,0), "")</f>
        <v>38</v>
      </c>
      <c r="CD20">
        <v>87.03</v>
      </c>
      <c r="CE20">
        <f>IFERROR(VLOOKUP(B20,'[1]2021'!$B$3:$AB$102,21,0), "")</f>
        <v>88.486999999999995</v>
      </c>
      <c r="CF20">
        <f>IFERROR(VLOOKUP(B20,'[1]2020'!$B$3:$AD$92,7,0), "")</f>
        <v>88</v>
      </c>
      <c r="CG20" t="s">
        <v>225</v>
      </c>
      <c r="CH20">
        <v>100</v>
      </c>
      <c r="CI20">
        <v>24</v>
      </c>
    </row>
    <row r="21" spans="1:87" x14ac:dyDescent="0.3">
      <c r="A21">
        <v>20</v>
      </c>
      <c r="B21" t="s">
        <v>6</v>
      </c>
      <c r="C21">
        <v>17</v>
      </c>
      <c r="D21">
        <f>IFERROR(VLOOKUP(B21,'[1]2021'!$B$3:$AB$102,22,0), "")</f>
        <v>13</v>
      </c>
      <c r="E21">
        <f>IFERROR(VLOOKUP(B21,'[1]2020'!$B$3:$AD$92,11,0), "")</f>
        <v>10</v>
      </c>
      <c r="F21">
        <f>IFERROR(VLOOKUP(B21,'[1]2019'!$B$3:$AC$102,14,0), "")</f>
        <v>9</v>
      </c>
      <c r="G21">
        <v>70</v>
      </c>
      <c r="H21">
        <f>IFERROR(VLOOKUP(B21,'[1]2021'!$B$3:$AB$102,10,0), "")</f>
        <v>70</v>
      </c>
      <c r="I21">
        <f>IFERROR(VLOOKUP(B21,'[1]2020'!$B$3:$AD$92,20,0), "")</f>
        <v>68</v>
      </c>
      <c r="J21">
        <f>IFERROR(VLOOKUP(B21,'[1]2019'!$B$3:$AC$102,19,0), "")</f>
        <v>65</v>
      </c>
      <c r="K21">
        <f>IFERROR(VLOOKUP(B21,'[1]2018'!$B$3:$U$102,14,0), "")</f>
        <v>72</v>
      </c>
      <c r="L21">
        <v>44</v>
      </c>
      <c r="M21" t="str">
        <f>IFERROR(VLOOKUP(B21,'[1]2021'!B22:$AB$102,23,0), "")</f>
        <v/>
      </c>
      <c r="N21">
        <f>IFERROR(VLOOKUP(B21,'[1]2020'!$B$3:$AD$92,4,0), "")</f>
        <v>22</v>
      </c>
      <c r="O21">
        <f>IFERROR(VLOOKUP(B21,'[1]2019'!$B$3:$AC$102,5,0), "")</f>
        <v>23</v>
      </c>
      <c r="P21">
        <v>15</v>
      </c>
      <c r="Q21">
        <f>IFERROR(VLOOKUP(B21,'[1]2021'!$B$3:$AB$102,11,0), "")</f>
        <v>12</v>
      </c>
      <c r="R21">
        <f>IFERROR(VLOOKUP(B21,'[1]2020'!$B$3:$AD$92,6,0), "")</f>
        <v>8</v>
      </c>
      <c r="S21">
        <f>IFERROR(VLOOKUP(B21,'[1]2019'!$B$3:$AC$102,12,0), "")</f>
        <v>9</v>
      </c>
      <c r="T21">
        <f>IFERROR(VLOOKUP(B21,'[1]2018'!$B$3:$U$102,15,0), "")</f>
        <v>9</v>
      </c>
      <c r="U21">
        <v>99</v>
      </c>
      <c r="V21">
        <f>IFERROR(VLOOKUP(B21,'[1]2021'!$B$3:$AB$102,12,0), "")</f>
        <v>99</v>
      </c>
      <c r="W21">
        <f>IFERROR(VLOOKUP(B21,'[1]2020'!$B$3:$AD$92,15,0), "")</f>
        <v>99</v>
      </c>
      <c r="X21">
        <f>IFERROR(VLOOKUP(B21,'[1]2019'!$B$3:$AC$102,21,0), "")</f>
        <v>99</v>
      </c>
      <c r="Y21">
        <f>IFERROR(VLOOKUP(B21,'[1]2018'!$B$3:$U$102,19,0), "")</f>
        <v>98</v>
      </c>
      <c r="Z21">
        <v>17</v>
      </c>
      <c r="AA21">
        <f>IFERROR(VLOOKUP(B21,'[1]2021'!$B$3:$AB$102,9,0), "")</f>
        <v>25</v>
      </c>
      <c r="AB21">
        <f>IFERROR(VLOOKUP(B21,'[1]2020'!$B$3:$AD$92,18,0), "")</f>
        <v>36</v>
      </c>
      <c r="AC21">
        <f>IFERROR(VLOOKUP(B21,'[1]2019'!$B$3:$AC$102,16,0), "")</f>
        <v>20</v>
      </c>
      <c r="AD21">
        <f>IFERROR(VLOOKUP(B21,'[1]2018'!$B$3:$U$102,16,0), "")</f>
        <v>15</v>
      </c>
      <c r="AE21">
        <v>20</v>
      </c>
      <c r="AF21">
        <f>IFERROR(VLOOKUP(B21,'[1]2021'!$B$3:$AC$102,28,0), "")</f>
        <v>16</v>
      </c>
      <c r="AG21">
        <f>IFERROR(VLOOKUP(B21,'[1]2020'!$B$3:$AE$92,30,0), "")</f>
        <v>9</v>
      </c>
      <c r="AH21">
        <f>IFERROR(VLOOKUP(B21,'[1]2021'!$B$3:$AB$102,14,0), "")</f>
        <v>10</v>
      </c>
      <c r="AI21">
        <f>IFERROR(VLOOKUP(B21,'[1]2020'!$B$3:$AE$92,29,0), "")</f>
        <v>6</v>
      </c>
      <c r="AJ21">
        <v>9.24</v>
      </c>
      <c r="AK21">
        <f>IFERROR(VLOOKUP(B21,'[1]2021'!$B$3:$AB$102,13,0), "")</f>
        <v>9.0500000000000007</v>
      </c>
      <c r="AL21">
        <f>IFERROR(VLOOKUP(B21,'[1]2020'!$B$3:$AD$92,25,0), "")</f>
        <v>9.16</v>
      </c>
      <c r="AM21">
        <v>30</v>
      </c>
      <c r="AN21">
        <f>IFERROR(VLOOKUP(B21,'[1]2021'!$B$3:$AB$102,3,0), "")</f>
        <v>30</v>
      </c>
      <c r="AO21">
        <f>IFERROR(VLOOKUP(B21,'[1]2020'!$B$3:$AD$92,12,0), "")</f>
        <v>29</v>
      </c>
      <c r="AP21">
        <f>IFERROR(VLOOKUP(B21,'[1]2019'!$B$3:$AC$102,22,0), "")</f>
        <v>29</v>
      </c>
      <c r="AQ21">
        <f>IFERROR(VLOOKUP(B21,'[1]2018'!$B$3:$U$102,5,0), "")</f>
        <v>28</v>
      </c>
      <c r="AR21">
        <v>49</v>
      </c>
      <c r="AS21">
        <f>IFERROR(VLOOKUP(B21,'[1]2021'!$B$3:$AB$102,27,0), "")</f>
        <v>56</v>
      </c>
      <c r="AT21">
        <f>IFERROR(VLOOKUP(B21,'[1]2020'!$B$3:$AD$92,8,0), "")</f>
        <v>45</v>
      </c>
      <c r="AU21" t="str">
        <f>IFERROR(VLOOKUP(B21,'[1]2019'!B22:$AC$102,20,0), "")</f>
        <v/>
      </c>
      <c r="AV21">
        <f>IFERROR(VLOOKUP(B21,'[1]2018'!$B$3:$U$102,4,0), "")</f>
        <v>48</v>
      </c>
      <c r="AW21">
        <v>39</v>
      </c>
      <c r="AX21">
        <f>IFERROR(VLOOKUP(B21,'[1]2021'!$B$3:$AB$102,6,0), "")</f>
        <v>38</v>
      </c>
      <c r="AY21">
        <f>IFERROR(VLOOKUP(B21,'[1]2020'!$B$3:$AD$92,3,0), "")</f>
        <v>39</v>
      </c>
      <c r="AZ21">
        <f>IFERROR(VLOOKUP(B21,'[1]2019'!$B$3:$AC$102,27,0), "")</f>
        <v>40</v>
      </c>
      <c r="BA21">
        <f>IFERROR(VLOOKUP(B21,'[1]2018'!$B$3:$U$102,8,0), "")</f>
        <v>40</v>
      </c>
      <c r="BB21">
        <v>32</v>
      </c>
      <c r="BC21">
        <f>IFERROR(VLOOKUP(B22,'[1]2021'!$B$3:$AB$102,17,0), "")</f>
        <v>20</v>
      </c>
      <c r="BD21">
        <f>IFERROR(VLOOKUP(B21,'[1]2020'!$B$3:$AD$92,2,0), "")</f>
        <v>31</v>
      </c>
      <c r="BE21">
        <f>IFERROR(VLOOKUP(B21,'[1]2019'!$B$3:$AC$102,11,0), "")</f>
        <v>24</v>
      </c>
      <c r="BF21" t="str">
        <f>IFERROR(VLOOKUP(B21,'[1]2018'!B22:U121,13,0), "")</f>
        <v/>
      </c>
      <c r="BG21" s="10">
        <v>60.6</v>
      </c>
      <c r="BH21" s="10">
        <f>IFERROR(VLOOKUP($B21,'[1]2021'!$B$3:$AB$102,20,0),"")</f>
        <v>70.575999999999993</v>
      </c>
      <c r="BI21" s="10">
        <f>IFERROR(VLOOKUP($B21,'[1]2020'!$B$3:$AD$92,20,0),"")</f>
        <v>68</v>
      </c>
      <c r="BJ21" s="10">
        <f>IFERROR(VLOOKUP($B21,'[1]2019'!$B$3:$AC$102,17,0),"")</f>
        <v>73</v>
      </c>
      <c r="BK21" s="10">
        <f>IFERROR(VLOOKUP($B21,'[1]2018'!$B$3:$U$102,17,0),"")</f>
        <v>61</v>
      </c>
      <c r="BL21" s="11">
        <v>85748</v>
      </c>
      <c r="BM21" s="11">
        <f>IFERROR(VLOOKUP(B21,'[1]2021'!$B$3:$AB$102,18,0), "")</f>
        <v>84751</v>
      </c>
      <c r="BN21" s="11">
        <f>IFERROR(VLOOKUP(B21,'[1]2020'!$B$3:$AD$92,16,0), "")</f>
        <v>85733</v>
      </c>
      <c r="BO21" s="11">
        <f>IFERROR(VLOOKUP(B21,'[1]2019'!$B$3:$AC$102,7,0), "")</f>
        <v>85200</v>
      </c>
      <c r="BP21">
        <v>56</v>
      </c>
      <c r="BQ21">
        <f>IFERROR(VLOOKUP(B21,'[1]2021'!$B$3:$AB$102,24,0), "")</f>
        <v>51</v>
      </c>
      <c r="BR21">
        <f>IFERROR(VLOOKUP(B21,'[1]2020'!$B$3:$AD$92,28,0), "")</f>
        <v>50</v>
      </c>
      <c r="BS21">
        <f>IFERROR(VLOOKUP(B21,'[1]2019'!$B$3:$AC$102,13,0), "")</f>
        <v>45</v>
      </c>
      <c r="BT21">
        <v>44</v>
      </c>
      <c r="BU21">
        <f>IFERROR(VLOOKUP(B21,'[1]2021'!$B$3:$AB$102,7,0), "")</f>
        <v>43</v>
      </c>
      <c r="BV21">
        <f>IFERROR(VLOOKUP(B21,'[1]2020'!$B$3:$AD$92,17,0), "")</f>
        <v>39</v>
      </c>
      <c r="BW21">
        <f>IFERROR(VLOOKUP(B21,'[1]2019'!$B$3:$AC$102,9,0), "")</f>
        <v>38</v>
      </c>
      <c r="BX21">
        <f>IFERROR(VLOOKUP(B21,'[1]2018'!$B$3:$U$102,11,0), "")</f>
        <v>34</v>
      </c>
      <c r="BY21">
        <v>40</v>
      </c>
      <c r="BZ21">
        <f>IFERROR(VLOOKUP(B21,'[1]2021'!$B$3:$AB$102,19,0), "")</f>
        <v>40</v>
      </c>
      <c r="CA21">
        <f>IFERROR(VLOOKUP(B21,'[1]2020'!$B$3:$AD$92,26,0), "")</f>
        <v>39</v>
      </c>
      <c r="CB21">
        <f>IFERROR(VLOOKUP(B21,'[1]2019'!$B$3:$AC$102,3,0), "")</f>
        <v>33</v>
      </c>
      <c r="CC21">
        <f>IFERROR(VLOOKUP(B21,'[1]2018'!$B$3:$U$102,18,0), "")</f>
        <v>35</v>
      </c>
      <c r="CD21">
        <v>86.745000000000005</v>
      </c>
      <c r="CE21">
        <f>IFERROR(VLOOKUP(B21,'[1]2021'!$B$3:$AB$102,21,0), "")</f>
        <v>85.700999999999993</v>
      </c>
      <c r="CF21">
        <f>IFERROR(VLOOKUP(B21,'[1]2020'!$B$3:$AD$92,7,0), "")</f>
        <v>87</v>
      </c>
      <c r="CG21" t="s">
        <v>226</v>
      </c>
      <c r="CH21">
        <v>97</v>
      </c>
      <c r="CI21">
        <v>25</v>
      </c>
    </row>
    <row r="22" spans="1:87" x14ac:dyDescent="0.3">
      <c r="A22">
        <v>21</v>
      </c>
      <c r="B22" t="s">
        <v>20</v>
      </c>
      <c r="C22">
        <v>67</v>
      </c>
      <c r="D22">
        <f>IFERROR(VLOOKUP(B22,'[1]2021'!$B$3:$AB$102,22,0), "")</f>
        <v>70</v>
      </c>
      <c r="E22">
        <f>IFERROR(VLOOKUP(B22,'[1]2020'!$B$3:$AD$92,11,0), "")</f>
        <v>53</v>
      </c>
      <c r="F22">
        <f>IFERROR(VLOOKUP(B22,'[1]2019'!$B$3:$AC$102,14,0), "")</f>
        <v>23</v>
      </c>
      <c r="G22">
        <v>21</v>
      </c>
      <c r="H22">
        <f>IFERROR(VLOOKUP(B22,'[1]2021'!$B$3:$AB$102,10,0), "")</f>
        <v>21</v>
      </c>
      <c r="I22">
        <f>IFERROR(VLOOKUP(B22,'[1]2020'!$B$3:$AD$92,20,0), "")</f>
        <v>21</v>
      </c>
      <c r="J22">
        <f>IFERROR(VLOOKUP(B22,'[1]2019'!$B$3:$AC$102,19,0), "")</f>
        <v>21</v>
      </c>
      <c r="K22">
        <f>IFERROR(VLOOKUP(B22,'[1]2018'!$B$3:$U$102,14,0), "")</f>
        <v>22</v>
      </c>
      <c r="L22">
        <v>49</v>
      </c>
      <c r="M22">
        <f>IFERROR(VLOOKUP(B22,'[1]2021'!B23:$AB$102,23,0), "")</f>
        <v>37</v>
      </c>
      <c r="N22">
        <f>IFERROR(VLOOKUP(B22,'[1]2020'!$B$3:$AD$92,4,0), "")</f>
        <v>37</v>
      </c>
      <c r="O22">
        <f>IFERROR(VLOOKUP(B22,'[1]2019'!$B$3:$AC$102,5,0), "")</f>
        <v>42</v>
      </c>
      <c r="P22">
        <v>29</v>
      </c>
      <c r="Q22">
        <f>IFERROR(VLOOKUP(B22,'[1]2021'!$B$3:$AB$102,11,0), "")</f>
        <v>31</v>
      </c>
      <c r="R22">
        <f>IFERROR(VLOOKUP(B22,'[1]2020'!$B$3:$AD$92,6,0), "")</f>
        <v>30</v>
      </c>
      <c r="S22">
        <f>IFERROR(VLOOKUP(B22,'[1]2019'!$B$3:$AC$102,12,0), "")</f>
        <v>24</v>
      </c>
      <c r="T22">
        <f>IFERROR(VLOOKUP(B22,'[1]2018'!$B$3:$U$102,15,0), "")</f>
        <v>28</v>
      </c>
      <c r="U22">
        <v>91</v>
      </c>
      <c r="V22">
        <f>IFERROR(VLOOKUP(B22,'[1]2021'!$B$3:$AB$102,12,0), "")</f>
        <v>95</v>
      </c>
      <c r="W22">
        <f>IFERROR(VLOOKUP(B22,'[1]2020'!$B$3:$AD$92,15,0), "")</f>
        <v>97</v>
      </c>
      <c r="X22">
        <f>IFERROR(VLOOKUP(B22,'[1]2019'!$B$3:$AC$102,21,0), "")</f>
        <v>94</v>
      </c>
      <c r="Y22">
        <f>IFERROR(VLOOKUP(B22,'[1]2018'!$B$3:$U$102,19,0), "")</f>
        <v>94</v>
      </c>
      <c r="Z22">
        <v>40</v>
      </c>
      <c r="AA22">
        <f>IFERROR(VLOOKUP(B22,'[1]2021'!$B$3:$AB$102,9,0), "")</f>
        <v>47</v>
      </c>
      <c r="AB22">
        <f>IFERROR(VLOOKUP(B22,'[1]2020'!$B$3:$AD$92,18,0), "")</f>
        <v>39</v>
      </c>
      <c r="AC22">
        <f>IFERROR(VLOOKUP(B22,'[1]2019'!$B$3:$AC$102,16,0), "")</f>
        <v>34</v>
      </c>
      <c r="AD22">
        <f>IFERROR(VLOOKUP(B22,'[1]2018'!$B$3:$U$102,16,0), "")</f>
        <v>27</v>
      </c>
      <c r="AE22">
        <v>21</v>
      </c>
      <c r="AF22">
        <f>IFERROR(VLOOKUP(B22,'[1]2021'!$B$3:$AC$102,28,0), "")</f>
        <v>25</v>
      </c>
      <c r="AG22">
        <f>IFERROR(VLOOKUP(B22,'[1]2020'!$B$3:$AE$92,30,0), "")</f>
        <v>41</v>
      </c>
      <c r="AH22">
        <f>IFERROR(VLOOKUP(B22,'[1]2021'!$B$3:$AB$102,14,0), "")</f>
        <v>27</v>
      </c>
      <c r="AI22">
        <f>IFERROR(VLOOKUP(B22,'[1]2020'!$B$3:$AE$92,29,0), "")</f>
        <v>23</v>
      </c>
      <c r="AJ22">
        <v>8.6300000000000008</v>
      </c>
      <c r="AK22">
        <f>IFERROR(VLOOKUP(B22,'[1]2021'!$B$3:$AB$102,13,0), "")</f>
        <v>8.57</v>
      </c>
      <c r="AL22">
        <f>IFERROR(VLOOKUP(B22,'[1]2020'!$B$3:$AD$92,25,0), "")</f>
        <v>8</v>
      </c>
      <c r="AM22">
        <v>14</v>
      </c>
      <c r="AN22">
        <f>IFERROR(VLOOKUP(B22,'[1]2021'!$B$3:$AB$102,3,0), "")</f>
        <v>14</v>
      </c>
      <c r="AO22">
        <f>IFERROR(VLOOKUP(B22,'[1]2020'!$B$3:$AD$92,12,0), "")</f>
        <v>14</v>
      </c>
      <c r="AP22">
        <f>IFERROR(VLOOKUP(B22,'[1]2019'!$B$3:$AC$102,22,0), "")</f>
        <v>15</v>
      </c>
      <c r="AQ22">
        <f>IFERROR(VLOOKUP(B22,'[1]2018'!$B$3:$U$102,5,0), "")</f>
        <v>14</v>
      </c>
      <c r="AR22">
        <v>50</v>
      </c>
      <c r="AS22">
        <f>IFERROR(VLOOKUP(B22,'[1]2021'!$B$3:$AB$102,27,0), "")</f>
        <v>50</v>
      </c>
      <c r="AT22">
        <f>IFERROR(VLOOKUP(B22,'[1]2020'!$B$3:$AD$92,8,0), "")</f>
        <v>58</v>
      </c>
      <c r="AU22">
        <f>IFERROR(VLOOKUP(B22,'[1]2019'!B23:$AC$102,20,0), "")</f>
        <v>49</v>
      </c>
      <c r="AV22">
        <f>IFERROR(VLOOKUP(B22,'[1]2018'!$B$3:$U$102,4,0), "")</f>
        <v>55</v>
      </c>
      <c r="AW22">
        <v>50</v>
      </c>
      <c r="AX22">
        <f>IFERROR(VLOOKUP(B22,'[1]2021'!$B$3:$AB$102,6,0), "")</f>
        <v>52</v>
      </c>
      <c r="AY22">
        <f>IFERROR(VLOOKUP(B22,'[1]2020'!$B$3:$AD$92,3,0), "")</f>
        <v>54</v>
      </c>
      <c r="AZ22">
        <f>IFERROR(VLOOKUP(B22,'[1]2019'!$B$3:$AC$102,27,0), "")</f>
        <v>54</v>
      </c>
      <c r="BA22">
        <f>IFERROR(VLOOKUP(B22,'[1]2018'!$B$3:$U$102,8,0), "")</f>
        <v>53</v>
      </c>
      <c r="BB22">
        <v>13</v>
      </c>
      <c r="BC22">
        <f>IFERROR(VLOOKUP(B23,'[1]2021'!$B$3:$AB$102,17,0), "")</f>
        <v>32</v>
      </c>
      <c r="BD22">
        <f>IFERROR(VLOOKUP(B22,'[1]2020'!$B$3:$AD$92,2,0), "")</f>
        <v>23</v>
      </c>
      <c r="BE22">
        <f>IFERROR(VLOOKUP(B22,'[1]2019'!$B$3:$AC$102,11,0), "")</f>
        <v>11</v>
      </c>
      <c r="BF22">
        <f>IFERROR(VLOOKUP(B22,'[1]2018'!B23:U122,13,0), "")</f>
        <v>4</v>
      </c>
      <c r="BG22" s="10">
        <v>111.84</v>
      </c>
      <c r="BH22" s="10">
        <f>IFERROR(VLOOKUP($B22,'[1]2021'!$B$3:$AB$102,20,0),"")</f>
        <v>109.578</v>
      </c>
      <c r="BI22" s="10">
        <f>IFERROR(VLOOKUP($B22,'[1]2020'!$B$3:$AD$92,20,0),"")</f>
        <v>21</v>
      </c>
      <c r="BJ22" s="10">
        <f>IFERROR(VLOOKUP($B22,'[1]2019'!$B$3:$AC$102,17,0),"")</f>
        <v>102</v>
      </c>
      <c r="BK22" s="10">
        <f>IFERROR(VLOOKUP($B22,'[1]2018'!$B$3:$U$102,17,0),"")</f>
        <v>69</v>
      </c>
      <c r="BL22" s="11">
        <v>79569</v>
      </c>
      <c r="BM22" s="11">
        <f>IFERROR(VLOOKUP(B22,'[1]2021'!$B$3:$AB$102,18,0), "")</f>
        <v>70563</v>
      </c>
      <c r="BN22" s="11">
        <f>IFERROR(VLOOKUP(B22,'[1]2020'!$B$3:$AD$92,16,0), "")</f>
        <v>61878</v>
      </c>
      <c r="BO22" s="11">
        <f>IFERROR(VLOOKUP(B22,'[1]2019'!$B$3:$AC$102,7,0), "")</f>
        <v>60684</v>
      </c>
      <c r="BP22">
        <v>26</v>
      </c>
      <c r="BQ22">
        <f>IFERROR(VLOOKUP(B22,'[1]2021'!$B$3:$AB$102,24,0), "")</f>
        <v>27</v>
      </c>
      <c r="BR22">
        <f>IFERROR(VLOOKUP(B22,'[1]2020'!$B$3:$AD$92,28,0), "")</f>
        <v>17</v>
      </c>
      <c r="BS22">
        <f>IFERROR(VLOOKUP(B22,'[1]2019'!$B$3:$AC$102,13,0), "")</f>
        <v>14</v>
      </c>
      <c r="BT22">
        <v>9</v>
      </c>
      <c r="BU22">
        <f>IFERROR(VLOOKUP(B22,'[1]2021'!$B$3:$AB$102,7,0), "")</f>
        <v>7</v>
      </c>
      <c r="BV22">
        <f>IFERROR(VLOOKUP(B22,'[1]2020'!$B$3:$AD$92,17,0), "")</f>
        <v>6</v>
      </c>
      <c r="BW22">
        <f>IFERROR(VLOOKUP(B22,'[1]2019'!$B$3:$AC$102,9,0), "")</f>
        <v>6</v>
      </c>
      <c r="BX22">
        <f>IFERROR(VLOOKUP(B22,'[1]2018'!$B$3:$U$102,11,0), "")</f>
        <v>4</v>
      </c>
      <c r="BY22">
        <v>24</v>
      </c>
      <c r="BZ22">
        <f>IFERROR(VLOOKUP(B22,'[1]2021'!$B$3:$AB$102,19,0), "")</f>
        <v>36</v>
      </c>
      <c r="CA22">
        <f>IFERROR(VLOOKUP(B22,'[1]2020'!$B$3:$AD$92,26,0), "")</f>
        <v>20</v>
      </c>
      <c r="CB22">
        <f>IFERROR(VLOOKUP(B22,'[1]2019'!$B$3:$AC$102,3,0), "")</f>
        <v>16</v>
      </c>
      <c r="CC22">
        <f>IFERROR(VLOOKUP(B22,'[1]2018'!$B$3:$U$102,18,0), "")</f>
        <v>14</v>
      </c>
      <c r="CD22">
        <v>84.786000000000001</v>
      </c>
      <c r="CE22">
        <f>IFERROR(VLOOKUP(B22,'[1]2021'!$B$3:$AB$102,21,0), "")</f>
        <v>85.986999999999995</v>
      </c>
      <c r="CF22">
        <f>IFERROR(VLOOKUP(B22,'[1]2020'!$B$3:$AD$92,7,0), "")</f>
        <v>85</v>
      </c>
      <c r="CG22" t="s">
        <v>220</v>
      </c>
      <c r="CH22">
        <v>100</v>
      </c>
      <c r="CI22">
        <v>24</v>
      </c>
    </row>
    <row r="23" spans="1:87" x14ac:dyDescent="0.3">
      <c r="A23">
        <v>21</v>
      </c>
      <c r="B23" t="s">
        <v>31</v>
      </c>
      <c r="C23">
        <v>3</v>
      </c>
      <c r="D23">
        <f>IFERROR(VLOOKUP(B23,'[1]2021'!$B$3:$AB$102,22,0), "")</f>
        <v>3</v>
      </c>
      <c r="E23">
        <f>IFERROR(VLOOKUP(B23,'[1]2020'!$B$3:$AD$92,11,0), "")</f>
        <v>6</v>
      </c>
      <c r="F23">
        <f>IFERROR(VLOOKUP(B23,'[1]2019'!$B$3:$AC$102,14,0), "")</f>
        <v>8</v>
      </c>
      <c r="G23">
        <v>29</v>
      </c>
      <c r="H23">
        <f>IFERROR(VLOOKUP(B23,'[1]2021'!$B$3:$AB$102,10,0), "")</f>
        <v>29</v>
      </c>
      <c r="I23">
        <f>IFERROR(VLOOKUP(B23,'[1]2020'!$B$3:$AD$92,20,0), "")</f>
        <v>31</v>
      </c>
      <c r="J23">
        <f>IFERROR(VLOOKUP(B23,'[1]2019'!$B$3:$AC$102,19,0), "")</f>
        <v>31</v>
      </c>
      <c r="K23">
        <f>IFERROR(VLOOKUP(B23,'[1]2018'!$B$3:$U$102,14,0), "")</f>
        <v>30</v>
      </c>
      <c r="L23">
        <v>71</v>
      </c>
      <c r="M23">
        <f>IFERROR(VLOOKUP(B23,'[1]2021'!B24:$AB$102,23,0), "")</f>
        <v>30</v>
      </c>
      <c r="N23">
        <f>IFERROR(VLOOKUP(B23,'[1]2020'!$B$3:$AD$92,4,0), "")</f>
        <v>30</v>
      </c>
      <c r="O23">
        <f>IFERROR(VLOOKUP(B23,'[1]2019'!$B$3:$AC$102,5,0), "")</f>
        <v>34</v>
      </c>
      <c r="P23">
        <v>29</v>
      </c>
      <c r="Q23">
        <f>IFERROR(VLOOKUP(B23,'[1]2021'!$B$3:$AB$102,11,0), "")</f>
        <v>31</v>
      </c>
      <c r="R23">
        <f>IFERROR(VLOOKUP(B23,'[1]2020'!$B$3:$AD$92,6,0), "")</f>
        <v>31</v>
      </c>
      <c r="S23">
        <f>IFERROR(VLOOKUP(B23,'[1]2019'!$B$3:$AC$102,12,0), "")</f>
        <v>33</v>
      </c>
      <c r="T23">
        <f>IFERROR(VLOOKUP(B23,'[1]2018'!$B$3:$U$102,15,0), "")</f>
        <v>40</v>
      </c>
      <c r="U23">
        <v>94</v>
      </c>
      <c r="V23">
        <f>IFERROR(VLOOKUP(B23,'[1]2021'!$B$3:$AB$102,12,0), "")</f>
        <v>92</v>
      </c>
      <c r="W23">
        <f>IFERROR(VLOOKUP(B23,'[1]2020'!$B$3:$AD$92,15,0), "")</f>
        <v>91</v>
      </c>
      <c r="X23">
        <f>IFERROR(VLOOKUP(B23,'[1]2019'!$B$3:$AC$102,21,0), "")</f>
        <v>92</v>
      </c>
      <c r="Y23">
        <f>IFERROR(VLOOKUP(B23,'[1]2018'!$B$3:$U$102,19,0), "")</f>
        <v>93</v>
      </c>
      <c r="Z23">
        <v>98</v>
      </c>
      <c r="AA23">
        <f>IFERROR(VLOOKUP(B23,'[1]2021'!$B$3:$AB$102,9,0), "")</f>
        <v>96</v>
      </c>
      <c r="AB23">
        <f>IFERROR(VLOOKUP(B23,'[1]2020'!$B$3:$AD$92,18,0), "")</f>
        <v>89</v>
      </c>
      <c r="AC23">
        <f>IFERROR(VLOOKUP(B23,'[1]2019'!$B$3:$AC$102,16,0), "")</f>
        <v>95</v>
      </c>
      <c r="AD23">
        <f>IFERROR(VLOOKUP(B23,'[1]2018'!$B$3:$U$102,16,0), "")</f>
        <v>97</v>
      </c>
      <c r="AE23">
        <v>21</v>
      </c>
      <c r="AF23">
        <f>IFERROR(VLOOKUP(B23,'[1]2021'!$B$3:$AC$102,28,0), "")</f>
        <v>35</v>
      </c>
      <c r="AG23">
        <f>IFERROR(VLOOKUP(B23,'[1]2020'!$B$3:$AE$92,30,0), "")</f>
        <v>31</v>
      </c>
      <c r="AH23">
        <f>IFERROR(VLOOKUP(B23,'[1]2021'!$B$3:$AB$102,14,0), "")</f>
        <v>28</v>
      </c>
      <c r="AI23">
        <f>IFERROR(VLOOKUP(B23,'[1]2020'!$B$3:$AE$92,29,0), "")</f>
        <v>35</v>
      </c>
      <c r="AJ23">
        <v>9.42</v>
      </c>
      <c r="AK23">
        <f>IFERROR(VLOOKUP(B23,'[1]2021'!$B$3:$AB$102,13,0), "")</f>
        <v>9.6300000000000008</v>
      </c>
      <c r="AL23">
        <f>IFERROR(VLOOKUP(B23,'[1]2020'!$B$3:$AD$92,25,0), "")</f>
        <v>9.44</v>
      </c>
      <c r="AM23">
        <v>29</v>
      </c>
      <c r="AN23">
        <f>IFERROR(VLOOKUP(B23,'[1]2021'!$B$3:$AB$102,3,0), "")</f>
        <v>29</v>
      </c>
      <c r="AO23">
        <f>IFERROR(VLOOKUP(B23,'[1]2020'!$B$3:$AD$92,12,0), "")</f>
        <v>31</v>
      </c>
      <c r="AP23">
        <f>IFERROR(VLOOKUP(B23,'[1]2019'!$B$3:$AC$102,22,0), "")</f>
        <v>31</v>
      </c>
      <c r="AQ23">
        <f>IFERROR(VLOOKUP(B23,'[1]2018'!$B$3:$U$102,5,0), "")</f>
        <v>30</v>
      </c>
      <c r="AR23">
        <v>77</v>
      </c>
      <c r="AS23">
        <f>IFERROR(VLOOKUP(B23,'[1]2021'!$B$3:$AB$102,27,0), "")</f>
        <v>76</v>
      </c>
      <c r="AT23">
        <f>IFERROR(VLOOKUP(B23,'[1]2020'!$B$3:$AD$92,8,0), "")</f>
        <v>71</v>
      </c>
      <c r="AU23">
        <f>IFERROR(VLOOKUP(B23,'[1]2019'!B24:$AC$102,20,0), "")</f>
        <v>75</v>
      </c>
      <c r="AV23">
        <f>IFERROR(VLOOKUP(B23,'[1]2018'!$B$3:$U$102,4,0), "")</f>
        <v>64</v>
      </c>
      <c r="AW23">
        <v>38</v>
      </c>
      <c r="AX23">
        <f>IFERROR(VLOOKUP(B23,'[1]2021'!$B$3:$AB$102,6,0), "")</f>
        <v>38</v>
      </c>
      <c r="AY23">
        <f>IFERROR(VLOOKUP(B23,'[1]2020'!$B$3:$AD$92,3,0), "")</f>
        <v>40</v>
      </c>
      <c r="AZ23">
        <f>IFERROR(VLOOKUP(B23,'[1]2019'!$B$3:$AC$102,27,0), "")</f>
        <v>40</v>
      </c>
      <c r="BA23">
        <f>IFERROR(VLOOKUP(B23,'[1]2018'!$B$3:$U$102,8,0), "")</f>
        <v>36</v>
      </c>
      <c r="BB23">
        <v>45</v>
      </c>
      <c r="BC23">
        <f>IFERROR(VLOOKUP(B24,'[1]2021'!$B$3:$AB$102,17,0), "")</f>
        <v>26</v>
      </c>
      <c r="BD23">
        <f>IFERROR(VLOOKUP(B23,'[1]2020'!$B$3:$AD$92,2,0), "")</f>
        <v>30</v>
      </c>
      <c r="BE23">
        <f>IFERROR(VLOOKUP(B23,'[1]2019'!$B$3:$AC$102,11,0), "")</f>
        <v>14</v>
      </c>
      <c r="BF23">
        <f>IFERROR(VLOOKUP(B23,'[1]2018'!B24:U123,13,0), "")</f>
        <v>5</v>
      </c>
      <c r="BG23" s="10">
        <v>78.53</v>
      </c>
      <c r="BH23" s="10">
        <f>IFERROR(VLOOKUP($B23,'[1]2021'!$B$3:$AB$102,20,0),"")</f>
        <v>85.703000000000003</v>
      </c>
      <c r="BI23" s="10">
        <f>IFERROR(VLOOKUP($B23,'[1]2020'!$B$3:$AD$92,20,0),"")</f>
        <v>31</v>
      </c>
      <c r="BJ23" s="10">
        <f>IFERROR(VLOOKUP($B23,'[1]2019'!$B$3:$AC$102,17,0),"")</f>
        <v>100</v>
      </c>
      <c r="BK23" s="10">
        <f>IFERROR(VLOOKUP($B23,'[1]2018'!$B$3:$U$102,17,0),"")</f>
        <v>89</v>
      </c>
      <c r="BL23" s="11">
        <v>112896</v>
      </c>
      <c r="BM23" s="11">
        <f>IFERROR(VLOOKUP(B23,'[1]2021'!$B$3:$AB$102,18,0), "")</f>
        <v>88512</v>
      </c>
      <c r="BN23" s="11">
        <f>IFERROR(VLOOKUP(B23,'[1]2020'!$B$3:$AD$92,16,0), "")</f>
        <v>84670</v>
      </c>
      <c r="BO23" s="11">
        <f>IFERROR(VLOOKUP(B23,'[1]2019'!$B$3:$AC$102,7,0), "")</f>
        <v>77924</v>
      </c>
      <c r="BP23">
        <v>6</v>
      </c>
      <c r="BQ23">
        <f>IFERROR(VLOOKUP(B23,'[1]2021'!$B$3:$AB$102,24,0), "")</f>
        <v>11</v>
      </c>
      <c r="BR23">
        <f>IFERROR(VLOOKUP(B23,'[1]2020'!$B$3:$AD$92,28,0), "")</f>
        <v>10</v>
      </c>
      <c r="BS23">
        <f>IFERROR(VLOOKUP(B23,'[1]2019'!$B$3:$AC$102,13,0), "")</f>
        <v>5</v>
      </c>
      <c r="BT23">
        <v>2</v>
      </c>
      <c r="BU23">
        <f>IFERROR(VLOOKUP(B23,'[1]2021'!$B$3:$AB$102,7,0), "")</f>
        <v>5</v>
      </c>
      <c r="BV23">
        <f>IFERROR(VLOOKUP(B23,'[1]2020'!$B$3:$AD$92,17,0), "")</f>
        <v>5</v>
      </c>
      <c r="BW23">
        <f>IFERROR(VLOOKUP(B23,'[1]2019'!$B$3:$AC$102,9,0), "")</f>
        <v>6</v>
      </c>
      <c r="BX23">
        <f>IFERROR(VLOOKUP(B23,'[1]2018'!$B$3:$U$102,11,0), "")</f>
        <v>6</v>
      </c>
      <c r="BY23">
        <v>31</v>
      </c>
      <c r="BZ23">
        <f>IFERROR(VLOOKUP(B23,'[1]2021'!$B$3:$AB$102,19,0), "")</f>
        <v>34</v>
      </c>
      <c r="CA23">
        <f>IFERROR(VLOOKUP(B23,'[1]2020'!$B$3:$AD$92,26,0), "")</f>
        <v>25</v>
      </c>
      <c r="CB23">
        <f>IFERROR(VLOOKUP(B23,'[1]2019'!$B$3:$AC$102,3,0), "")</f>
        <v>21</v>
      </c>
      <c r="CC23">
        <f>IFERROR(VLOOKUP(B23,'[1]2018'!$B$3:$U$102,18,0), "")</f>
        <v>35</v>
      </c>
      <c r="CD23">
        <v>84.286000000000001</v>
      </c>
      <c r="CE23">
        <f>IFERROR(VLOOKUP(B23,'[1]2021'!$B$3:$AB$102,21,0), "")</f>
        <v>82.206999999999994</v>
      </c>
      <c r="CF23">
        <f>IFERROR(VLOOKUP(B23,'[1]2020'!$B$3:$AD$92,7,0), "")</f>
        <v>83</v>
      </c>
      <c r="CG23" t="s">
        <v>227</v>
      </c>
      <c r="CH23">
        <v>100</v>
      </c>
      <c r="CI23">
        <v>31</v>
      </c>
    </row>
    <row r="24" spans="1:87" x14ac:dyDescent="0.3">
      <c r="A24">
        <v>23</v>
      </c>
      <c r="B24" t="s">
        <v>14</v>
      </c>
      <c r="C24">
        <v>25</v>
      </c>
      <c r="D24">
        <f>IFERROR(VLOOKUP(B24,'[1]2021'!$B$3:$AB$102,22,0), "")</f>
        <v>32</v>
      </c>
      <c r="E24">
        <f>IFERROR(VLOOKUP(B24,'[1]2020'!$B$3:$AD$92,11,0), "")</f>
        <v>21</v>
      </c>
      <c r="F24">
        <f>IFERROR(VLOOKUP(B24,'[1]2019'!$B$3:$AC$102,14,0), "")</f>
        <v>14</v>
      </c>
      <c r="G24">
        <v>83</v>
      </c>
      <c r="H24">
        <f>IFERROR(VLOOKUP(B24,'[1]2021'!$B$3:$AB$102,10,0), "")</f>
        <v>77</v>
      </c>
      <c r="I24">
        <f>IFERROR(VLOOKUP(B24,'[1]2020'!$B$3:$AD$92,20,0), "")</f>
        <v>75</v>
      </c>
      <c r="J24">
        <f>IFERROR(VLOOKUP(B24,'[1]2019'!$B$3:$AC$102,19,0), "")</f>
        <v>77</v>
      </c>
      <c r="K24">
        <f>IFERROR(VLOOKUP(B24,'[1]2018'!$B$3:$U$102,14,0), "")</f>
        <v>71</v>
      </c>
      <c r="L24">
        <v>77</v>
      </c>
      <c r="M24" t="str">
        <f>IFERROR(VLOOKUP(B24,'[1]2021'!B25:$AB$102,23,0), "")</f>
        <v/>
      </c>
      <c r="N24">
        <f>IFERROR(VLOOKUP(B24,'[1]2020'!$B$3:$AD$92,4,0), "")</f>
        <v>58</v>
      </c>
      <c r="O24">
        <f>IFERROR(VLOOKUP(B24,'[1]2019'!$B$3:$AC$102,5,0), "")</f>
        <v>78</v>
      </c>
      <c r="P24">
        <v>14</v>
      </c>
      <c r="Q24">
        <f>IFERROR(VLOOKUP(B24,'[1]2021'!$B$3:$AB$102,11,0), "")</f>
        <v>11</v>
      </c>
      <c r="R24">
        <f>IFERROR(VLOOKUP(B24,'[1]2020'!$B$3:$AD$92,6,0), "")</f>
        <v>13</v>
      </c>
      <c r="S24">
        <f>IFERROR(VLOOKUP(B24,'[1]2019'!$B$3:$AC$102,12,0), "")</f>
        <v>14</v>
      </c>
      <c r="T24">
        <f>IFERROR(VLOOKUP(B24,'[1]2018'!$B$3:$U$102,15,0), "")</f>
        <v>16</v>
      </c>
      <c r="U24">
        <v>100</v>
      </c>
      <c r="V24">
        <f>IFERROR(VLOOKUP(B24,'[1]2021'!$B$3:$AB$102,12,0), "")</f>
        <v>100</v>
      </c>
      <c r="W24">
        <f>IFERROR(VLOOKUP(B24,'[1]2020'!$B$3:$AD$92,15,0), "")</f>
        <v>100</v>
      </c>
      <c r="X24">
        <f>IFERROR(VLOOKUP(B24,'[1]2019'!$B$3:$AC$102,21,0), "")</f>
        <v>100</v>
      </c>
      <c r="Y24">
        <f>IFERROR(VLOOKUP(B24,'[1]2018'!$B$3:$U$102,19,0), "")</f>
        <v>100</v>
      </c>
      <c r="Z24">
        <v>21</v>
      </c>
      <c r="AA24">
        <f>IFERROR(VLOOKUP(B24,'[1]2021'!$B$3:$AB$102,9,0), "")</f>
        <v>17</v>
      </c>
      <c r="AB24">
        <f>IFERROR(VLOOKUP(B24,'[1]2020'!$B$3:$AD$92,18,0), "")</f>
        <v>22</v>
      </c>
      <c r="AC24">
        <f>IFERROR(VLOOKUP(B24,'[1]2019'!$B$3:$AC$102,16,0), "")</f>
        <v>15</v>
      </c>
      <c r="AD24">
        <f>IFERROR(VLOOKUP(B24,'[1]2018'!$B$3:$U$102,16,0), "")</f>
        <v>22</v>
      </c>
      <c r="AE24">
        <v>23</v>
      </c>
      <c r="AF24">
        <f>IFERROR(VLOOKUP(B24,'[1]2021'!$B$3:$AC$102,28,0), "")</f>
        <v>9</v>
      </c>
      <c r="AG24">
        <f>IFERROR(VLOOKUP(B24,'[1]2020'!$B$3:$AE$92,30,0), "")</f>
        <v>10</v>
      </c>
      <c r="AH24">
        <f>IFERROR(VLOOKUP(B24,'[1]2021'!$B$3:$AB$102,14,0), "")</f>
        <v>14</v>
      </c>
      <c r="AI24">
        <f>IFERROR(VLOOKUP(B24,'[1]2020'!$B$3:$AE$92,29,0), "")</f>
        <v>15</v>
      </c>
      <c r="AJ24">
        <v>8.9499999999999993</v>
      </c>
      <c r="AK24">
        <f>IFERROR(VLOOKUP(B24,'[1]2021'!$B$3:$AB$102,13,0), "")</f>
        <v>8.8800000000000008</v>
      </c>
      <c r="AL24">
        <f>IFERROR(VLOOKUP(B24,'[1]2020'!$B$3:$AD$92,25,0), "")</f>
        <v>9.07</v>
      </c>
      <c r="AM24">
        <v>44</v>
      </c>
      <c r="AN24">
        <f>IFERROR(VLOOKUP(B24,'[1]2021'!$B$3:$AB$102,3,0), "")</f>
        <v>46</v>
      </c>
      <c r="AO24">
        <f>IFERROR(VLOOKUP(B24,'[1]2020'!$B$3:$AD$92,12,0), "")</f>
        <v>50</v>
      </c>
      <c r="AP24">
        <f>IFERROR(VLOOKUP(B24,'[1]2019'!$B$3:$AC$102,22,0), "")</f>
        <v>46</v>
      </c>
      <c r="AQ24">
        <f>IFERROR(VLOOKUP(B24,'[1]2018'!$B$3:$U$102,5,0), "")</f>
        <v>43</v>
      </c>
      <c r="AR24">
        <v>38</v>
      </c>
      <c r="AS24">
        <f>IFERROR(VLOOKUP(B24,'[1]2021'!$B$3:$AB$102,27,0), "")</f>
        <v>55</v>
      </c>
      <c r="AT24">
        <f>IFERROR(VLOOKUP(B24,'[1]2020'!$B$3:$AD$92,8,0), "")</f>
        <v>55</v>
      </c>
      <c r="AU24" t="str">
        <f>IFERROR(VLOOKUP(B24,'[1]2019'!B25:$AC$102,20,0), "")</f>
        <v/>
      </c>
      <c r="AV24">
        <f>IFERROR(VLOOKUP(B24,'[1]2018'!$B$3:$U$102,4,0), "")</f>
        <v>50</v>
      </c>
      <c r="AW24">
        <v>27</v>
      </c>
      <c r="AX24">
        <f>IFERROR(VLOOKUP(B24,'[1]2021'!$B$3:$AB$102,6,0), "")</f>
        <v>26</v>
      </c>
      <c r="AY24">
        <f>IFERROR(VLOOKUP(B24,'[1]2020'!$B$3:$AD$92,3,0), "")</f>
        <v>27</v>
      </c>
      <c r="AZ24">
        <f>IFERROR(VLOOKUP(B24,'[1]2019'!$B$3:$AC$102,27,0), "")</f>
        <v>26</v>
      </c>
      <c r="BA24">
        <f>IFERROR(VLOOKUP(B24,'[1]2018'!$B$3:$U$102,8,0), "")</f>
        <v>29</v>
      </c>
      <c r="BB24">
        <v>28</v>
      </c>
      <c r="BC24">
        <f>IFERROR(VLOOKUP(B25,'[1]2021'!$B$3:$AB$102,17,0), "")</f>
        <v>59</v>
      </c>
      <c r="BD24">
        <f>IFERROR(VLOOKUP(B24,'[1]2020'!$B$3:$AD$92,2,0), "")</f>
        <v>22</v>
      </c>
      <c r="BE24">
        <f>IFERROR(VLOOKUP(B24,'[1]2019'!$B$3:$AC$102,11,0), "")</f>
        <v>15</v>
      </c>
      <c r="BF24" t="str">
        <f>IFERROR(VLOOKUP(B24,'[1]2018'!B25:U124,13,0), "")</f>
        <v/>
      </c>
      <c r="BG24" s="10">
        <v>58.5</v>
      </c>
      <c r="BH24" s="10">
        <f>IFERROR(VLOOKUP($B24,'[1]2021'!$B$3:$AB$102,20,0),"")</f>
        <v>59.064</v>
      </c>
      <c r="BI24" s="10">
        <f>IFERROR(VLOOKUP($B24,'[1]2020'!$B$3:$AD$92,20,0),"")</f>
        <v>75</v>
      </c>
      <c r="BJ24" s="10">
        <f>IFERROR(VLOOKUP($B24,'[1]2019'!$B$3:$AC$102,17,0),"")</f>
        <v>58</v>
      </c>
      <c r="BK24" s="10">
        <f>IFERROR(VLOOKUP($B24,'[1]2018'!$B$3:$U$102,17,0),"")</f>
        <v>49</v>
      </c>
      <c r="BL24" s="11">
        <v>84886</v>
      </c>
      <c r="BM24" s="11">
        <f>IFERROR(VLOOKUP(B24,'[1]2021'!$B$3:$AB$102,18,0), "")</f>
        <v>84080</v>
      </c>
      <c r="BN24" s="11">
        <f>IFERROR(VLOOKUP(B24,'[1]2020'!$B$3:$AD$92,16,0), "")</f>
        <v>78285</v>
      </c>
      <c r="BO24" s="11">
        <f>IFERROR(VLOOKUP(B24,'[1]2019'!$B$3:$AC$102,7,0), "")</f>
        <v>74637</v>
      </c>
      <c r="BP24">
        <v>83</v>
      </c>
      <c r="BQ24">
        <f>IFERROR(VLOOKUP(B24,'[1]2021'!$B$3:$AB$102,24,0), "")</f>
        <v>76</v>
      </c>
      <c r="BR24">
        <f>IFERROR(VLOOKUP(B24,'[1]2020'!$B$3:$AD$92,28,0), "")</f>
        <v>74</v>
      </c>
      <c r="BS24">
        <f>IFERROR(VLOOKUP(B24,'[1]2019'!$B$3:$AC$102,13,0), "")</f>
        <v>83</v>
      </c>
      <c r="BT24">
        <v>96</v>
      </c>
      <c r="BU24">
        <f>IFERROR(VLOOKUP(B24,'[1]2021'!$B$3:$AB$102,7,0), "")</f>
        <v>97</v>
      </c>
      <c r="BV24">
        <f>IFERROR(VLOOKUP(B24,'[1]2020'!$B$3:$AD$92,17,0), "")</f>
        <v>96</v>
      </c>
      <c r="BW24">
        <f>IFERROR(VLOOKUP(B24,'[1]2019'!$B$3:$AC$102,9,0), "")</f>
        <v>95</v>
      </c>
      <c r="BX24">
        <f>IFERROR(VLOOKUP(B24,'[1]2018'!$B$3:$U$102,11,0), "")</f>
        <v>96</v>
      </c>
      <c r="BY24">
        <v>96</v>
      </c>
      <c r="BZ24">
        <f>IFERROR(VLOOKUP(B24,'[1]2021'!$B$3:$AB$102,19,0), "")</f>
        <v>99</v>
      </c>
      <c r="CA24">
        <f>IFERROR(VLOOKUP(B24,'[1]2020'!$B$3:$AD$92,26,0), "")</f>
        <v>95</v>
      </c>
      <c r="CB24">
        <f>IFERROR(VLOOKUP(B24,'[1]2019'!$B$3:$AC$102,3,0), "")</f>
        <v>95</v>
      </c>
      <c r="CC24">
        <f>IFERROR(VLOOKUP(B24,'[1]2018'!$B$3:$U$102,18,0), "")</f>
        <v>86</v>
      </c>
      <c r="CD24">
        <v>87.262</v>
      </c>
      <c r="CE24">
        <f>IFERROR(VLOOKUP(B24,'[1]2021'!$B$3:$AB$102,21,0), "")</f>
        <v>85.022999999999996</v>
      </c>
      <c r="CF24">
        <f>IFERROR(VLOOKUP(B24,'[1]2020'!$B$3:$AD$92,7,0), "")</f>
        <v>88</v>
      </c>
      <c r="CG24" t="s">
        <v>215</v>
      </c>
      <c r="CH24">
        <v>38</v>
      </c>
      <c r="CI24">
        <v>14</v>
      </c>
    </row>
    <row r="25" spans="1:87" x14ac:dyDescent="0.3">
      <c r="A25">
        <v>24</v>
      </c>
      <c r="B25" t="s">
        <v>13</v>
      </c>
      <c r="C25">
        <v>57</v>
      </c>
      <c r="D25">
        <f>IFERROR(VLOOKUP(B25,'[1]2021'!$B$3:$AB$102,22,0), "")</f>
        <v>30</v>
      </c>
      <c r="E25">
        <f>IFERROR(VLOOKUP(B25,'[1]2020'!$B$3:$AD$92,11,0), "")</f>
        <v>33</v>
      </c>
      <c r="F25">
        <f>IFERROR(VLOOKUP(B25,'[1]2019'!$B$3:$AC$102,14,0), "")</f>
        <v>19</v>
      </c>
      <c r="G25">
        <v>20</v>
      </c>
      <c r="H25">
        <f>IFERROR(VLOOKUP(B25,'[1]2021'!$B$3:$AB$102,10,0), "")</f>
        <v>20</v>
      </c>
      <c r="I25">
        <f>IFERROR(VLOOKUP(B25,'[1]2020'!$B$3:$AD$92,20,0), "")</f>
        <v>0</v>
      </c>
      <c r="J25">
        <f>IFERROR(VLOOKUP(B25,'[1]2019'!$B$3:$AC$102,19,0), "")</f>
        <v>0</v>
      </c>
      <c r="K25">
        <f>IFERROR(VLOOKUP(B25,'[1]2018'!$B$3:$U$102,14,0), "")</f>
        <v>20</v>
      </c>
      <c r="L25">
        <v>60</v>
      </c>
      <c r="M25">
        <f>IFERROR(VLOOKUP(B25,'[1]2021'!B26:$AB$102,23,0), "")</f>
        <v>40</v>
      </c>
      <c r="N25">
        <f>IFERROR(VLOOKUP(B25,'[1]2020'!$B$3:$AD$92,4,0), "")</f>
        <v>40</v>
      </c>
      <c r="O25">
        <f>IFERROR(VLOOKUP(B25,'[1]2019'!$B$3:$AC$102,5,0), "")</f>
        <v>44</v>
      </c>
      <c r="P25">
        <v>25</v>
      </c>
      <c r="Q25">
        <f>IFERROR(VLOOKUP(B25,'[1]2021'!$B$3:$AB$102,11,0), "")</f>
        <v>25</v>
      </c>
      <c r="R25">
        <f>IFERROR(VLOOKUP(B25,'[1]2020'!$B$3:$AD$92,6,0), "")</f>
        <v>21</v>
      </c>
      <c r="S25">
        <f>IFERROR(VLOOKUP(B25,'[1]2019'!$B$3:$AC$102,12,0), "")</f>
        <v>17</v>
      </c>
      <c r="T25">
        <f>IFERROR(VLOOKUP(B25,'[1]2018'!$B$3:$U$102,15,0), "")</f>
        <v>13</v>
      </c>
      <c r="U25">
        <v>100</v>
      </c>
      <c r="V25">
        <f>IFERROR(VLOOKUP(B25,'[1]2021'!$B$3:$AB$102,12,0), "")</f>
        <v>100</v>
      </c>
      <c r="W25">
        <f>IFERROR(VLOOKUP(B25,'[1]2020'!$B$3:$AD$92,15,0), "")</f>
        <v>85</v>
      </c>
      <c r="X25">
        <f>IFERROR(VLOOKUP(B25,'[1]2019'!$B$3:$AC$102,21,0), "")</f>
        <v>85</v>
      </c>
      <c r="Y25">
        <f>IFERROR(VLOOKUP(B25,'[1]2018'!$B$3:$U$102,19,0), "")</f>
        <v>85</v>
      </c>
      <c r="Z25">
        <v>62</v>
      </c>
      <c r="AA25">
        <f>IFERROR(VLOOKUP(B25,'[1]2021'!$B$3:$AB$102,9,0), "")</f>
        <v>67</v>
      </c>
      <c r="AB25">
        <f>IFERROR(VLOOKUP(B25,'[1]2020'!$B$3:$AD$92,18,0), "")</f>
        <v>74</v>
      </c>
      <c r="AC25">
        <f>IFERROR(VLOOKUP(B25,'[1]2019'!$B$3:$AC$102,16,0), "")</f>
        <v>73</v>
      </c>
      <c r="AD25">
        <f>IFERROR(VLOOKUP(B25,'[1]2018'!$B$3:$U$102,16,0), "")</f>
        <v>78</v>
      </c>
      <c r="AE25">
        <v>24</v>
      </c>
      <c r="AF25">
        <f>IFERROR(VLOOKUP(B25,'[1]2021'!$B$3:$AC$102,28,0), "")</f>
        <v>24</v>
      </c>
      <c r="AG25">
        <f>IFERROR(VLOOKUP(B25,'[1]2020'!$B$3:$AE$92,30,0), "")</f>
        <v>26</v>
      </c>
      <c r="AH25">
        <f>IFERROR(VLOOKUP(B25,'[1]2021'!$B$3:$AB$102,14,0), "")</f>
        <v>24</v>
      </c>
      <c r="AI25">
        <f>IFERROR(VLOOKUP(B25,'[1]2020'!$B$3:$AE$92,29,0), "")</f>
        <v>14</v>
      </c>
      <c r="AJ25">
        <v>9.07</v>
      </c>
      <c r="AK25">
        <f>IFERROR(VLOOKUP(B25,'[1]2021'!$B$3:$AB$102,13,0), "")</f>
        <v>9.31</v>
      </c>
      <c r="AL25">
        <f>IFERROR(VLOOKUP(B25,'[1]2020'!$B$3:$AD$92,25,0), "")</f>
        <v>9.4</v>
      </c>
      <c r="AM25">
        <v>60</v>
      </c>
      <c r="AN25">
        <f>IFERROR(VLOOKUP(B25,'[1]2021'!$B$3:$AB$102,3,0), "")</f>
        <v>60</v>
      </c>
      <c r="AO25">
        <f>IFERROR(VLOOKUP(B25,'[1]2020'!$B$3:$AD$92,12,0), "")</f>
        <v>60</v>
      </c>
      <c r="AP25">
        <f>IFERROR(VLOOKUP(B25,'[1]2019'!$B$3:$AC$102,22,0), "")</f>
        <v>60</v>
      </c>
      <c r="AQ25">
        <f>IFERROR(VLOOKUP(B25,'[1]2018'!$B$3:$U$102,5,0), "")</f>
        <v>20</v>
      </c>
      <c r="AR25">
        <v>39</v>
      </c>
      <c r="AS25">
        <f>IFERROR(VLOOKUP(B25,'[1]2021'!$B$3:$AB$102,27,0), "")</f>
        <v>42</v>
      </c>
      <c r="AT25">
        <f>IFERROR(VLOOKUP(B25,'[1]2020'!$B$3:$AD$92,8,0), "")</f>
        <v>48</v>
      </c>
      <c r="AU25">
        <f>IFERROR(VLOOKUP(B25,'[1]2019'!B26:$AC$102,20,0), "")</f>
        <v>48</v>
      </c>
      <c r="AV25">
        <f>IFERROR(VLOOKUP(B25,'[1]2018'!$B$3:$U$102,4,0), "")</f>
        <v>45</v>
      </c>
      <c r="AW25">
        <v>32</v>
      </c>
      <c r="AX25">
        <f>IFERROR(VLOOKUP(B25,'[1]2021'!$B$3:$AB$102,6,0), "")</f>
        <v>29</v>
      </c>
      <c r="AY25">
        <f>IFERROR(VLOOKUP(B25,'[1]2020'!$B$3:$AD$92,3,0), "")</f>
        <v>34</v>
      </c>
      <c r="AZ25">
        <f>IFERROR(VLOOKUP(B25,'[1]2019'!$B$3:$AC$102,27,0), "")</f>
        <v>31</v>
      </c>
      <c r="BA25">
        <f>IFERROR(VLOOKUP(B25,'[1]2018'!$B$3:$U$102,8,0), "")</f>
        <v>35</v>
      </c>
      <c r="BB25">
        <v>46</v>
      </c>
      <c r="BC25">
        <f>IFERROR(VLOOKUP(B26,'[1]2021'!$B$3:$AB$102,17,0), "")</f>
        <v>29</v>
      </c>
      <c r="BD25">
        <f>IFERROR(VLOOKUP(B25,'[1]2020'!$B$3:$AD$92,2,0), "")</f>
        <v>59</v>
      </c>
      <c r="BE25">
        <f>IFERROR(VLOOKUP(B25,'[1]2019'!$B$3:$AC$102,11,0), "")</f>
        <v>69</v>
      </c>
      <c r="BF25" t="str">
        <f>IFERROR(VLOOKUP(B25,'[1]2018'!B26:U125,13,0), "")</f>
        <v/>
      </c>
      <c r="BG25" s="10">
        <v>39.590000000000003</v>
      </c>
      <c r="BH25" s="10">
        <f>IFERROR(VLOOKUP($B25,'[1]2021'!$B$3:$AB$102,20,0),"")</f>
        <v>42.591000000000001</v>
      </c>
      <c r="BI25" s="10">
        <f>IFERROR(VLOOKUP($B25,'[1]2020'!$B$3:$AD$92,20,0),"")</f>
        <v>0</v>
      </c>
      <c r="BJ25" s="10">
        <f>IFERROR(VLOOKUP($B25,'[1]2019'!$B$3:$AC$102,17,0),"")</f>
        <v>44</v>
      </c>
      <c r="BK25" s="10">
        <f>IFERROR(VLOOKUP($B25,'[1]2018'!$B$3:$U$102,17,0),"")</f>
        <v>49</v>
      </c>
      <c r="BL25" s="11">
        <v>106876</v>
      </c>
      <c r="BM25" s="11">
        <f>IFERROR(VLOOKUP(B25,'[1]2021'!$B$3:$AB$102,18,0), "")</f>
        <v>100878</v>
      </c>
      <c r="BN25" s="11">
        <f>IFERROR(VLOOKUP(B25,'[1]2020'!$B$3:$AD$92,16,0), "")</f>
        <v>99678</v>
      </c>
      <c r="BO25" s="11">
        <f>IFERROR(VLOOKUP(B25,'[1]2019'!$B$3:$AC$102,7,0), "")</f>
        <v>99016</v>
      </c>
      <c r="BP25">
        <v>14</v>
      </c>
      <c r="BQ25">
        <f>IFERROR(VLOOKUP(B25,'[1]2021'!$B$3:$AB$102,24,0), "")</f>
        <v>12</v>
      </c>
      <c r="BR25">
        <f>IFERROR(VLOOKUP(B25,'[1]2020'!$B$3:$AD$92,28,0), "")</f>
        <v>8</v>
      </c>
      <c r="BS25">
        <f>IFERROR(VLOOKUP(B25,'[1]2019'!$B$3:$AC$102,13,0), "")</f>
        <v>13</v>
      </c>
      <c r="BT25">
        <v>30</v>
      </c>
      <c r="BU25">
        <f>IFERROR(VLOOKUP(B25,'[1]2021'!$B$3:$AB$102,7,0), "")</f>
        <v>25</v>
      </c>
      <c r="BV25">
        <f>IFERROR(VLOOKUP(B25,'[1]2020'!$B$3:$AD$92,17,0), "")</f>
        <v>31</v>
      </c>
      <c r="BW25">
        <f>IFERROR(VLOOKUP(B25,'[1]2019'!$B$3:$AC$102,9,0), "")</f>
        <v>31</v>
      </c>
      <c r="BX25">
        <f>IFERROR(VLOOKUP(B25,'[1]2018'!$B$3:$U$102,11,0), "")</f>
        <v>28</v>
      </c>
      <c r="BY25">
        <v>35</v>
      </c>
      <c r="BZ25">
        <f>IFERROR(VLOOKUP(B25,'[1]2021'!$B$3:$AB$102,19,0), "")</f>
        <v>29</v>
      </c>
      <c r="CA25">
        <f>IFERROR(VLOOKUP(B25,'[1]2020'!$B$3:$AD$92,26,0), "")</f>
        <v>35</v>
      </c>
      <c r="CB25">
        <f>IFERROR(VLOOKUP(B25,'[1]2019'!$B$3:$AC$102,3,0), "")</f>
        <v>34</v>
      </c>
      <c r="CC25">
        <f>IFERROR(VLOOKUP(B25,'[1]2018'!$B$3:$U$102,18,0), "")</f>
        <v>31</v>
      </c>
      <c r="CD25">
        <v>88.040999999999997</v>
      </c>
      <c r="CE25">
        <f>IFERROR(VLOOKUP(B25,'[1]2021'!$B$3:$AB$102,21,0), "")</f>
        <v>87.094999999999999</v>
      </c>
      <c r="CF25">
        <f>IFERROR(VLOOKUP(B25,'[1]2020'!$B$3:$AD$92,7,0), "")</f>
        <v>89</v>
      </c>
      <c r="CG25" t="s">
        <v>228</v>
      </c>
      <c r="CH25">
        <v>64</v>
      </c>
      <c r="CI25">
        <v>32</v>
      </c>
    </row>
    <row r="26" spans="1:87" x14ac:dyDescent="0.3">
      <c r="A26">
        <v>25</v>
      </c>
      <c r="B26" t="s">
        <v>19</v>
      </c>
      <c r="C26">
        <v>31</v>
      </c>
      <c r="D26">
        <f>IFERROR(VLOOKUP(B26,'[1]2021'!$B$3:$AB$102,22,0), "")</f>
        <v>21</v>
      </c>
      <c r="E26">
        <f>IFERROR(VLOOKUP(B26,'[1]2020'!$B$3:$AD$92,11,0), "")</f>
        <v>57</v>
      </c>
      <c r="F26">
        <f>IFERROR(VLOOKUP(B26,'[1]2019'!$B$3:$AC$102,14,0), "")</f>
        <v>86</v>
      </c>
      <c r="G26">
        <v>21</v>
      </c>
      <c r="H26">
        <f>IFERROR(VLOOKUP(B26,'[1]2021'!$B$3:$AB$102,10,0), "")</f>
        <v>24</v>
      </c>
      <c r="I26">
        <f>IFERROR(VLOOKUP(B26,'[1]2020'!$B$3:$AD$92,20,0), "")</f>
        <v>22</v>
      </c>
      <c r="J26">
        <f>IFERROR(VLOOKUP(B26,'[1]2019'!$B$3:$AC$102,19,0), "")</f>
        <v>22</v>
      </c>
      <c r="K26">
        <f>IFERROR(VLOOKUP(B26,'[1]2018'!$B$3:$U$102,14,0), "")</f>
        <v>35</v>
      </c>
      <c r="L26">
        <v>26</v>
      </c>
      <c r="M26" t="str">
        <f>IFERROR(VLOOKUP(B26,'[1]2021'!B27:$AB$102,23,0), "")</f>
        <v/>
      </c>
      <c r="N26">
        <f>IFERROR(VLOOKUP(B26,'[1]2020'!$B$3:$AD$92,4,0), "")</f>
        <v>6</v>
      </c>
      <c r="O26">
        <f>IFERROR(VLOOKUP(B26,'[1]2019'!$B$3:$AC$102,5,0), "")</f>
        <v>8</v>
      </c>
      <c r="P26">
        <v>20</v>
      </c>
      <c r="Q26">
        <f>IFERROR(VLOOKUP(B26,'[1]2021'!$B$3:$AB$102,11,0), "")</f>
        <v>18</v>
      </c>
      <c r="R26">
        <f>IFERROR(VLOOKUP(B26,'[1]2020'!$B$3:$AD$92,6,0), "")</f>
        <v>21</v>
      </c>
      <c r="S26" t="str">
        <f>IFERROR(VLOOKUP(B26,'[1]2019'!$B$3:$AC$102,12,0), "")</f>
        <v/>
      </c>
      <c r="T26" t="str">
        <f>IFERROR(VLOOKUP(B26,'[1]2018'!$B$3:$U$102,15,0), "")</f>
        <v/>
      </c>
      <c r="U26">
        <v>86</v>
      </c>
      <c r="V26">
        <f>IFERROR(VLOOKUP(B26,'[1]2021'!$B$3:$AB$102,12,0), "")</f>
        <v>88</v>
      </c>
      <c r="W26">
        <f>IFERROR(VLOOKUP(B26,'[1]2020'!$B$3:$AD$92,15,0), "")</f>
        <v>88</v>
      </c>
      <c r="X26">
        <f>IFERROR(VLOOKUP(B26,'[1]2019'!$B$3:$AC$102,21,0), "")</f>
        <v>86</v>
      </c>
      <c r="Y26">
        <f>IFERROR(VLOOKUP(B26,'[1]2018'!$B$3:$U$102,19,0), "")</f>
        <v>88</v>
      </c>
      <c r="Z26">
        <v>13</v>
      </c>
      <c r="AA26">
        <f>IFERROR(VLOOKUP(B26,'[1]2021'!$B$3:$AB$102,9,0), "")</f>
        <v>4</v>
      </c>
      <c r="AB26">
        <f>IFERROR(VLOOKUP(B26,'[1]2020'!$B$3:$AD$92,18,0), "")</f>
        <v>3</v>
      </c>
      <c r="AC26">
        <f>IFERROR(VLOOKUP(B26,'[1]2019'!$B$3:$AC$102,16,0), "")</f>
        <v>2</v>
      </c>
      <c r="AD26">
        <f>IFERROR(VLOOKUP(B26,'[1]2018'!$B$3:$U$102,16,0), "")</f>
        <v>19</v>
      </c>
      <c r="AE26">
        <v>25</v>
      </c>
      <c r="AF26">
        <f>IFERROR(VLOOKUP(B26,'[1]2021'!$B$3:$AC$102,28,0), "")</f>
        <v>14</v>
      </c>
      <c r="AG26">
        <f>IFERROR(VLOOKUP(B26,'[1]2020'!$B$3:$AE$92,30,0), "")</f>
        <v>22</v>
      </c>
      <c r="AH26">
        <f>IFERROR(VLOOKUP(B26,'[1]2021'!$B$3:$AB$102,14,0), "")</f>
        <v>18</v>
      </c>
      <c r="AI26">
        <f>IFERROR(VLOOKUP(B26,'[1]2020'!$B$3:$AE$92,29,0), "")</f>
        <v>22</v>
      </c>
      <c r="AJ26">
        <v>9.24</v>
      </c>
      <c r="AK26">
        <f>IFERROR(VLOOKUP(B26,'[1]2021'!$B$3:$AB$102,13,0), "")</f>
        <v>9.08</v>
      </c>
      <c r="AL26">
        <f>IFERROR(VLOOKUP(B26,'[1]2020'!$B$3:$AD$92,25,0), "")</f>
        <v>8.39</v>
      </c>
      <c r="AM26">
        <v>42</v>
      </c>
      <c r="AN26">
        <f>IFERROR(VLOOKUP(B26,'[1]2021'!$B$3:$AB$102,3,0), "")</f>
        <v>35</v>
      </c>
      <c r="AO26">
        <f>IFERROR(VLOOKUP(B26,'[1]2020'!$B$3:$AD$92,12,0), "")</f>
        <v>33</v>
      </c>
      <c r="AP26">
        <f>IFERROR(VLOOKUP(B26,'[1]2019'!$B$3:$AC$102,22,0), "")</f>
        <v>33</v>
      </c>
      <c r="AQ26">
        <f>IFERROR(VLOOKUP(B26,'[1]2018'!$B$3:$U$102,5,0), "")</f>
        <v>20</v>
      </c>
      <c r="AR26">
        <v>46</v>
      </c>
      <c r="AS26">
        <f>IFERROR(VLOOKUP(B26,'[1]2021'!$B$3:$AB$102,27,0), "")</f>
        <v>43</v>
      </c>
      <c r="AT26">
        <f>IFERROR(VLOOKUP(B26,'[1]2020'!$B$3:$AD$92,8,0), "")</f>
        <v>54</v>
      </c>
      <c r="AU26" t="str">
        <f>IFERROR(VLOOKUP(B26,'[1]2019'!B27:$AC$102,20,0), "")</f>
        <v/>
      </c>
      <c r="AV26">
        <f>IFERROR(VLOOKUP(B26,'[1]2018'!$B$3:$U$102,4,0), "")</f>
        <v>52</v>
      </c>
      <c r="AW26">
        <v>41</v>
      </c>
      <c r="AX26">
        <f>IFERROR(VLOOKUP(B26,'[1]2021'!$B$3:$AB$102,6,0), "")</f>
        <v>45</v>
      </c>
      <c r="AY26">
        <f>IFERROR(VLOOKUP(B26,'[1]2020'!$B$3:$AD$92,3,0), "")</f>
        <v>51</v>
      </c>
      <c r="AZ26">
        <f>IFERROR(VLOOKUP(B26,'[1]2019'!$B$3:$AC$102,27,0), "")</f>
        <v>38</v>
      </c>
      <c r="BA26">
        <f>IFERROR(VLOOKUP(B26,'[1]2018'!$B$3:$U$102,8,0), "")</f>
        <v>42</v>
      </c>
      <c r="BB26">
        <v>17</v>
      </c>
      <c r="BC26">
        <f>IFERROR(VLOOKUP(B27,'[1]2021'!$B$3:$AB$102,17,0), "")</f>
        <v>88</v>
      </c>
      <c r="BD26">
        <f>IFERROR(VLOOKUP(B26,'[1]2020'!$B$3:$AD$92,2,0), "")</f>
        <v>48</v>
      </c>
      <c r="BE26">
        <f>IFERROR(VLOOKUP(B26,'[1]2019'!$B$3:$AC$102,11,0), "")</f>
        <v>22</v>
      </c>
      <c r="BF26" t="str">
        <f>IFERROR(VLOOKUP(B26,'[1]2018'!B27:U126,13,0), "")</f>
        <v/>
      </c>
      <c r="BG26" s="10">
        <v>38.06</v>
      </c>
      <c r="BH26" s="10">
        <f>IFERROR(VLOOKUP($B26,'[1]2021'!$B$3:$AB$102,20,0),"")</f>
        <v>60.899000000000001</v>
      </c>
      <c r="BI26" s="10">
        <f>IFERROR(VLOOKUP($B26,'[1]2020'!$B$3:$AD$92,20,0),"")</f>
        <v>22</v>
      </c>
      <c r="BJ26" s="10">
        <f>IFERROR(VLOOKUP($B26,'[1]2019'!$B$3:$AC$102,17,0),"")</f>
        <v>63</v>
      </c>
      <c r="BK26" s="10">
        <f>IFERROR(VLOOKUP($B26,'[1]2018'!$B$3:$U$102,17,0),"")</f>
        <v>52</v>
      </c>
      <c r="BL26" s="11">
        <v>75001</v>
      </c>
      <c r="BM26" s="11">
        <f>IFERROR(VLOOKUP(B26,'[1]2021'!$B$3:$AB$102,18,0), "")</f>
        <v>75038</v>
      </c>
      <c r="BN26" s="11">
        <f>IFERROR(VLOOKUP(B26,'[1]2020'!$B$3:$AD$92,16,0), "")</f>
        <v>67275</v>
      </c>
      <c r="BO26" s="11">
        <f>IFERROR(VLOOKUP(B26,'[1]2019'!$B$3:$AC$102,7,0), "")</f>
        <v>68277</v>
      </c>
      <c r="BP26">
        <v>25</v>
      </c>
      <c r="BQ26">
        <f>IFERROR(VLOOKUP(B26,'[1]2021'!$B$3:$AB$102,24,0), "")</f>
        <v>26</v>
      </c>
      <c r="BR26">
        <f>IFERROR(VLOOKUP(B26,'[1]2020'!$B$3:$AD$92,28,0), "")</f>
        <v>20</v>
      </c>
      <c r="BS26">
        <f>IFERROR(VLOOKUP(B26,'[1]2019'!$B$3:$AC$102,13,0), "")</f>
        <v>24</v>
      </c>
      <c r="BT26">
        <v>25</v>
      </c>
      <c r="BU26">
        <f>IFERROR(VLOOKUP(B26,'[1]2021'!$B$3:$AB$102,7,0), "")</f>
        <v>26</v>
      </c>
      <c r="BV26">
        <f>IFERROR(VLOOKUP(B26,'[1]2020'!$B$3:$AD$92,17,0), "")</f>
        <v>21</v>
      </c>
      <c r="BW26">
        <f>IFERROR(VLOOKUP(B26,'[1]2019'!$B$3:$AC$102,9,0), "")</f>
        <v>18</v>
      </c>
      <c r="BX26">
        <f>IFERROR(VLOOKUP(B26,'[1]2018'!$B$3:$U$102,11,0), "")</f>
        <v>13</v>
      </c>
      <c r="BY26">
        <v>66</v>
      </c>
      <c r="BZ26">
        <f>IFERROR(VLOOKUP(B26,'[1]2021'!$B$3:$AB$102,19,0), "")</f>
        <v>75</v>
      </c>
      <c r="CA26">
        <f>IFERROR(VLOOKUP(B26,'[1]2020'!$B$3:$AD$92,26,0), "")</f>
        <v>54</v>
      </c>
      <c r="CB26">
        <f>IFERROR(VLOOKUP(B26,'[1]2019'!$B$3:$AC$102,3,0), "")</f>
        <v>65</v>
      </c>
      <c r="CC26">
        <f>IFERROR(VLOOKUP(B26,'[1]2018'!$B$3:$U$102,18,0), "")</f>
        <v>62</v>
      </c>
      <c r="CD26">
        <v>86.498000000000005</v>
      </c>
      <c r="CE26">
        <f>IFERROR(VLOOKUP(B26,'[1]2021'!$B$3:$AB$102,21,0), "")</f>
        <v>87.183999999999997</v>
      </c>
      <c r="CF26">
        <f>IFERROR(VLOOKUP(B26,'[1]2020'!$B$3:$AD$92,7,0), "")</f>
        <v>86</v>
      </c>
      <c r="CG26" t="s">
        <v>221</v>
      </c>
      <c r="CH26">
        <v>84</v>
      </c>
      <c r="CI26">
        <v>30</v>
      </c>
    </row>
    <row r="27" spans="1:87" x14ac:dyDescent="0.3">
      <c r="A27">
        <v>26</v>
      </c>
      <c r="B27" t="s">
        <v>27</v>
      </c>
      <c r="C27">
        <v>51</v>
      </c>
      <c r="D27">
        <f>IFERROR(VLOOKUP(B27,'[1]2021'!$B$3:$AB$102,22,0), "")</f>
        <v>62</v>
      </c>
      <c r="E27">
        <f>IFERROR(VLOOKUP(B27,'[1]2020'!$B$3:$AD$92,11,0), "")</f>
        <v>41</v>
      </c>
      <c r="F27">
        <f>IFERROR(VLOOKUP(B27,'[1]2019'!$B$3:$AC$102,14,0), "")</f>
        <v>41</v>
      </c>
      <c r="G27">
        <v>80</v>
      </c>
      <c r="H27">
        <f>IFERROR(VLOOKUP(B27,'[1]2021'!$B$3:$AB$102,10,0), "")</f>
        <v>80</v>
      </c>
      <c r="I27">
        <f>IFERROR(VLOOKUP(B27,'[1]2020'!$B$3:$AD$92,20,0), "")</f>
        <v>70</v>
      </c>
      <c r="J27">
        <f>IFERROR(VLOOKUP(B27,'[1]2019'!$B$3:$AC$102,19,0), "")</f>
        <v>70</v>
      </c>
      <c r="K27">
        <f>IFERROR(VLOOKUP(B27,'[1]2018'!$B$3:$U$102,14,0), "")</f>
        <v>70</v>
      </c>
      <c r="L27">
        <v>2</v>
      </c>
      <c r="M27">
        <f>IFERROR(VLOOKUP(B27,'[1]2021'!B28:$AB$102,23,0), "")</f>
        <v>7</v>
      </c>
      <c r="N27">
        <f>IFERROR(VLOOKUP(B27,'[1]2020'!$B$3:$AD$92,4,0), "")</f>
        <v>12</v>
      </c>
      <c r="O27">
        <f>IFERROR(VLOOKUP(B27,'[1]2019'!$B$3:$AC$102,5,0), "")</f>
        <v>14</v>
      </c>
      <c r="P27">
        <v>31</v>
      </c>
      <c r="Q27">
        <f>IFERROR(VLOOKUP(B27,'[1]2021'!$B$3:$AB$102,11,0), "")</f>
        <v>33</v>
      </c>
      <c r="R27">
        <f>IFERROR(VLOOKUP(B27,'[1]2020'!$B$3:$AD$92,6,0), "")</f>
        <v>32</v>
      </c>
      <c r="S27">
        <f>IFERROR(VLOOKUP(B27,'[1]2019'!$B$3:$AC$102,12,0), "")</f>
        <v>32</v>
      </c>
      <c r="T27">
        <f>IFERROR(VLOOKUP(B27,'[1]2018'!$B$3:$U$102,15,0), "")</f>
        <v>27</v>
      </c>
      <c r="U27">
        <v>100</v>
      </c>
      <c r="V27">
        <f>IFERROR(VLOOKUP(B27,'[1]2021'!$B$3:$AB$102,12,0), "")</f>
        <v>100</v>
      </c>
      <c r="W27">
        <f>IFERROR(VLOOKUP(B27,'[1]2020'!$B$3:$AD$92,15,0), "")</f>
        <v>100</v>
      </c>
      <c r="X27">
        <f>IFERROR(VLOOKUP(B27,'[1]2019'!$B$3:$AC$102,21,0), "")</f>
        <v>100</v>
      </c>
      <c r="Y27">
        <f>IFERROR(VLOOKUP(B27,'[1]2018'!$B$3:$U$102,19,0), "")</f>
        <v>100</v>
      </c>
      <c r="Z27">
        <v>55</v>
      </c>
      <c r="AA27">
        <f>IFERROR(VLOOKUP(B27,'[1]2021'!$B$3:$AB$102,9,0), "")</f>
        <v>42</v>
      </c>
      <c r="AB27">
        <f>IFERROR(VLOOKUP(B27,'[1]2020'!$B$3:$AD$92,18,0), "")</f>
        <v>41</v>
      </c>
      <c r="AC27">
        <f>IFERROR(VLOOKUP(B27,'[1]2019'!$B$3:$AC$102,16,0), "")</f>
        <v>32</v>
      </c>
      <c r="AD27">
        <f>IFERROR(VLOOKUP(B27,'[1]2018'!$B$3:$U$102,16,0), "")</f>
        <v>39</v>
      </c>
      <c r="AE27">
        <v>26</v>
      </c>
      <c r="AF27">
        <f>IFERROR(VLOOKUP(B27,'[1]2021'!$B$3:$AC$102,28,0), "")</f>
        <v>34</v>
      </c>
      <c r="AG27">
        <f>IFERROR(VLOOKUP(B27,'[1]2020'!$B$3:$AE$92,30,0), "")</f>
        <v>32</v>
      </c>
      <c r="AH27">
        <f>IFERROR(VLOOKUP(B27,'[1]2021'!$B$3:$AB$102,14,0), "")</f>
        <v>33</v>
      </c>
      <c r="AI27">
        <f>IFERROR(VLOOKUP(B27,'[1]2020'!$B$3:$AE$92,29,0), "")</f>
        <v>32</v>
      </c>
      <c r="AJ27">
        <v>8.8000000000000007</v>
      </c>
      <c r="AK27">
        <f>IFERROR(VLOOKUP(B27,'[1]2021'!$B$3:$AB$102,13,0), "")</f>
        <v>8.4600000000000009</v>
      </c>
      <c r="AL27">
        <f>IFERROR(VLOOKUP(B27,'[1]2020'!$B$3:$AD$92,25,0), "")</f>
        <v>9.0500000000000007</v>
      </c>
      <c r="AM27">
        <v>40</v>
      </c>
      <c r="AN27">
        <f>IFERROR(VLOOKUP(B27,'[1]2021'!$B$3:$AB$102,3,0), "")</f>
        <v>40</v>
      </c>
      <c r="AO27">
        <f>IFERROR(VLOOKUP(B27,'[1]2020'!$B$3:$AD$92,12,0), "")</f>
        <v>10</v>
      </c>
      <c r="AP27">
        <f>IFERROR(VLOOKUP(B27,'[1]2019'!$B$3:$AC$102,22,0), "")</f>
        <v>10</v>
      </c>
      <c r="AQ27">
        <f>IFERROR(VLOOKUP(B27,'[1]2018'!$B$3:$U$102,5,0), "")</f>
        <v>10</v>
      </c>
      <c r="AR27">
        <v>50</v>
      </c>
      <c r="AS27">
        <f>IFERROR(VLOOKUP(B27,'[1]2021'!$B$3:$AB$102,27,0), "")</f>
        <v>50</v>
      </c>
      <c r="AT27">
        <f>IFERROR(VLOOKUP(B27,'[1]2020'!$B$3:$AD$92,8,0), "")</f>
        <v>50</v>
      </c>
      <c r="AU27">
        <f>IFERROR(VLOOKUP(B27,'[1]2019'!B28:$AC$102,20,0), "")</f>
        <v>50</v>
      </c>
      <c r="AV27">
        <f>IFERROR(VLOOKUP(B27,'[1]2018'!$B$3:$U$102,4,0), "")</f>
        <v>50</v>
      </c>
      <c r="AW27">
        <v>47</v>
      </c>
      <c r="AX27">
        <f>IFERROR(VLOOKUP(B27,'[1]2021'!$B$3:$AB$102,6,0), "")</f>
        <v>46</v>
      </c>
      <c r="AY27">
        <f>IFERROR(VLOOKUP(B27,'[1]2020'!$B$3:$AD$92,3,0), "")</f>
        <v>46</v>
      </c>
      <c r="AZ27">
        <f>IFERROR(VLOOKUP(B27,'[1]2019'!$B$3:$AC$102,27,0), "")</f>
        <v>42</v>
      </c>
      <c r="BA27">
        <f>IFERROR(VLOOKUP(B27,'[1]2018'!$B$3:$U$102,8,0), "")</f>
        <v>44</v>
      </c>
      <c r="BB27">
        <v>82</v>
      </c>
      <c r="BC27">
        <f>IFERROR(VLOOKUP(B28,'[1]2021'!$B$3:$AB$102,17,0), "")</f>
        <v>1</v>
      </c>
      <c r="BD27">
        <f>IFERROR(VLOOKUP(B27,'[1]2020'!$B$3:$AD$92,2,0), "")</f>
        <v>70</v>
      </c>
      <c r="BE27">
        <f>IFERROR(VLOOKUP(B27,'[1]2019'!$B$3:$AC$102,11,0), "")</f>
        <v>81</v>
      </c>
      <c r="BF27">
        <f>IFERROR(VLOOKUP(B27,'[1]2018'!B28:U127,13,0), "")</f>
        <v>57</v>
      </c>
      <c r="BG27" s="10">
        <v>45.13</v>
      </c>
      <c r="BH27" s="10">
        <f>IFERROR(VLOOKUP($B27,'[1]2021'!$B$3:$AB$102,20,0),"")</f>
        <v>50.683999999999997</v>
      </c>
      <c r="BI27" s="10">
        <f>IFERROR(VLOOKUP($B27,'[1]2020'!$B$3:$AD$92,20,0),"")</f>
        <v>70</v>
      </c>
      <c r="BJ27" s="10">
        <f>IFERROR(VLOOKUP($B27,'[1]2019'!$B$3:$AC$102,17,0),"")</f>
        <v>50</v>
      </c>
      <c r="BK27" s="10">
        <f>IFERROR(VLOOKUP($B27,'[1]2018'!$B$3:$U$102,17,0),"")</f>
        <v>42</v>
      </c>
      <c r="BL27" s="11">
        <v>70996</v>
      </c>
      <c r="BM27" s="11">
        <f>IFERROR(VLOOKUP(B27,'[1]2021'!$B$3:$AB$102,18,0), "")</f>
        <v>68093</v>
      </c>
      <c r="BN27" s="11">
        <f>IFERROR(VLOOKUP(B27,'[1]2020'!$B$3:$AD$92,16,0), "")</f>
        <v>67564</v>
      </c>
      <c r="BO27" s="11">
        <f>IFERROR(VLOOKUP(B27,'[1]2019'!$B$3:$AC$102,7,0), "")</f>
        <v>65329</v>
      </c>
      <c r="BP27">
        <v>51</v>
      </c>
      <c r="BQ27">
        <f>IFERROR(VLOOKUP(B27,'[1]2021'!$B$3:$AB$102,24,0), "")</f>
        <v>47</v>
      </c>
      <c r="BR27">
        <f>IFERROR(VLOOKUP(B27,'[1]2020'!$B$3:$AD$92,28,0), "")</f>
        <v>48</v>
      </c>
      <c r="BS27">
        <f>IFERROR(VLOOKUP(B27,'[1]2019'!$B$3:$AC$102,13,0), "")</f>
        <v>55</v>
      </c>
      <c r="BT27">
        <v>89</v>
      </c>
      <c r="BU27">
        <f>IFERROR(VLOOKUP(B27,'[1]2021'!$B$3:$AB$102,7,0), "")</f>
        <v>88</v>
      </c>
      <c r="BV27">
        <f>IFERROR(VLOOKUP(B27,'[1]2020'!$B$3:$AD$92,17,0), "")</f>
        <v>87</v>
      </c>
      <c r="BW27">
        <f>IFERROR(VLOOKUP(B27,'[1]2019'!$B$3:$AC$102,9,0), "")</f>
        <v>86</v>
      </c>
      <c r="BX27">
        <f>IFERROR(VLOOKUP(B27,'[1]2018'!$B$3:$U$102,11,0), "")</f>
        <v>86</v>
      </c>
      <c r="BY27">
        <v>36</v>
      </c>
      <c r="BZ27">
        <f>IFERROR(VLOOKUP(B27,'[1]2021'!$B$3:$AB$102,19,0), "")</f>
        <v>25</v>
      </c>
      <c r="CA27">
        <f>IFERROR(VLOOKUP(B27,'[1]2020'!$B$3:$AD$92,26,0), "")</f>
        <v>26</v>
      </c>
      <c r="CB27">
        <f>IFERROR(VLOOKUP(B27,'[1]2019'!$B$3:$AC$102,3,0), "")</f>
        <v>25</v>
      </c>
      <c r="CC27">
        <f>IFERROR(VLOOKUP(B27,'[1]2018'!$B$3:$U$102,18,0), "")</f>
        <v>29</v>
      </c>
      <c r="CD27">
        <v>86.986999999999995</v>
      </c>
      <c r="CE27">
        <f>IFERROR(VLOOKUP(B27,'[1]2021'!$B$3:$AB$102,21,0), "")</f>
        <v>85.131</v>
      </c>
      <c r="CF27">
        <f>IFERROR(VLOOKUP(B27,'[1]2020'!$B$3:$AD$92,7,0), "")</f>
        <v>86</v>
      </c>
      <c r="CG27" t="s">
        <v>214</v>
      </c>
      <c r="CH27">
        <v>100</v>
      </c>
      <c r="CI27">
        <v>24</v>
      </c>
    </row>
    <row r="28" spans="1:87" x14ac:dyDescent="0.3">
      <c r="A28">
        <v>27</v>
      </c>
      <c r="B28" t="s">
        <v>18</v>
      </c>
      <c r="C28">
        <v>45</v>
      </c>
      <c r="D28">
        <f>IFERROR(VLOOKUP(B28,'[1]2021'!$B$3:$AB$102,22,0), "")</f>
        <v>31</v>
      </c>
      <c r="E28">
        <f>IFERROR(VLOOKUP(B28,'[1]2020'!$B$3:$AD$92,11,0), "")</f>
        <v>34</v>
      </c>
      <c r="F28">
        <f>IFERROR(VLOOKUP(B28,'[1]2019'!$B$3:$AC$102,14,0), "")</f>
        <v>30</v>
      </c>
      <c r="G28">
        <v>38</v>
      </c>
      <c r="H28">
        <f>IFERROR(VLOOKUP(B28,'[1]2021'!$B$3:$AB$102,10,0), "")</f>
        <v>13</v>
      </c>
      <c r="I28">
        <f>IFERROR(VLOOKUP(B28,'[1]2020'!$B$3:$AD$92,20,0), "")</f>
        <v>22</v>
      </c>
      <c r="J28">
        <f>IFERROR(VLOOKUP(B28,'[1]2019'!$B$3:$AC$102,19,0), "")</f>
        <v>22</v>
      </c>
      <c r="K28">
        <f>IFERROR(VLOOKUP(B28,'[1]2018'!$B$3:$U$102,14,0), "")</f>
        <v>20</v>
      </c>
      <c r="L28">
        <v>89</v>
      </c>
      <c r="M28" t="str">
        <f>IFERROR(VLOOKUP(B28,'[1]2021'!B29:$AB$102,23,0), "")</f>
        <v/>
      </c>
      <c r="N28">
        <f>IFERROR(VLOOKUP(B28,'[1]2020'!$B$3:$AD$92,4,0), "")</f>
        <v>83</v>
      </c>
      <c r="O28">
        <f>IFERROR(VLOOKUP(B28,'[1]2019'!$B$3:$AC$102,5,0), "")</f>
        <v>94</v>
      </c>
      <c r="P28">
        <v>19</v>
      </c>
      <c r="Q28">
        <f>IFERROR(VLOOKUP(B28,'[1]2021'!$B$3:$AB$102,11,0), "")</f>
        <v>18</v>
      </c>
      <c r="R28">
        <f>IFERROR(VLOOKUP(B28,'[1]2020'!$B$3:$AD$92,6,0), "")</f>
        <v>20</v>
      </c>
      <c r="S28">
        <f>IFERROR(VLOOKUP(B28,'[1]2019'!$B$3:$AC$102,12,0), "")</f>
        <v>21</v>
      </c>
      <c r="T28">
        <f>IFERROR(VLOOKUP(B28,'[1]2018'!$B$3:$U$102,15,0), "")</f>
        <v>26</v>
      </c>
      <c r="U28">
        <v>100</v>
      </c>
      <c r="V28">
        <f>IFERROR(VLOOKUP(B28,'[1]2021'!$B$3:$AB$102,12,0), "")</f>
        <v>100</v>
      </c>
      <c r="W28">
        <f>IFERROR(VLOOKUP(B28,'[1]2020'!$B$3:$AD$92,15,0), "")</f>
        <v>100</v>
      </c>
      <c r="X28">
        <f>IFERROR(VLOOKUP(B28,'[1]2019'!$B$3:$AC$102,21,0), "")</f>
        <v>100</v>
      </c>
      <c r="Y28">
        <f>IFERROR(VLOOKUP(B28,'[1]2018'!$B$3:$U$102,19,0), "")</f>
        <v>100</v>
      </c>
      <c r="Z28">
        <v>66</v>
      </c>
      <c r="AA28">
        <f>IFERROR(VLOOKUP(B28,'[1]2021'!$B$3:$AB$102,9,0), "")</f>
        <v>56</v>
      </c>
      <c r="AB28">
        <f>IFERROR(VLOOKUP(B28,'[1]2020'!$B$3:$AD$92,18,0), "")</f>
        <v>68</v>
      </c>
      <c r="AC28">
        <f>IFERROR(VLOOKUP(B28,'[1]2019'!$B$3:$AC$102,16,0), "")</f>
        <v>57</v>
      </c>
      <c r="AD28">
        <f>IFERROR(VLOOKUP(B28,'[1]2018'!$B$3:$U$102,16,0), "")</f>
        <v>65</v>
      </c>
      <c r="AE28">
        <v>27</v>
      </c>
      <c r="AF28">
        <f>IFERROR(VLOOKUP(B28,'[1]2021'!$B$3:$AC$102,28,0), "")</f>
        <v>15</v>
      </c>
      <c r="AG28">
        <f>IFERROR(VLOOKUP(B28,'[1]2020'!$B$3:$AE$92,30,0), "")</f>
        <v>16</v>
      </c>
      <c r="AH28">
        <f>IFERROR(VLOOKUP(B28,'[1]2021'!$B$3:$AB$102,14,0), "")</f>
        <v>22</v>
      </c>
      <c r="AI28">
        <f>IFERROR(VLOOKUP(B28,'[1]2020'!$B$3:$AE$92,29,0), "")</f>
        <v>21</v>
      </c>
      <c r="AJ28">
        <v>8.64</v>
      </c>
      <c r="AK28">
        <f>IFERROR(VLOOKUP(B28,'[1]2021'!$B$3:$AB$102,13,0), "")</f>
        <v>9.0399999999999991</v>
      </c>
      <c r="AL28">
        <f>IFERROR(VLOOKUP(B28,'[1]2020'!$B$3:$AD$92,25,0), "")</f>
        <v>8.7899999999999991</v>
      </c>
      <c r="AM28">
        <v>31</v>
      </c>
      <c r="AN28">
        <f>IFERROR(VLOOKUP(B28,'[1]2021'!$B$3:$AB$102,3,0), "")</f>
        <v>38</v>
      </c>
      <c r="AO28">
        <f>IFERROR(VLOOKUP(B28,'[1]2020'!$B$3:$AD$92,12,0), "")</f>
        <v>33</v>
      </c>
      <c r="AP28">
        <f>IFERROR(VLOOKUP(B28,'[1]2019'!$B$3:$AC$102,22,0), "")</f>
        <v>33</v>
      </c>
      <c r="AQ28">
        <f>IFERROR(VLOOKUP(B28,'[1]2018'!$B$3:$U$102,5,0), "")</f>
        <v>40</v>
      </c>
      <c r="AR28">
        <v>60</v>
      </c>
      <c r="AS28">
        <f>IFERROR(VLOOKUP(B28,'[1]2021'!$B$3:$AB$102,27,0), "")</f>
        <v>62</v>
      </c>
      <c r="AT28">
        <f>IFERROR(VLOOKUP(B28,'[1]2020'!$B$3:$AD$92,8,0), "")</f>
        <v>59</v>
      </c>
      <c r="AU28" t="str">
        <f>IFERROR(VLOOKUP(B28,'[1]2019'!B29:$AC$102,20,0), "")</f>
        <v/>
      </c>
      <c r="AV28">
        <f>IFERROR(VLOOKUP(B28,'[1]2018'!$B$3:$U$102,4,0), "")</f>
        <v>61</v>
      </c>
      <c r="AW28">
        <v>43</v>
      </c>
      <c r="AX28">
        <f>IFERROR(VLOOKUP(B28,'[1]2021'!$B$3:$AB$102,6,0), "")</f>
        <v>42</v>
      </c>
      <c r="AY28">
        <f>IFERROR(VLOOKUP(B28,'[1]2020'!$B$3:$AD$92,3,0), "")</f>
        <v>43</v>
      </c>
      <c r="AZ28">
        <f>IFERROR(VLOOKUP(B28,'[1]2019'!$B$3:$AC$102,27,0), "")</f>
        <v>40</v>
      </c>
      <c r="BA28">
        <f>IFERROR(VLOOKUP(B28,'[1]2018'!$B$3:$U$102,8,0), "")</f>
        <v>34</v>
      </c>
      <c r="BB28">
        <v>2</v>
      </c>
      <c r="BC28">
        <f>IFERROR(VLOOKUP(B29,'[1]2021'!$B$3:$AB$102,17,0), "")</f>
        <v>86</v>
      </c>
      <c r="BD28">
        <f>IFERROR(VLOOKUP(B28,'[1]2020'!$B$3:$AD$92,2,0), "")</f>
        <v>1</v>
      </c>
      <c r="BE28">
        <f>IFERROR(VLOOKUP(B28,'[1]2019'!$B$3:$AC$102,11,0), "")</f>
        <v>1</v>
      </c>
      <c r="BF28" t="str">
        <f>IFERROR(VLOOKUP(B28,'[1]2018'!B29:U128,13,0), "")</f>
        <v/>
      </c>
      <c r="BG28" s="10">
        <v>94.75</v>
      </c>
      <c r="BH28" s="10">
        <f>IFERROR(VLOOKUP($B28,'[1]2021'!$B$3:$AB$102,20,0),"")</f>
        <v>99.600999999999999</v>
      </c>
      <c r="BI28" s="10">
        <f>IFERROR(VLOOKUP($B28,'[1]2020'!$B$3:$AD$92,20,0),"")</f>
        <v>22</v>
      </c>
      <c r="BJ28" s="10">
        <f>IFERROR(VLOOKUP($B28,'[1]2019'!$B$3:$AC$102,17,0),"")</f>
        <v>78</v>
      </c>
      <c r="BK28" s="10">
        <f>IFERROR(VLOOKUP($B28,'[1]2018'!$B$3:$U$102,17,0),"")</f>
        <v>85</v>
      </c>
      <c r="BL28" s="11">
        <v>69310</v>
      </c>
      <c r="BM28" s="11">
        <f>IFERROR(VLOOKUP(B28,'[1]2021'!$B$3:$AB$102,18,0), "")</f>
        <v>69723</v>
      </c>
      <c r="BN28" s="11">
        <f>IFERROR(VLOOKUP(B28,'[1]2020'!$B$3:$AD$92,16,0), "")</f>
        <v>70890</v>
      </c>
      <c r="BO28" s="11">
        <f>IFERROR(VLOOKUP(B28,'[1]2019'!$B$3:$AC$102,7,0), "")</f>
        <v>66149</v>
      </c>
      <c r="BP28">
        <v>92</v>
      </c>
      <c r="BQ28">
        <f>IFERROR(VLOOKUP(B28,'[1]2021'!$B$3:$AB$102,24,0), "")</f>
        <v>86</v>
      </c>
      <c r="BR28">
        <f>IFERROR(VLOOKUP(B28,'[1]2020'!$B$3:$AD$92,28,0), "")</f>
        <v>80</v>
      </c>
      <c r="BS28">
        <f>IFERROR(VLOOKUP(B28,'[1]2019'!$B$3:$AC$102,13,0), "")</f>
        <v>86</v>
      </c>
      <c r="BT28">
        <v>81</v>
      </c>
      <c r="BU28">
        <f>IFERROR(VLOOKUP(B28,'[1]2021'!$B$3:$AB$102,7,0), "")</f>
        <v>79</v>
      </c>
      <c r="BV28">
        <f>IFERROR(VLOOKUP(B28,'[1]2020'!$B$3:$AD$92,17,0), "")</f>
        <v>78</v>
      </c>
      <c r="BW28">
        <f>IFERROR(VLOOKUP(B28,'[1]2019'!$B$3:$AC$102,9,0), "")</f>
        <v>79</v>
      </c>
      <c r="BX28">
        <f>IFERROR(VLOOKUP(B28,'[1]2018'!$B$3:$U$102,11,0), "")</f>
        <v>78</v>
      </c>
      <c r="BY28">
        <v>95</v>
      </c>
      <c r="BZ28">
        <f>IFERROR(VLOOKUP(B28,'[1]2021'!$B$3:$AB$102,19,0), "")</f>
        <v>93</v>
      </c>
      <c r="CA28">
        <f>IFERROR(VLOOKUP(B28,'[1]2020'!$B$3:$AD$92,26,0), "")</f>
        <v>94</v>
      </c>
      <c r="CB28">
        <f>IFERROR(VLOOKUP(B28,'[1]2019'!$B$3:$AC$102,3,0), "")</f>
        <v>90</v>
      </c>
      <c r="CC28">
        <f>IFERROR(VLOOKUP(B28,'[1]2018'!$B$3:$U$102,18,0), "")</f>
        <v>97</v>
      </c>
      <c r="CD28">
        <v>84.409000000000006</v>
      </c>
      <c r="CE28">
        <f>IFERROR(VLOOKUP(B28,'[1]2021'!$B$3:$AB$102,21,0), "")</f>
        <v>83.775999999999996</v>
      </c>
      <c r="CF28">
        <f>IFERROR(VLOOKUP(B28,'[1]2020'!$B$3:$AD$92,7,0), "")</f>
        <v>83</v>
      </c>
      <c r="CG28" t="s">
        <v>229</v>
      </c>
      <c r="CH28">
        <v>3</v>
      </c>
      <c r="CI28">
        <v>14</v>
      </c>
    </row>
    <row r="29" spans="1:87" x14ac:dyDescent="0.3">
      <c r="A29">
        <v>28</v>
      </c>
      <c r="B29" t="s">
        <v>12</v>
      </c>
      <c r="C29">
        <v>83</v>
      </c>
      <c r="D29">
        <f>IFERROR(VLOOKUP(B29,'[1]2021'!$B$3:$AB$102,22,0), "")</f>
        <v>89</v>
      </c>
      <c r="E29">
        <f>IFERROR(VLOOKUP(B29,'[1]2020'!$B$3:$AD$92,11,0), "")</f>
        <v>70</v>
      </c>
      <c r="F29">
        <f>IFERROR(VLOOKUP(B29,'[1]2019'!$B$3:$AC$102,14,0), "")</f>
        <v>36</v>
      </c>
      <c r="G29">
        <v>63</v>
      </c>
      <c r="H29">
        <f>IFERROR(VLOOKUP(B29,'[1]2021'!$B$3:$AB$102,10,0), "")</f>
        <v>63</v>
      </c>
      <c r="I29">
        <f>IFERROR(VLOOKUP(B29,'[1]2020'!$B$3:$AD$92,20,0), "")</f>
        <v>67</v>
      </c>
      <c r="J29">
        <f>IFERROR(VLOOKUP(B29,'[1]2019'!$B$3:$AC$102,19,0), "")</f>
        <v>62</v>
      </c>
      <c r="K29">
        <f>IFERROR(VLOOKUP(B29,'[1]2018'!$B$3:$U$102,14,0), "")</f>
        <v>58</v>
      </c>
      <c r="L29">
        <v>23</v>
      </c>
      <c r="M29" t="str">
        <f>IFERROR(VLOOKUP(B29,'[1]2021'!B30:$AB$102,23,0), "")</f>
        <v/>
      </c>
      <c r="N29">
        <f>IFERROR(VLOOKUP(B29,'[1]2020'!$B$3:$AD$92,4,0), "")</f>
        <v>11</v>
      </c>
      <c r="O29">
        <f>IFERROR(VLOOKUP(B29,'[1]2019'!$B$3:$AC$102,5,0), "")</f>
        <v>12</v>
      </c>
      <c r="P29">
        <v>19</v>
      </c>
      <c r="Q29">
        <f>IFERROR(VLOOKUP(B29,'[1]2021'!$B$3:$AB$102,11,0), "")</f>
        <v>13</v>
      </c>
      <c r="R29">
        <f>IFERROR(VLOOKUP(B29,'[1]2020'!$B$3:$AD$92,6,0), "")</f>
        <v>11</v>
      </c>
      <c r="S29">
        <f>IFERROR(VLOOKUP(B29,'[1]2019'!$B$3:$AC$102,12,0), "")</f>
        <v>12</v>
      </c>
      <c r="T29">
        <f>IFERROR(VLOOKUP(B29,'[1]2018'!$B$3:$U$102,15,0), "")</f>
        <v>11</v>
      </c>
      <c r="U29">
        <v>97</v>
      </c>
      <c r="V29">
        <f>IFERROR(VLOOKUP(B29,'[1]2021'!$B$3:$AB$102,12,0), "")</f>
        <v>98</v>
      </c>
      <c r="W29">
        <f>IFERROR(VLOOKUP(B29,'[1]2020'!$B$3:$AD$92,15,0), "")</f>
        <v>97</v>
      </c>
      <c r="X29">
        <f>IFERROR(VLOOKUP(B29,'[1]2019'!$B$3:$AC$102,21,0), "")</f>
        <v>97</v>
      </c>
      <c r="Y29">
        <f>IFERROR(VLOOKUP(B29,'[1]2018'!$B$3:$U$102,19,0), "")</f>
        <v>96</v>
      </c>
      <c r="Z29">
        <v>5</v>
      </c>
      <c r="AA29">
        <f>IFERROR(VLOOKUP(B29,'[1]2021'!$B$3:$AB$102,9,0), "")</f>
        <v>8</v>
      </c>
      <c r="AB29">
        <f>IFERROR(VLOOKUP(B29,'[1]2020'!$B$3:$AD$92,18,0), "")</f>
        <v>4</v>
      </c>
      <c r="AC29">
        <f>IFERROR(VLOOKUP(B29,'[1]2019'!$B$3:$AC$102,16,0), "")</f>
        <v>6</v>
      </c>
      <c r="AD29">
        <f>IFERROR(VLOOKUP(B29,'[1]2018'!$B$3:$U$102,16,0), "")</f>
        <v>6</v>
      </c>
      <c r="AE29">
        <v>28</v>
      </c>
      <c r="AF29">
        <f>IFERROR(VLOOKUP(B29,'[1]2021'!$B$3:$AC$102,28,0), "")</f>
        <v>18</v>
      </c>
      <c r="AG29">
        <f>IFERROR(VLOOKUP(B29,'[1]2020'!$B$3:$AE$92,30,0), "")</f>
        <v>11</v>
      </c>
      <c r="AH29">
        <f>IFERROR(VLOOKUP(B29,'[1]2021'!$B$3:$AB$102,14,0), "")</f>
        <v>9</v>
      </c>
      <c r="AI29">
        <f>IFERROR(VLOOKUP(B29,'[1]2020'!$B$3:$AE$92,29,0), "")</f>
        <v>13</v>
      </c>
      <c r="AJ29">
        <v>8.59</v>
      </c>
      <c r="AK29">
        <f>IFERROR(VLOOKUP(B29,'[1]2021'!$B$3:$AB$102,13,0), "")</f>
        <v>9.1</v>
      </c>
      <c r="AL29">
        <f>IFERROR(VLOOKUP(B29,'[1]2020'!$B$3:$AD$92,25,0), "")</f>
        <v>9.2799999999999994</v>
      </c>
      <c r="AM29">
        <v>42</v>
      </c>
      <c r="AN29">
        <f>IFERROR(VLOOKUP(B29,'[1]2021'!$B$3:$AB$102,3,0), "")</f>
        <v>42</v>
      </c>
      <c r="AO29">
        <f>IFERROR(VLOOKUP(B29,'[1]2020'!$B$3:$AD$92,12,0), "")</f>
        <v>47</v>
      </c>
      <c r="AP29">
        <f>IFERROR(VLOOKUP(B29,'[1]2019'!$B$3:$AC$102,22,0), "")</f>
        <v>54</v>
      </c>
      <c r="AQ29">
        <f>IFERROR(VLOOKUP(B29,'[1]2018'!$B$3:$U$102,5,0), "")</f>
        <v>50</v>
      </c>
      <c r="AR29">
        <v>40</v>
      </c>
      <c r="AS29">
        <f>IFERROR(VLOOKUP(B29,'[1]2021'!$B$3:$AB$102,27,0), "")</f>
        <v>49</v>
      </c>
      <c r="AT29">
        <f>IFERROR(VLOOKUP(B29,'[1]2020'!$B$3:$AD$92,8,0), "")</f>
        <v>62</v>
      </c>
      <c r="AU29" t="str">
        <f>IFERROR(VLOOKUP(B29,'[1]2019'!B30:$AC$102,20,0), "")</f>
        <v/>
      </c>
      <c r="AV29">
        <f>IFERROR(VLOOKUP(B29,'[1]2018'!$B$3:$U$102,4,0), "")</f>
        <v>53</v>
      </c>
      <c r="AW29">
        <v>42</v>
      </c>
      <c r="AX29">
        <f>IFERROR(VLOOKUP(B29,'[1]2021'!$B$3:$AB$102,6,0), "")</f>
        <v>41</v>
      </c>
      <c r="AY29">
        <f>IFERROR(VLOOKUP(B29,'[1]2020'!$B$3:$AD$92,3,0), "")</f>
        <v>41</v>
      </c>
      <c r="AZ29">
        <f>IFERROR(VLOOKUP(B29,'[1]2019'!$B$3:$AC$102,27,0), "")</f>
        <v>39</v>
      </c>
      <c r="BA29">
        <f>IFERROR(VLOOKUP(B29,'[1]2018'!$B$3:$U$102,8,0), "")</f>
        <v>39</v>
      </c>
      <c r="BB29">
        <v>81</v>
      </c>
      <c r="BC29">
        <f>IFERROR(VLOOKUP(B30,'[1]2021'!$B$3:$AB$102,17,0), "")</f>
        <v>25</v>
      </c>
      <c r="BD29">
        <f>IFERROR(VLOOKUP(B29,'[1]2020'!$B$3:$AD$92,2,0), "")</f>
        <v>78</v>
      </c>
      <c r="BE29">
        <f>IFERROR(VLOOKUP(B29,'[1]2019'!$B$3:$AC$102,11,0), "")</f>
        <v>57</v>
      </c>
      <c r="BF29" t="str">
        <f>IFERROR(VLOOKUP(B29,'[1]2018'!B30:U129,13,0), "")</f>
        <v/>
      </c>
      <c r="BG29" s="10">
        <v>30.11</v>
      </c>
      <c r="BH29" s="10">
        <f>IFERROR(VLOOKUP($B29,'[1]2021'!$B$3:$AB$102,20,0),"")</f>
        <v>43.96</v>
      </c>
      <c r="BI29" s="10">
        <f>IFERROR(VLOOKUP($B29,'[1]2020'!$B$3:$AD$92,20,0),"")</f>
        <v>67</v>
      </c>
      <c r="BJ29" s="10">
        <f>IFERROR(VLOOKUP($B29,'[1]2019'!$B$3:$AC$102,17,0),"")</f>
        <v>46</v>
      </c>
      <c r="BK29" s="10">
        <f>IFERROR(VLOOKUP($B29,'[1]2018'!$B$3:$U$102,17,0),"")</f>
        <v>40</v>
      </c>
      <c r="BL29" s="11">
        <v>88610</v>
      </c>
      <c r="BM29" s="11">
        <f>IFERROR(VLOOKUP(B29,'[1]2021'!$B$3:$AB$102,18,0), "")</f>
        <v>92190</v>
      </c>
      <c r="BN29" s="11">
        <f>IFERROR(VLOOKUP(B29,'[1]2020'!$B$3:$AD$92,16,0), "")</f>
        <v>92685</v>
      </c>
      <c r="BO29" s="11">
        <f>IFERROR(VLOOKUP(B29,'[1]2019'!$B$3:$AC$102,7,0), "")</f>
        <v>83117</v>
      </c>
      <c r="BP29">
        <v>21</v>
      </c>
      <c r="BQ29">
        <f>IFERROR(VLOOKUP(B29,'[1]2021'!$B$3:$AB$102,24,0), "")</f>
        <v>18</v>
      </c>
      <c r="BR29">
        <f>IFERROR(VLOOKUP(B29,'[1]2020'!$B$3:$AD$92,28,0), "")</f>
        <v>18</v>
      </c>
      <c r="BS29">
        <f>IFERROR(VLOOKUP(B29,'[1]2019'!$B$3:$AC$102,13,0), "")</f>
        <v>19</v>
      </c>
      <c r="BT29">
        <v>38</v>
      </c>
      <c r="BU29">
        <f>IFERROR(VLOOKUP(B29,'[1]2021'!$B$3:$AB$102,7,0), "")</f>
        <v>38</v>
      </c>
      <c r="BV29">
        <f>IFERROR(VLOOKUP(B29,'[1]2020'!$B$3:$AD$92,17,0), "")</f>
        <v>33</v>
      </c>
      <c r="BW29">
        <f>IFERROR(VLOOKUP(B29,'[1]2019'!$B$3:$AC$102,9,0), "")</f>
        <v>32</v>
      </c>
      <c r="BX29">
        <f>IFERROR(VLOOKUP(B29,'[1]2018'!$B$3:$U$102,11,0), "")</f>
        <v>30</v>
      </c>
      <c r="BY29">
        <v>43</v>
      </c>
      <c r="BZ29">
        <f>IFERROR(VLOOKUP(B29,'[1]2021'!$B$3:$AB$102,19,0), "")</f>
        <v>43</v>
      </c>
      <c r="CA29">
        <f>IFERROR(VLOOKUP(B29,'[1]2020'!$B$3:$AD$92,26,0), "")</f>
        <v>42</v>
      </c>
      <c r="CB29">
        <f>IFERROR(VLOOKUP(B29,'[1]2019'!$B$3:$AC$102,3,0), "")</f>
        <v>53</v>
      </c>
      <c r="CC29">
        <f>IFERROR(VLOOKUP(B29,'[1]2018'!$B$3:$U$102,18,0), "")</f>
        <v>53</v>
      </c>
      <c r="CD29">
        <v>84.912999999999997</v>
      </c>
      <c r="CE29">
        <f>IFERROR(VLOOKUP(B29,'[1]2021'!$B$3:$AB$102,21,0), "")</f>
        <v>84.251999999999995</v>
      </c>
      <c r="CF29">
        <f>IFERROR(VLOOKUP(B29,'[1]2020'!$B$3:$AD$92,7,0), "")</f>
        <v>85</v>
      </c>
      <c r="CG29" t="s">
        <v>221</v>
      </c>
      <c r="CH29">
        <v>100</v>
      </c>
      <c r="CI29">
        <v>24</v>
      </c>
    </row>
    <row r="30" spans="1:87" x14ac:dyDescent="0.3">
      <c r="A30">
        <v>28</v>
      </c>
      <c r="B30" t="s">
        <v>26</v>
      </c>
      <c r="C30">
        <v>85</v>
      </c>
      <c r="D30">
        <f>IFERROR(VLOOKUP(B30,'[1]2021'!$B$3:$AB$102,22,0), "")</f>
        <v>86</v>
      </c>
      <c r="E30">
        <f>IFERROR(VLOOKUP(B30,'[1]2020'!$B$3:$AD$92,11,0), "")</f>
        <v>77</v>
      </c>
      <c r="F30">
        <f>IFERROR(VLOOKUP(B30,'[1]2019'!$B$3:$AC$102,14,0), "")</f>
        <v>63</v>
      </c>
      <c r="G30">
        <v>90</v>
      </c>
      <c r="H30">
        <f>IFERROR(VLOOKUP(B30,'[1]2021'!$B$3:$AB$102,10,0), "")</f>
        <v>90</v>
      </c>
      <c r="I30">
        <f>IFERROR(VLOOKUP(B30,'[1]2020'!$B$3:$AD$92,20,0), "")</f>
        <v>30</v>
      </c>
      <c r="J30">
        <f>IFERROR(VLOOKUP(B30,'[1]2019'!$B$3:$AC$102,19,0), "")</f>
        <v>30</v>
      </c>
      <c r="K30">
        <f>IFERROR(VLOOKUP(B30,'[1]2018'!$B$3:$U$102,14,0), "")</f>
        <v>46</v>
      </c>
      <c r="L30">
        <v>31</v>
      </c>
      <c r="M30">
        <f>IFERROR(VLOOKUP(B30,'[1]2021'!B31:$AB$102,23,0), "")</f>
        <v>31</v>
      </c>
      <c r="N30">
        <f>IFERROR(VLOOKUP(B30,'[1]2020'!$B$3:$AD$92,4,0), "")</f>
        <v>34</v>
      </c>
      <c r="O30">
        <f>IFERROR(VLOOKUP(B30,'[1]2019'!$B$3:$AC$102,5,0), "")</f>
        <v>35</v>
      </c>
      <c r="P30">
        <v>39</v>
      </c>
      <c r="Q30">
        <f>IFERROR(VLOOKUP(B30,'[1]2021'!$B$3:$AB$102,11,0), "")</f>
        <v>42</v>
      </c>
      <c r="R30">
        <f>IFERROR(VLOOKUP(B30,'[1]2020'!$B$3:$AD$92,6,0), "")</f>
        <v>37</v>
      </c>
      <c r="S30">
        <f>IFERROR(VLOOKUP(B30,'[1]2019'!$B$3:$AC$102,12,0), "")</f>
        <v>35</v>
      </c>
      <c r="T30">
        <f>IFERROR(VLOOKUP(B30,'[1]2018'!$B$3:$U$102,15,0), "")</f>
        <v>40</v>
      </c>
      <c r="U30">
        <v>100</v>
      </c>
      <c r="V30">
        <f>IFERROR(VLOOKUP(B30,'[1]2021'!$B$3:$AB$102,12,0), "")</f>
        <v>100</v>
      </c>
      <c r="W30">
        <f>IFERROR(VLOOKUP(B30,'[1]2020'!$B$3:$AD$92,15,0), "")</f>
        <v>100</v>
      </c>
      <c r="X30">
        <f>IFERROR(VLOOKUP(B30,'[1]2019'!$B$3:$AC$102,21,0), "")</f>
        <v>100</v>
      </c>
      <c r="Y30">
        <f>IFERROR(VLOOKUP(B30,'[1]2018'!$B$3:$U$102,19,0), "")</f>
        <v>95</v>
      </c>
      <c r="Z30">
        <v>34</v>
      </c>
      <c r="AA30">
        <f>IFERROR(VLOOKUP(B30,'[1]2021'!$B$3:$AB$102,9,0), "")</f>
        <v>41</v>
      </c>
      <c r="AB30">
        <f>IFERROR(VLOOKUP(B30,'[1]2020'!$B$3:$AD$92,18,0), "")</f>
        <v>38</v>
      </c>
      <c r="AC30">
        <f>IFERROR(VLOOKUP(B30,'[1]2019'!$B$3:$AC$102,16,0), "")</f>
        <v>44</v>
      </c>
      <c r="AD30">
        <f>IFERROR(VLOOKUP(B30,'[1]2018'!$B$3:$U$102,16,0), "")</f>
        <v>35</v>
      </c>
      <c r="AE30">
        <v>28</v>
      </c>
      <c r="AF30">
        <f>IFERROR(VLOOKUP(B30,'[1]2021'!$B$3:$AC$102,28,0), "")</f>
        <v>45</v>
      </c>
      <c r="AG30">
        <f>IFERROR(VLOOKUP(B30,'[1]2020'!$B$3:$AE$92,30,0), "")</f>
        <v>44</v>
      </c>
      <c r="AH30">
        <f>IFERROR(VLOOKUP(B30,'[1]2021'!$B$3:$AB$102,14,0), "")</f>
        <v>37</v>
      </c>
      <c r="AI30">
        <f>IFERROR(VLOOKUP(B30,'[1]2020'!$B$3:$AE$92,29,0), "")</f>
        <v>30</v>
      </c>
      <c r="AJ30">
        <v>8.74</v>
      </c>
      <c r="AK30">
        <f>IFERROR(VLOOKUP(B30,'[1]2021'!$B$3:$AB$102,13,0), "")</f>
        <v>8.3000000000000007</v>
      </c>
      <c r="AL30">
        <f>IFERROR(VLOOKUP(B30,'[1]2020'!$B$3:$AD$92,25,0), "")</f>
        <v>8.8800000000000008</v>
      </c>
      <c r="AM30">
        <v>50</v>
      </c>
      <c r="AN30">
        <f>IFERROR(VLOOKUP(B30,'[1]2021'!$B$3:$AB$102,3,0), "")</f>
        <v>50</v>
      </c>
      <c r="AO30">
        <f>IFERROR(VLOOKUP(B30,'[1]2020'!$B$3:$AD$92,12,0), "")</f>
        <v>25</v>
      </c>
      <c r="AP30">
        <f>IFERROR(VLOOKUP(B30,'[1]2019'!$B$3:$AC$102,22,0), "")</f>
        <v>25</v>
      </c>
      <c r="AQ30">
        <f>IFERROR(VLOOKUP(B30,'[1]2018'!$B$3:$U$102,5,0), "")</f>
        <v>31</v>
      </c>
      <c r="AR30">
        <v>50</v>
      </c>
      <c r="AS30">
        <f>IFERROR(VLOOKUP(B30,'[1]2021'!$B$3:$AB$102,27,0), "")</f>
        <v>42</v>
      </c>
      <c r="AT30">
        <f>IFERROR(VLOOKUP(B30,'[1]2020'!$B$3:$AD$92,8,0), "")</f>
        <v>52</v>
      </c>
      <c r="AU30">
        <f>IFERROR(VLOOKUP(B30,'[1]2019'!B31:$AC$102,20,0), "")</f>
        <v>49</v>
      </c>
      <c r="AV30">
        <f>IFERROR(VLOOKUP(B30,'[1]2018'!$B$3:$U$102,4,0), "")</f>
        <v>49</v>
      </c>
      <c r="AW30">
        <v>47</v>
      </c>
      <c r="AX30">
        <f>IFERROR(VLOOKUP(B30,'[1]2021'!$B$3:$AB$102,6,0), "")</f>
        <v>45</v>
      </c>
      <c r="AY30">
        <f>IFERROR(VLOOKUP(B30,'[1]2020'!$B$3:$AD$92,3,0), "")</f>
        <v>47</v>
      </c>
      <c r="AZ30">
        <f>IFERROR(VLOOKUP(B30,'[1]2019'!$B$3:$AC$102,27,0), "")</f>
        <v>40</v>
      </c>
      <c r="BA30">
        <f>IFERROR(VLOOKUP(B30,'[1]2018'!$B$3:$U$102,8,0), "")</f>
        <v>36</v>
      </c>
      <c r="BB30">
        <v>49</v>
      </c>
      <c r="BC30">
        <f>IFERROR(VLOOKUP(B31,'[1]2021'!$B$3:$AB$102,17,0), "")</f>
        <v>8</v>
      </c>
      <c r="BD30">
        <f>IFERROR(VLOOKUP(B30,'[1]2020'!$B$3:$AD$92,2,0), "")</f>
        <v>19</v>
      </c>
      <c r="BE30">
        <f>IFERROR(VLOOKUP(B30,'[1]2019'!$B$3:$AC$102,11,0), "")</f>
        <v>10</v>
      </c>
      <c r="BF30">
        <f>IFERROR(VLOOKUP(B30,'[1]2018'!B31:U130,13,0), "")</f>
        <v>9</v>
      </c>
      <c r="BG30" s="10">
        <v>64.39</v>
      </c>
      <c r="BH30" s="10">
        <f>IFERROR(VLOOKUP($B30,'[1]2021'!$B$3:$AB$102,20,0),"")</f>
        <v>55.999000000000002</v>
      </c>
      <c r="BI30" s="10">
        <f>IFERROR(VLOOKUP($B30,'[1]2020'!$B$3:$AD$92,20,0),"")</f>
        <v>30</v>
      </c>
      <c r="BJ30" s="10">
        <f>IFERROR(VLOOKUP($B30,'[1]2019'!$B$3:$AC$102,17,0),"")</f>
        <v>66</v>
      </c>
      <c r="BK30" s="10">
        <f>IFERROR(VLOOKUP($B30,'[1]2018'!$B$3:$U$102,17,0),"")</f>
        <v>55</v>
      </c>
      <c r="BL30" s="11">
        <v>70859</v>
      </c>
      <c r="BM30" s="11">
        <f>IFERROR(VLOOKUP(B30,'[1]2021'!$B$3:$AB$102,18,0), "")</f>
        <v>64671</v>
      </c>
      <c r="BN30" s="11">
        <f>IFERROR(VLOOKUP(B30,'[1]2020'!$B$3:$AD$92,16,0), "")</f>
        <v>57672</v>
      </c>
      <c r="BO30" s="11">
        <f>IFERROR(VLOOKUP(B30,'[1]2019'!$B$3:$AC$102,7,0), "")</f>
        <v>57302</v>
      </c>
      <c r="BP30">
        <v>48</v>
      </c>
      <c r="BQ30">
        <f>IFERROR(VLOOKUP(B30,'[1]2021'!$B$3:$AB$102,24,0), "")</f>
        <v>48</v>
      </c>
      <c r="BR30">
        <f>IFERROR(VLOOKUP(B30,'[1]2020'!$B$3:$AD$92,28,0), "")</f>
        <v>47</v>
      </c>
      <c r="BS30">
        <f>IFERROR(VLOOKUP(B30,'[1]2019'!$B$3:$AC$102,13,0), "")</f>
        <v>41</v>
      </c>
      <c r="BT30">
        <v>38</v>
      </c>
      <c r="BU30">
        <f>IFERROR(VLOOKUP(B30,'[1]2021'!$B$3:$AB$102,7,0), "")</f>
        <v>38</v>
      </c>
      <c r="BV30">
        <f>IFERROR(VLOOKUP(B30,'[1]2020'!$B$3:$AD$92,17,0), "")</f>
        <v>38</v>
      </c>
      <c r="BW30">
        <f>IFERROR(VLOOKUP(B30,'[1]2019'!$B$3:$AC$102,9,0), "")</f>
        <v>40</v>
      </c>
      <c r="BX30">
        <f>IFERROR(VLOOKUP(B30,'[1]2018'!$B$3:$U$102,11,0), "")</f>
        <v>43</v>
      </c>
      <c r="BY30">
        <v>92</v>
      </c>
      <c r="BZ30">
        <f>IFERROR(VLOOKUP(B30,'[1]2021'!$B$3:$AB$102,19,0), "")</f>
        <v>89</v>
      </c>
      <c r="CA30">
        <f>IFERROR(VLOOKUP(B30,'[1]2020'!$B$3:$AD$92,26,0), "")</f>
        <v>80</v>
      </c>
      <c r="CB30">
        <f>IFERROR(VLOOKUP(B30,'[1]2019'!$B$3:$AC$102,3,0), "")</f>
        <v>75</v>
      </c>
      <c r="CC30">
        <f>IFERROR(VLOOKUP(B30,'[1]2018'!$B$3:$U$102,18,0), "")</f>
        <v>76</v>
      </c>
      <c r="CD30">
        <v>81.117000000000004</v>
      </c>
      <c r="CE30">
        <f>IFERROR(VLOOKUP(B30,'[1]2021'!$B$3:$AB$102,21,0), "")</f>
        <v>78.754999999999995</v>
      </c>
      <c r="CF30">
        <f>IFERROR(VLOOKUP(B30,'[1]2020'!$B$3:$AD$92,7,0), "")</f>
        <v>83</v>
      </c>
      <c r="CG30" t="s">
        <v>230</v>
      </c>
      <c r="CH30">
        <v>85</v>
      </c>
      <c r="CI30">
        <v>19</v>
      </c>
    </row>
    <row r="31" spans="1:87" x14ac:dyDescent="0.3">
      <c r="A31">
        <v>30</v>
      </c>
      <c r="B31" t="s">
        <v>23</v>
      </c>
      <c r="C31">
        <v>82</v>
      </c>
      <c r="D31">
        <f>IFERROR(VLOOKUP(B31,'[1]2021'!$B$3:$AB$102,22,0), "")</f>
        <v>88</v>
      </c>
      <c r="E31">
        <f>IFERROR(VLOOKUP(B31,'[1]2020'!$B$3:$AD$92,11,0), "")</f>
        <v>87</v>
      </c>
      <c r="F31">
        <f>IFERROR(VLOOKUP(B31,'[1]2019'!$B$3:$AC$102,14,0), "")</f>
        <v>97</v>
      </c>
      <c r="G31">
        <v>33</v>
      </c>
      <c r="H31">
        <f>IFERROR(VLOOKUP(B31,'[1]2021'!$B$3:$AB$102,10,0), "")</f>
        <v>33</v>
      </c>
      <c r="I31">
        <f>IFERROR(VLOOKUP(B31,'[1]2020'!$B$3:$AD$92,20,0), "")</f>
        <v>17</v>
      </c>
      <c r="J31">
        <f>IFERROR(VLOOKUP(B31,'[1]2019'!$B$3:$AC$102,19,0), "")</f>
        <v>43</v>
      </c>
      <c r="K31">
        <f>IFERROR(VLOOKUP(B31,'[1]2018'!$B$3:$U$102,14,0), "")</f>
        <v>43</v>
      </c>
      <c r="L31">
        <v>66</v>
      </c>
      <c r="M31">
        <f>IFERROR(VLOOKUP(B31,'[1]2021'!B32:$AB$102,23,0), "")</f>
        <v>64</v>
      </c>
      <c r="N31">
        <f>IFERROR(VLOOKUP(B31,'[1]2020'!$B$3:$AD$92,4,0), "")</f>
        <v>67</v>
      </c>
      <c r="O31">
        <f>IFERROR(VLOOKUP(B31,'[1]2019'!$B$3:$AC$102,5,0), "")</f>
        <v>67</v>
      </c>
      <c r="P31">
        <v>31</v>
      </c>
      <c r="Q31">
        <f>IFERROR(VLOOKUP(B31,'[1]2021'!$B$3:$AB$102,11,0), "")</f>
        <v>33</v>
      </c>
      <c r="R31">
        <f>IFERROR(VLOOKUP(B31,'[1]2020'!$B$3:$AD$92,6,0), "")</f>
        <v>31</v>
      </c>
      <c r="S31">
        <f>IFERROR(VLOOKUP(B31,'[1]2019'!$B$3:$AC$102,12,0), "")</f>
        <v>28</v>
      </c>
      <c r="T31">
        <f>IFERROR(VLOOKUP(B31,'[1]2018'!$B$3:$U$102,15,0), "")</f>
        <v>26</v>
      </c>
      <c r="U31">
        <v>100</v>
      </c>
      <c r="V31">
        <f>IFERROR(VLOOKUP(B31,'[1]2021'!$B$3:$AB$102,12,0), "")</f>
        <v>100</v>
      </c>
      <c r="W31">
        <f>IFERROR(VLOOKUP(B31,'[1]2020'!$B$3:$AD$92,15,0), "")</f>
        <v>100</v>
      </c>
      <c r="X31">
        <f>IFERROR(VLOOKUP(B31,'[1]2019'!$B$3:$AC$102,21,0), "")</f>
        <v>100</v>
      </c>
      <c r="Y31">
        <f>IFERROR(VLOOKUP(B31,'[1]2018'!$B$3:$U$102,19,0), "")</f>
        <v>100</v>
      </c>
      <c r="Z31">
        <v>18</v>
      </c>
      <c r="AA31">
        <f>IFERROR(VLOOKUP(B31,'[1]2021'!$B$3:$AB$102,9,0), "")</f>
        <v>32</v>
      </c>
      <c r="AB31">
        <f>IFERROR(VLOOKUP(B31,'[1]2020'!$B$3:$AD$92,18,0), "")</f>
        <v>19</v>
      </c>
      <c r="AC31">
        <f>IFERROR(VLOOKUP(B31,'[1]2019'!$B$3:$AC$102,16,0), "")</f>
        <v>18</v>
      </c>
      <c r="AD31">
        <f>IFERROR(VLOOKUP(B31,'[1]2018'!$B$3:$U$102,16,0), "")</f>
        <v>25</v>
      </c>
      <c r="AE31">
        <v>30</v>
      </c>
      <c r="AF31">
        <f>IFERROR(VLOOKUP(B31,'[1]2021'!$B$3:$AC$102,28,0), "")</f>
        <v>33</v>
      </c>
      <c r="AG31">
        <f>IFERROR(VLOOKUP(B31,'[1]2020'!$B$3:$AE$92,30,0), "")</f>
        <v>29</v>
      </c>
      <c r="AH31">
        <f>IFERROR(VLOOKUP(B31,'[1]2021'!$B$3:$AB$102,14,0), "")</f>
        <v>37</v>
      </c>
      <c r="AI31">
        <f>IFERROR(VLOOKUP(B31,'[1]2020'!$B$3:$AE$92,29,0), "")</f>
        <v>28</v>
      </c>
      <c r="AJ31">
        <v>8.7799999999999994</v>
      </c>
      <c r="AK31">
        <f>IFERROR(VLOOKUP(B31,'[1]2021'!$B$3:$AB$102,13,0), "")</f>
        <v>8.57</v>
      </c>
      <c r="AL31">
        <f>IFERROR(VLOOKUP(B31,'[1]2020'!$B$3:$AD$92,25,0), "")</f>
        <v>8.4499999999999993</v>
      </c>
      <c r="AM31">
        <v>17</v>
      </c>
      <c r="AN31">
        <f>IFERROR(VLOOKUP(B31,'[1]2021'!$B$3:$AB$102,3,0), "")</f>
        <v>17</v>
      </c>
      <c r="AO31">
        <f>IFERROR(VLOOKUP(B31,'[1]2020'!$B$3:$AD$92,12,0), "")</f>
        <v>17</v>
      </c>
      <c r="AP31">
        <f>IFERROR(VLOOKUP(B31,'[1]2019'!$B$3:$AC$102,22,0), "")</f>
        <v>29</v>
      </c>
      <c r="AQ31">
        <f>IFERROR(VLOOKUP(B31,'[1]2018'!$B$3:$U$102,5,0), "")</f>
        <v>29</v>
      </c>
      <c r="AR31">
        <v>47</v>
      </c>
      <c r="AS31">
        <f>IFERROR(VLOOKUP(B31,'[1]2021'!$B$3:$AB$102,27,0), "")</f>
        <v>53</v>
      </c>
      <c r="AT31">
        <f>IFERROR(VLOOKUP(B31,'[1]2020'!$B$3:$AD$92,8,0), "")</f>
        <v>50</v>
      </c>
      <c r="AU31">
        <f>IFERROR(VLOOKUP(B31,'[1]2019'!B32:$AC$102,20,0), "")</f>
        <v>45</v>
      </c>
      <c r="AV31">
        <f>IFERROR(VLOOKUP(B31,'[1]2018'!$B$3:$U$102,4,0), "")</f>
        <v>54</v>
      </c>
      <c r="AW31">
        <v>27</v>
      </c>
      <c r="AX31">
        <f>IFERROR(VLOOKUP(B31,'[1]2021'!$B$3:$AB$102,6,0), "")</f>
        <v>26</v>
      </c>
      <c r="AY31">
        <f>IFERROR(VLOOKUP(B31,'[1]2020'!$B$3:$AD$92,3,0), "")</f>
        <v>25</v>
      </c>
      <c r="AZ31">
        <f>IFERROR(VLOOKUP(B31,'[1]2019'!$B$3:$AC$102,27,0), "")</f>
        <v>26</v>
      </c>
      <c r="BA31">
        <f>IFERROR(VLOOKUP(B31,'[1]2018'!$B$3:$U$102,8,0), "")</f>
        <v>25</v>
      </c>
      <c r="BB31">
        <v>3</v>
      </c>
      <c r="BC31">
        <f>IFERROR(VLOOKUP(B32,'[1]2021'!$B$3:$AB$102,17,0), "")</f>
        <v>76</v>
      </c>
      <c r="BD31">
        <f>IFERROR(VLOOKUP(B31,'[1]2020'!$B$3:$AD$92,2,0), "")</f>
        <v>6</v>
      </c>
      <c r="BE31">
        <f>IFERROR(VLOOKUP(B31,'[1]2019'!$B$3:$AC$102,11,0), "")</f>
        <v>31</v>
      </c>
      <c r="BF31" t="str">
        <f>IFERROR(VLOOKUP(B31,'[1]2018'!B32:U131,13,0), "")</f>
        <v/>
      </c>
      <c r="BG31" s="10">
        <v>58.03</v>
      </c>
      <c r="BH31" s="10">
        <f>IFERROR(VLOOKUP($B31,'[1]2021'!$B$3:$AB$102,20,0),"")</f>
        <v>69.14</v>
      </c>
      <c r="BI31" s="10">
        <f>IFERROR(VLOOKUP($B31,'[1]2020'!$B$3:$AD$92,20,0),"")</f>
        <v>17</v>
      </c>
      <c r="BJ31" s="10">
        <f>IFERROR(VLOOKUP($B31,'[1]2019'!$B$3:$AC$102,17,0),"")</f>
        <v>69</v>
      </c>
      <c r="BK31" s="10">
        <f>IFERROR(VLOOKUP($B31,'[1]2018'!$B$3:$U$102,17,0),"")</f>
        <v>58</v>
      </c>
      <c r="BL31" s="11">
        <v>81110</v>
      </c>
      <c r="BM31" s="11">
        <f>IFERROR(VLOOKUP(B31,'[1]2021'!$B$3:$AB$102,18,0), "")</f>
        <v>80984</v>
      </c>
      <c r="BN31" s="11">
        <f>IFERROR(VLOOKUP(B31,'[1]2020'!$B$3:$AD$92,16,0), "")</f>
        <v>80474</v>
      </c>
      <c r="BO31" s="11">
        <f>IFERROR(VLOOKUP(B31,'[1]2019'!$B$3:$AC$102,7,0), "")</f>
        <v>78053</v>
      </c>
      <c r="BP31">
        <v>16</v>
      </c>
      <c r="BQ31">
        <f>IFERROR(VLOOKUP(B31,'[1]2021'!$B$3:$AB$102,24,0), "")</f>
        <v>17</v>
      </c>
      <c r="BR31">
        <f>IFERROR(VLOOKUP(B31,'[1]2020'!$B$3:$AD$92,28,0), "")</f>
        <v>11</v>
      </c>
      <c r="BS31">
        <f>IFERROR(VLOOKUP(B31,'[1]2019'!$B$3:$AC$102,13,0), "")</f>
        <v>22</v>
      </c>
      <c r="BT31">
        <v>84</v>
      </c>
      <c r="BU31">
        <f>IFERROR(VLOOKUP(B31,'[1]2021'!$B$3:$AB$102,7,0), "")</f>
        <v>83</v>
      </c>
      <c r="BV31">
        <f>IFERROR(VLOOKUP(B31,'[1]2020'!$B$3:$AD$92,17,0), "")</f>
        <v>83</v>
      </c>
      <c r="BW31">
        <f>IFERROR(VLOOKUP(B31,'[1]2019'!$B$3:$AC$102,9,0), "")</f>
        <v>83</v>
      </c>
      <c r="BX31">
        <f>IFERROR(VLOOKUP(B31,'[1]2018'!$B$3:$U$102,11,0), "")</f>
        <v>82</v>
      </c>
      <c r="BY31">
        <v>45</v>
      </c>
      <c r="BZ31">
        <f>IFERROR(VLOOKUP(B31,'[1]2021'!$B$3:$AB$102,19,0), "")</f>
        <v>52</v>
      </c>
      <c r="CA31">
        <f>IFERROR(VLOOKUP(B31,'[1]2020'!$B$3:$AD$92,26,0), "")</f>
        <v>34</v>
      </c>
      <c r="CB31">
        <f>IFERROR(VLOOKUP(B31,'[1]2019'!$B$3:$AC$102,3,0), "")</f>
        <v>45</v>
      </c>
      <c r="CC31">
        <f>IFERROR(VLOOKUP(B31,'[1]2018'!$B$3:$U$102,18,0), "")</f>
        <v>68</v>
      </c>
      <c r="CD31">
        <v>83.542000000000002</v>
      </c>
      <c r="CE31">
        <f>IFERROR(VLOOKUP(B31,'[1]2021'!$B$3:$AB$102,21,0), "")</f>
        <v>80.542000000000002</v>
      </c>
      <c r="CF31">
        <f>IFERROR(VLOOKUP(B31,'[1]2020'!$B$3:$AD$92,7,0), "")</f>
        <v>83</v>
      </c>
      <c r="CG31" t="s">
        <v>222</v>
      </c>
      <c r="CH31">
        <v>81</v>
      </c>
      <c r="CI31">
        <v>29</v>
      </c>
    </row>
    <row r="32" spans="1:87" x14ac:dyDescent="0.3">
      <c r="A32">
        <v>31</v>
      </c>
      <c r="B32" t="s">
        <v>21</v>
      </c>
      <c r="C32">
        <v>15</v>
      </c>
      <c r="D32">
        <f>IFERROR(VLOOKUP(B32,'[1]2021'!$B$3:$AB$102,22,0), "")</f>
        <v>23</v>
      </c>
      <c r="E32">
        <f>IFERROR(VLOOKUP(B32,'[1]2020'!$B$3:$AD$92,11,0), "")</f>
        <v>29</v>
      </c>
      <c r="F32">
        <f>IFERROR(VLOOKUP(B32,'[1]2019'!$B$3:$AC$102,14,0), "")</f>
        <v>34</v>
      </c>
      <c r="G32">
        <v>9</v>
      </c>
      <c r="H32">
        <f>IFERROR(VLOOKUP(B32,'[1]2021'!$B$3:$AB$102,10,0), "")</f>
        <v>15</v>
      </c>
      <c r="I32">
        <f>IFERROR(VLOOKUP(B32,'[1]2020'!$B$3:$AD$92,20,0), "")</f>
        <v>18</v>
      </c>
      <c r="J32">
        <f>IFERROR(VLOOKUP(B32,'[1]2019'!$B$3:$AC$102,19,0), "")</f>
        <v>18</v>
      </c>
      <c r="K32">
        <f>IFERROR(VLOOKUP(B32,'[1]2018'!$B$3:$U$102,14,0), "")</f>
        <v>8</v>
      </c>
      <c r="L32">
        <v>83</v>
      </c>
      <c r="M32">
        <f>IFERROR(VLOOKUP(B32,'[1]2021'!B33:$AB$102,23,0), "")</f>
        <v>56</v>
      </c>
      <c r="N32">
        <f>IFERROR(VLOOKUP(B32,'[1]2020'!$B$3:$AD$92,4,0), "")</f>
        <v>55</v>
      </c>
      <c r="O32">
        <f>IFERROR(VLOOKUP(B32,'[1]2019'!$B$3:$AC$102,5,0), "")</f>
        <v>62</v>
      </c>
      <c r="P32">
        <v>38</v>
      </c>
      <c r="Q32">
        <f>IFERROR(VLOOKUP(B32,'[1]2021'!$B$3:$AB$102,11,0), "")</f>
        <v>42</v>
      </c>
      <c r="R32">
        <f>IFERROR(VLOOKUP(B32,'[1]2020'!$B$3:$AD$92,6,0), "")</f>
        <v>35</v>
      </c>
      <c r="S32">
        <f>IFERROR(VLOOKUP(B32,'[1]2019'!$B$3:$AC$102,12,0), "")</f>
        <v>32</v>
      </c>
      <c r="T32">
        <f>IFERROR(VLOOKUP(B32,'[1]2018'!$B$3:$U$102,15,0), "")</f>
        <v>24</v>
      </c>
      <c r="U32">
        <v>100</v>
      </c>
      <c r="V32">
        <f>IFERROR(VLOOKUP(B32,'[1]2021'!$B$3:$AB$102,12,0), "")</f>
        <v>100</v>
      </c>
      <c r="W32">
        <f>IFERROR(VLOOKUP(B32,'[1]2020'!$B$3:$AD$92,15,0), "")</f>
        <v>100</v>
      </c>
      <c r="X32">
        <f>IFERROR(VLOOKUP(B32,'[1]2019'!$B$3:$AC$102,21,0), "")</f>
        <v>100</v>
      </c>
      <c r="Y32">
        <f>IFERROR(VLOOKUP(B32,'[1]2018'!$B$3:$U$102,19,0), "")</f>
        <v>98</v>
      </c>
      <c r="Z32">
        <v>92</v>
      </c>
      <c r="AA32">
        <f>IFERROR(VLOOKUP(B32,'[1]2021'!$B$3:$AB$102,9,0), "")</f>
        <v>93</v>
      </c>
      <c r="AB32">
        <f>IFERROR(VLOOKUP(B32,'[1]2020'!$B$3:$AD$92,18,0), "")</f>
        <v>84</v>
      </c>
      <c r="AC32">
        <f>IFERROR(VLOOKUP(B32,'[1]2019'!$B$3:$AC$102,16,0), "")</f>
        <v>88</v>
      </c>
      <c r="AD32">
        <f>IFERROR(VLOOKUP(B32,'[1]2018'!$B$3:$U$102,16,0), "")</f>
        <v>93</v>
      </c>
      <c r="AE32">
        <v>31</v>
      </c>
      <c r="AF32">
        <f>IFERROR(VLOOKUP(B32,'[1]2021'!$B$3:$AC$102,28,0), "")</f>
        <v>47</v>
      </c>
      <c r="AG32">
        <f>IFERROR(VLOOKUP(B32,'[1]2020'!$B$3:$AE$92,30,0), "")</f>
        <v>36</v>
      </c>
      <c r="AH32">
        <f>IFERROR(VLOOKUP(B32,'[1]2021'!$B$3:$AB$102,14,0), "")</f>
        <v>44</v>
      </c>
      <c r="AI32">
        <f>IFERROR(VLOOKUP(B32,'[1]2020'!$B$3:$AE$92,29,0), "")</f>
        <v>26</v>
      </c>
      <c r="AJ32">
        <v>9.51</v>
      </c>
      <c r="AK32">
        <f>IFERROR(VLOOKUP(B32,'[1]2021'!$B$3:$AB$102,13,0), "")</f>
        <v>9.1</v>
      </c>
      <c r="AL32">
        <f>IFERROR(VLOOKUP(B32,'[1]2020'!$B$3:$AD$92,25,0), "")</f>
        <v>8.85</v>
      </c>
      <c r="AM32">
        <v>36</v>
      </c>
      <c r="AN32">
        <f>IFERROR(VLOOKUP(B32,'[1]2021'!$B$3:$AB$102,3,0), "")</f>
        <v>31</v>
      </c>
      <c r="AO32">
        <f>IFERROR(VLOOKUP(B32,'[1]2020'!$B$3:$AD$92,12,0), "")</f>
        <v>36</v>
      </c>
      <c r="AP32">
        <f>IFERROR(VLOOKUP(B32,'[1]2019'!$B$3:$AC$102,22,0), "")</f>
        <v>36</v>
      </c>
      <c r="AQ32">
        <f>IFERROR(VLOOKUP(B32,'[1]2018'!$B$3:$U$102,5,0), "")</f>
        <v>42</v>
      </c>
      <c r="AR32">
        <v>31</v>
      </c>
      <c r="AS32">
        <f>IFERROR(VLOOKUP(B32,'[1]2021'!$B$3:$AB$102,27,0), "")</f>
        <v>30</v>
      </c>
      <c r="AT32">
        <f>IFERROR(VLOOKUP(B32,'[1]2020'!$B$3:$AD$92,8,0), "")</f>
        <v>37</v>
      </c>
      <c r="AU32">
        <f>IFERROR(VLOOKUP(B32,'[1]2019'!B33:$AC$102,20,0), "")</f>
        <v>28</v>
      </c>
      <c r="AV32">
        <f>IFERROR(VLOOKUP(B32,'[1]2018'!$B$3:$U$102,4,0), "")</f>
        <v>28</v>
      </c>
      <c r="AW32">
        <v>22</v>
      </c>
      <c r="AX32">
        <f>IFERROR(VLOOKUP(B32,'[1]2021'!$B$3:$AB$102,6,0), "")</f>
        <v>19</v>
      </c>
      <c r="AY32">
        <f>IFERROR(VLOOKUP(B32,'[1]2020'!$B$3:$AD$92,3,0), "")</f>
        <v>18</v>
      </c>
      <c r="AZ32">
        <f>IFERROR(VLOOKUP(B32,'[1]2019'!$B$3:$AC$102,27,0), "")</f>
        <v>19</v>
      </c>
      <c r="BA32">
        <f>IFERROR(VLOOKUP(B32,'[1]2018'!$B$3:$U$102,8,0), "")</f>
        <v>22</v>
      </c>
      <c r="BB32">
        <v>62</v>
      </c>
      <c r="BC32">
        <f>IFERROR(VLOOKUP(B33,'[1]2021'!$B$3:$AB$102,17,0), "")</f>
        <v>73</v>
      </c>
      <c r="BD32">
        <f>IFERROR(VLOOKUP(B32,'[1]2020'!$B$3:$AD$92,2,0), "")</f>
        <v>54</v>
      </c>
      <c r="BE32">
        <f>IFERROR(VLOOKUP(B32,'[1]2019'!$B$3:$AC$102,11,0), "")</f>
        <v>62</v>
      </c>
      <c r="BF32" t="str">
        <f>IFERROR(VLOOKUP(B32,'[1]2018'!B33:U132,13,0), "")</f>
        <v/>
      </c>
      <c r="BG32" s="10">
        <v>36.159999999999997</v>
      </c>
      <c r="BH32" s="10">
        <f>IFERROR(VLOOKUP($B32,'[1]2021'!$B$3:$AB$102,20,0),"")</f>
        <v>35.725999999999999</v>
      </c>
      <c r="BI32" s="10">
        <f>IFERROR(VLOOKUP($B32,'[1]2020'!$B$3:$AD$92,20,0),"")</f>
        <v>18</v>
      </c>
      <c r="BJ32" s="10">
        <f>IFERROR(VLOOKUP($B32,'[1]2019'!$B$3:$AC$102,17,0),"")</f>
        <v>41</v>
      </c>
      <c r="BK32" s="10">
        <f>IFERROR(VLOOKUP($B32,'[1]2018'!$B$3:$U$102,17,0),"")</f>
        <v>40</v>
      </c>
      <c r="BL32" s="11">
        <v>144178</v>
      </c>
      <c r="BM32" s="11">
        <f>IFERROR(VLOOKUP(B32,'[1]2021'!$B$3:$AB$102,18,0), "")</f>
        <v>132446</v>
      </c>
      <c r="BN32" s="11">
        <f>IFERROR(VLOOKUP(B32,'[1]2020'!$B$3:$AD$92,16,0), "")</f>
        <v>128873</v>
      </c>
      <c r="BO32" s="11">
        <f>IFERROR(VLOOKUP(B32,'[1]2019'!$B$3:$AC$102,7,0), "")</f>
        <v>123618</v>
      </c>
      <c r="BP32">
        <v>91</v>
      </c>
      <c r="BQ32">
        <f>IFERROR(VLOOKUP(B32,'[1]2021'!$B$3:$AB$102,24,0), "")</f>
        <v>95</v>
      </c>
      <c r="BR32">
        <f>IFERROR(VLOOKUP(B32,'[1]2020'!$B$3:$AD$92,28,0), "")</f>
        <v>88</v>
      </c>
      <c r="BS32">
        <f>IFERROR(VLOOKUP(B32,'[1]2019'!$B$3:$AC$102,13,0), "")</f>
        <v>95</v>
      </c>
      <c r="BT32">
        <v>6</v>
      </c>
      <c r="BU32">
        <f>IFERROR(VLOOKUP(B32,'[1]2021'!$B$3:$AB$102,7,0), "")</f>
        <v>7</v>
      </c>
      <c r="BV32">
        <f>IFERROR(VLOOKUP(B32,'[1]2020'!$B$3:$AD$92,17,0), "")</f>
        <v>7</v>
      </c>
      <c r="BW32">
        <f>IFERROR(VLOOKUP(B32,'[1]2019'!$B$3:$AC$102,9,0), "")</f>
        <v>5</v>
      </c>
      <c r="BX32">
        <f>IFERROR(VLOOKUP(B32,'[1]2018'!$B$3:$U$102,11,0), "")</f>
        <v>6</v>
      </c>
      <c r="BY32">
        <v>0</v>
      </c>
      <c r="BZ32">
        <f>IFERROR(VLOOKUP(B32,'[1]2021'!$B$3:$AB$102,19,0), "")</f>
        <v>0</v>
      </c>
      <c r="CA32">
        <f>IFERROR(VLOOKUP(B32,'[1]2020'!$B$3:$AD$92,26,0), "")</f>
        <v>0</v>
      </c>
      <c r="CB32">
        <f>IFERROR(VLOOKUP(B32,'[1]2019'!$B$3:$AC$102,3,0), "")</f>
        <v>4</v>
      </c>
      <c r="CC32">
        <f>IFERROR(VLOOKUP(B32,'[1]2018'!$B$3:$U$102,18,0), "")</f>
        <v>0</v>
      </c>
      <c r="CD32">
        <v>82.075000000000003</v>
      </c>
      <c r="CE32">
        <f>IFERROR(VLOOKUP(B32,'[1]2021'!$B$3:$AB$102,21,0), "")</f>
        <v>77.066999999999993</v>
      </c>
      <c r="CF32">
        <f>IFERROR(VLOOKUP(B32,'[1]2020'!$B$3:$AD$92,7,0), "")</f>
        <v>77</v>
      </c>
      <c r="CG32" t="s">
        <v>231</v>
      </c>
      <c r="CH32">
        <v>100</v>
      </c>
      <c r="CI32">
        <v>21</v>
      </c>
    </row>
    <row r="33" spans="1:87" x14ac:dyDescent="0.3">
      <c r="A33">
        <v>32</v>
      </c>
      <c r="B33" t="s">
        <v>36</v>
      </c>
      <c r="C33">
        <v>47</v>
      </c>
      <c r="D33">
        <f>IFERROR(VLOOKUP(B33,'[1]2021'!$B$3:$AB$102,22,0), "")</f>
        <v>63</v>
      </c>
      <c r="E33">
        <f>IFERROR(VLOOKUP(B33,'[1]2020'!$B$3:$AD$92,11,0), "")</f>
        <v>50</v>
      </c>
      <c r="F33">
        <f>IFERROR(VLOOKUP(B33,'[1]2019'!$B$3:$AC$102,14,0), "")</f>
        <v>55</v>
      </c>
      <c r="G33">
        <v>63</v>
      </c>
      <c r="H33">
        <f>IFERROR(VLOOKUP(B33,'[1]2021'!$B$3:$AB$102,10,0), "")</f>
        <v>75</v>
      </c>
      <c r="I33">
        <f>IFERROR(VLOOKUP(B33,'[1]2020'!$B$3:$AD$92,20,0), "")</f>
        <v>75</v>
      </c>
      <c r="J33">
        <f>IFERROR(VLOOKUP(B33,'[1]2019'!$B$3:$AC$102,19,0), "")</f>
        <v>75</v>
      </c>
      <c r="K33">
        <f>IFERROR(VLOOKUP(B33,'[1]2018'!$B$3:$U$102,14,0), "")</f>
        <v>62</v>
      </c>
      <c r="L33">
        <v>22</v>
      </c>
      <c r="M33" t="str">
        <f>IFERROR(VLOOKUP(B33,'[1]2021'!B34:$AB$102,23,0), "")</f>
        <v/>
      </c>
      <c r="N33">
        <f>IFERROR(VLOOKUP(B33,'[1]2020'!$B$3:$AD$92,4,0), "")</f>
        <v>16</v>
      </c>
      <c r="O33">
        <f>IFERROR(VLOOKUP(B33,'[1]2019'!$B$3:$AC$102,5,0), "")</f>
        <v>17</v>
      </c>
      <c r="P33">
        <v>30</v>
      </c>
      <c r="Q33">
        <f>IFERROR(VLOOKUP(B33,'[1]2021'!$B$3:$AB$102,11,0), "")</f>
        <v>34</v>
      </c>
      <c r="R33">
        <f>IFERROR(VLOOKUP(B33,'[1]2020'!$B$3:$AD$92,6,0), "")</f>
        <v>37</v>
      </c>
      <c r="S33">
        <f>IFERROR(VLOOKUP(B33,'[1]2019'!$B$3:$AC$102,12,0), "")</f>
        <v>41</v>
      </c>
      <c r="T33">
        <f>IFERROR(VLOOKUP(B33,'[1]2018'!$B$3:$U$102,15,0), "")</f>
        <v>38</v>
      </c>
      <c r="U33">
        <v>100</v>
      </c>
      <c r="V33">
        <f>IFERROR(VLOOKUP(B33,'[1]2021'!$B$3:$AB$102,12,0), "")</f>
        <v>100</v>
      </c>
      <c r="W33">
        <f>IFERROR(VLOOKUP(B33,'[1]2020'!$B$3:$AD$92,15,0), "")</f>
        <v>100</v>
      </c>
      <c r="X33">
        <f>IFERROR(VLOOKUP(B33,'[1]2019'!$B$3:$AC$102,21,0), "")</f>
        <v>99</v>
      </c>
      <c r="Y33">
        <f>IFERROR(VLOOKUP(B33,'[1]2018'!$B$3:$U$102,19,0), "")</f>
        <v>98</v>
      </c>
      <c r="Z33">
        <v>45</v>
      </c>
      <c r="AA33">
        <f>IFERROR(VLOOKUP(B33,'[1]2021'!$B$3:$AB$102,9,0), "")</f>
        <v>44</v>
      </c>
      <c r="AB33">
        <f>IFERROR(VLOOKUP(B33,'[1]2020'!$B$3:$AD$92,18,0), "")</f>
        <v>37</v>
      </c>
      <c r="AC33">
        <f>IFERROR(VLOOKUP(B33,'[1]2019'!$B$3:$AC$102,16,0), "")</f>
        <v>53</v>
      </c>
      <c r="AD33">
        <f>IFERROR(VLOOKUP(B33,'[1]2018'!$B$3:$U$102,16,0), "")</f>
        <v>53</v>
      </c>
      <c r="AE33">
        <v>32</v>
      </c>
      <c r="AF33">
        <f>IFERROR(VLOOKUP(B33,'[1]2021'!$B$3:$AC$102,28,0), "")</f>
        <v>30</v>
      </c>
      <c r="AG33">
        <f>IFERROR(VLOOKUP(B33,'[1]2020'!$B$3:$AE$92,30,0), "")</f>
        <v>28</v>
      </c>
      <c r="AH33">
        <f>IFERROR(VLOOKUP(B33,'[1]2021'!$B$3:$AB$102,14,0), "")</f>
        <v>43</v>
      </c>
      <c r="AI33">
        <f>IFERROR(VLOOKUP(B33,'[1]2020'!$B$3:$AE$92,29,0), "")</f>
        <v>41</v>
      </c>
      <c r="AJ33">
        <v>8.5500000000000007</v>
      </c>
      <c r="AK33">
        <f>IFERROR(VLOOKUP(B33,'[1]2021'!$B$3:$AB$102,13,0), "")</f>
        <v>8.48</v>
      </c>
      <c r="AL33">
        <f>IFERROR(VLOOKUP(B33,'[1]2020'!$B$3:$AD$92,25,0), "")</f>
        <v>8.74</v>
      </c>
      <c r="AM33">
        <v>50</v>
      </c>
      <c r="AN33">
        <f>IFERROR(VLOOKUP(B33,'[1]2021'!$B$3:$AB$102,3,0), "")</f>
        <v>50</v>
      </c>
      <c r="AO33">
        <f>IFERROR(VLOOKUP(B33,'[1]2020'!$B$3:$AD$92,12,0), "")</f>
        <v>50</v>
      </c>
      <c r="AP33">
        <f>IFERROR(VLOOKUP(B33,'[1]2019'!$B$3:$AC$102,22,0), "")</f>
        <v>50</v>
      </c>
      <c r="AQ33">
        <f>IFERROR(VLOOKUP(B33,'[1]2018'!$B$3:$U$102,5,0), "")</f>
        <v>50</v>
      </c>
      <c r="AR33">
        <v>52</v>
      </c>
      <c r="AS33">
        <f>IFERROR(VLOOKUP(B33,'[1]2021'!$B$3:$AB$102,27,0), "")</f>
        <v>51</v>
      </c>
      <c r="AT33">
        <f>IFERROR(VLOOKUP(B33,'[1]2020'!$B$3:$AD$92,8,0), "")</f>
        <v>50</v>
      </c>
      <c r="AU33">
        <f>IFERROR(VLOOKUP(B33,'[1]2019'!B34:$AC$102,20,0), "")</f>
        <v>52</v>
      </c>
      <c r="AV33">
        <f>IFERROR(VLOOKUP(B33,'[1]2018'!$B$3:$U$102,4,0), "")</f>
        <v>53</v>
      </c>
      <c r="AW33">
        <v>45</v>
      </c>
      <c r="AX33">
        <f>IFERROR(VLOOKUP(B33,'[1]2021'!$B$3:$AB$102,6,0), "")</f>
        <v>44</v>
      </c>
      <c r="AY33">
        <f>IFERROR(VLOOKUP(B33,'[1]2020'!$B$3:$AD$92,3,0), "")</f>
        <v>42</v>
      </c>
      <c r="AZ33">
        <f>IFERROR(VLOOKUP(B33,'[1]2019'!$B$3:$AC$102,27,0), "")</f>
        <v>42</v>
      </c>
      <c r="BA33">
        <f>IFERROR(VLOOKUP(B33,'[1]2018'!$B$3:$U$102,8,0), "")</f>
        <v>45</v>
      </c>
      <c r="BB33">
        <v>80</v>
      </c>
      <c r="BC33">
        <f>IFERROR(VLOOKUP(B34,'[1]2021'!$B$3:$AB$102,17,0), "")</f>
        <v>27</v>
      </c>
      <c r="BD33">
        <f>IFERROR(VLOOKUP(B33,'[1]2020'!$B$3:$AD$92,2,0), "")</f>
        <v>55</v>
      </c>
      <c r="BE33">
        <f>IFERROR(VLOOKUP(B33,'[1]2019'!$B$3:$AC$102,11,0), "")</f>
        <v>80</v>
      </c>
      <c r="BF33">
        <f>IFERROR(VLOOKUP(B33,'[1]2018'!B34:U133,13,0), "")</f>
        <v>70</v>
      </c>
      <c r="BG33" s="10">
        <v>41.69</v>
      </c>
      <c r="BH33" s="10">
        <f>IFERROR(VLOOKUP($B33,'[1]2021'!$B$3:$AB$102,20,0),"")</f>
        <v>48.125</v>
      </c>
      <c r="BI33" s="10">
        <f>IFERROR(VLOOKUP($B33,'[1]2020'!$B$3:$AD$92,20,0),"")</f>
        <v>75</v>
      </c>
      <c r="BJ33" s="10">
        <f>IFERROR(VLOOKUP($B33,'[1]2019'!$B$3:$AC$102,17,0),"")</f>
        <v>46</v>
      </c>
      <c r="BK33" s="10">
        <f>IFERROR(VLOOKUP($B33,'[1]2018'!$B$3:$U$102,17,0),"")</f>
        <v>42</v>
      </c>
      <c r="BL33" s="11">
        <v>73424</v>
      </c>
      <c r="BM33" s="11">
        <f>IFERROR(VLOOKUP(B33,'[1]2021'!$B$3:$AB$102,18,0), "")</f>
        <v>71865</v>
      </c>
      <c r="BN33" s="11">
        <f>IFERROR(VLOOKUP(B33,'[1]2020'!$B$3:$AD$92,16,0), "")</f>
        <v>69207</v>
      </c>
      <c r="BO33" s="11">
        <f>IFERROR(VLOOKUP(B33,'[1]2019'!$B$3:$AC$102,7,0), "")</f>
        <v>64960</v>
      </c>
      <c r="BP33">
        <v>75</v>
      </c>
      <c r="BQ33">
        <f>IFERROR(VLOOKUP(B33,'[1]2021'!$B$3:$AB$102,24,0), "")</f>
        <v>72</v>
      </c>
      <c r="BR33">
        <f>IFERROR(VLOOKUP(B33,'[1]2020'!$B$3:$AD$92,28,0), "")</f>
        <v>63</v>
      </c>
      <c r="BS33">
        <f>IFERROR(VLOOKUP(B33,'[1]2019'!$B$3:$AC$102,13,0), "")</f>
        <v>75</v>
      </c>
      <c r="BT33">
        <v>78</v>
      </c>
      <c r="BU33">
        <f>IFERROR(VLOOKUP(B33,'[1]2021'!$B$3:$AB$102,7,0), "")</f>
        <v>76</v>
      </c>
      <c r="BV33">
        <f>IFERROR(VLOOKUP(B33,'[1]2020'!$B$3:$AD$92,17,0), "")</f>
        <v>72</v>
      </c>
      <c r="BW33">
        <f>IFERROR(VLOOKUP(B33,'[1]2019'!$B$3:$AC$102,9,0), "")</f>
        <v>69</v>
      </c>
      <c r="BX33">
        <f>IFERROR(VLOOKUP(B33,'[1]2018'!$B$3:$U$102,11,0), "")</f>
        <v>64</v>
      </c>
      <c r="BY33">
        <v>38</v>
      </c>
      <c r="BZ33">
        <f>IFERROR(VLOOKUP(B33,'[1]2021'!$B$3:$AB$102,19,0), "")</f>
        <v>35</v>
      </c>
      <c r="CA33">
        <f>IFERROR(VLOOKUP(B33,'[1]2020'!$B$3:$AD$92,26,0), "")</f>
        <v>37</v>
      </c>
      <c r="CB33">
        <f>IFERROR(VLOOKUP(B33,'[1]2019'!$B$3:$AC$102,3,0), "")</f>
        <v>33</v>
      </c>
      <c r="CC33">
        <f>IFERROR(VLOOKUP(B33,'[1]2018'!$B$3:$U$102,18,0), "")</f>
        <v>30</v>
      </c>
      <c r="CD33">
        <v>87.274000000000001</v>
      </c>
      <c r="CE33">
        <f>IFERROR(VLOOKUP(B33,'[1]2021'!$B$3:$AB$102,21,0), "")</f>
        <v>87.462000000000003</v>
      </c>
      <c r="CF33">
        <f>IFERROR(VLOOKUP(B33,'[1]2020'!$B$3:$AD$92,7,0), "")</f>
        <v>87</v>
      </c>
      <c r="CG33" t="s">
        <v>214</v>
      </c>
      <c r="CH33">
        <v>100</v>
      </c>
      <c r="CI33">
        <v>21</v>
      </c>
    </row>
    <row r="34" spans="1:87" x14ac:dyDescent="0.3">
      <c r="A34">
        <v>33</v>
      </c>
      <c r="B34" t="s">
        <v>30</v>
      </c>
      <c r="C34">
        <v>29</v>
      </c>
      <c r="D34">
        <f>IFERROR(VLOOKUP(B34,'[1]2021'!$B$3:$AB$102,22,0), "")</f>
        <v>48</v>
      </c>
      <c r="E34">
        <f>IFERROR(VLOOKUP(B34,'[1]2020'!$B$3:$AD$92,11,0), "")</f>
        <v>18</v>
      </c>
      <c r="F34">
        <f>IFERROR(VLOOKUP(B34,'[1]2019'!$B$3:$AC$102,14,0), "")</f>
        <v>28</v>
      </c>
      <c r="G34">
        <v>42</v>
      </c>
      <c r="H34">
        <f>IFERROR(VLOOKUP(B34,'[1]2021'!$B$3:$AB$102,10,0), "")</f>
        <v>40</v>
      </c>
      <c r="I34">
        <f>IFERROR(VLOOKUP(B34,'[1]2020'!$B$3:$AD$92,20,0), "")</f>
        <v>29</v>
      </c>
      <c r="J34">
        <f>IFERROR(VLOOKUP(B34,'[1]2019'!$B$3:$AC$102,19,0), "")</f>
        <v>35</v>
      </c>
      <c r="K34">
        <f>IFERROR(VLOOKUP(B34,'[1]2018'!$B$3:$U$102,14,0), "")</f>
        <v>33</v>
      </c>
      <c r="L34">
        <v>61</v>
      </c>
      <c r="M34">
        <f>IFERROR(VLOOKUP(B34,'[1]2021'!B35:$AB$102,23,0), "")</f>
        <v>61</v>
      </c>
      <c r="N34">
        <f>IFERROR(VLOOKUP(B34,'[1]2020'!$B$3:$AD$92,4,0), "")</f>
        <v>54</v>
      </c>
      <c r="O34">
        <f>IFERROR(VLOOKUP(B34,'[1]2019'!$B$3:$AC$102,5,0), "")</f>
        <v>55</v>
      </c>
      <c r="P34">
        <v>34</v>
      </c>
      <c r="Q34">
        <f>IFERROR(VLOOKUP(B34,'[1]2021'!$B$3:$AB$102,11,0), "")</f>
        <v>37</v>
      </c>
      <c r="R34">
        <f>IFERROR(VLOOKUP(B34,'[1]2020'!$B$3:$AD$92,6,0), "")</f>
        <v>36</v>
      </c>
      <c r="S34">
        <f>IFERROR(VLOOKUP(B34,'[1]2019'!$B$3:$AC$102,12,0), "")</f>
        <v>38</v>
      </c>
      <c r="T34">
        <f>IFERROR(VLOOKUP(B34,'[1]2018'!$B$3:$U$102,15,0), "")</f>
        <v>34</v>
      </c>
      <c r="U34">
        <v>89</v>
      </c>
      <c r="V34">
        <f>IFERROR(VLOOKUP(B34,'[1]2021'!$B$3:$AB$102,12,0), "")</f>
        <v>90</v>
      </c>
      <c r="W34">
        <f>IFERROR(VLOOKUP(B34,'[1]2020'!$B$3:$AD$92,15,0), "")</f>
        <v>90</v>
      </c>
      <c r="X34">
        <f>IFERROR(VLOOKUP(B34,'[1]2019'!$B$3:$AC$102,21,0), "")</f>
        <v>88</v>
      </c>
      <c r="Y34">
        <f>IFERROR(VLOOKUP(B34,'[1]2018'!$B$3:$U$102,19,0), "")</f>
        <v>78</v>
      </c>
      <c r="Z34">
        <v>23</v>
      </c>
      <c r="AA34">
        <f>IFERROR(VLOOKUP(B34,'[1]2021'!$B$3:$AB$102,9,0), "")</f>
        <v>34</v>
      </c>
      <c r="AB34">
        <f>IFERROR(VLOOKUP(B34,'[1]2020'!$B$3:$AD$92,18,0), "")</f>
        <v>26</v>
      </c>
      <c r="AC34">
        <f>IFERROR(VLOOKUP(B34,'[1]2019'!$B$3:$AC$102,16,0), "")</f>
        <v>23</v>
      </c>
      <c r="AD34">
        <f>IFERROR(VLOOKUP(B34,'[1]2018'!$B$3:$U$102,16,0), "")</f>
        <v>23</v>
      </c>
      <c r="AE34">
        <v>33</v>
      </c>
      <c r="AF34">
        <f>IFERROR(VLOOKUP(B34,'[1]2021'!$B$3:$AC$102,28,0), "")</f>
        <v>37</v>
      </c>
      <c r="AG34">
        <f>IFERROR(VLOOKUP(B34,'[1]2020'!$B$3:$AE$92,30,0), "")</f>
        <v>32</v>
      </c>
      <c r="AH34">
        <f>IFERROR(VLOOKUP(B34,'[1]2021'!$B$3:$AB$102,14,0), "")</f>
        <v>41</v>
      </c>
      <c r="AI34">
        <f>IFERROR(VLOOKUP(B34,'[1]2020'!$B$3:$AE$92,29,0), "")</f>
        <v>35</v>
      </c>
      <c r="AJ34">
        <v>9.2200000000000006</v>
      </c>
      <c r="AK34">
        <f>IFERROR(VLOOKUP(B34,'[1]2021'!$B$3:$AB$102,13,0), "")</f>
        <v>9.42</v>
      </c>
      <c r="AL34">
        <f>IFERROR(VLOOKUP(B34,'[1]2020'!$B$3:$AD$92,25,0), "")</f>
        <v>9.16</v>
      </c>
      <c r="AM34">
        <v>33</v>
      </c>
      <c r="AN34">
        <f>IFERROR(VLOOKUP(B34,'[1]2021'!$B$3:$AB$102,3,0), "")</f>
        <v>28</v>
      </c>
      <c r="AO34">
        <f>IFERROR(VLOOKUP(B34,'[1]2020'!$B$3:$AD$92,12,0), "")</f>
        <v>29</v>
      </c>
      <c r="AP34">
        <f>IFERROR(VLOOKUP(B34,'[1]2019'!$B$3:$AC$102,22,0), "")</f>
        <v>30</v>
      </c>
      <c r="AQ34">
        <f>IFERROR(VLOOKUP(B34,'[1]2018'!$B$3:$U$102,5,0), "")</f>
        <v>29</v>
      </c>
      <c r="AR34">
        <v>39</v>
      </c>
      <c r="AS34">
        <f>IFERROR(VLOOKUP(B34,'[1]2021'!$B$3:$AB$102,27,0), "")</f>
        <v>38</v>
      </c>
      <c r="AT34">
        <f>IFERROR(VLOOKUP(B34,'[1]2020'!$B$3:$AD$92,8,0), "")</f>
        <v>38</v>
      </c>
      <c r="AU34">
        <f>IFERROR(VLOOKUP(B34,'[1]2019'!B35:$AC$102,20,0), "")</f>
        <v>32</v>
      </c>
      <c r="AV34">
        <f>IFERROR(VLOOKUP(B34,'[1]2018'!$B$3:$U$102,4,0), "")</f>
        <v>40</v>
      </c>
      <c r="AW34">
        <v>33</v>
      </c>
      <c r="AX34">
        <f>IFERROR(VLOOKUP(B34,'[1]2021'!$B$3:$AB$102,6,0), "")</f>
        <v>37</v>
      </c>
      <c r="AY34">
        <f>IFERROR(VLOOKUP(B34,'[1]2020'!$B$3:$AD$92,3,0), "")</f>
        <v>37</v>
      </c>
      <c r="AZ34">
        <f>IFERROR(VLOOKUP(B34,'[1]2019'!$B$3:$AC$102,27,0), "")</f>
        <v>33</v>
      </c>
      <c r="BA34">
        <f>IFERROR(VLOOKUP(B34,'[1]2018'!$B$3:$U$102,8,0), "")</f>
        <v>28</v>
      </c>
      <c r="BB34">
        <v>16</v>
      </c>
      <c r="BC34">
        <f>IFERROR(VLOOKUP(B35,'[1]2021'!$B$3:$AB$102,17,0), "")</f>
        <v>19</v>
      </c>
      <c r="BD34">
        <f>IFERROR(VLOOKUP(B34,'[1]2020'!$B$3:$AD$92,2,0), "")</f>
        <v>12</v>
      </c>
      <c r="BE34">
        <f>IFERROR(VLOOKUP(B34,'[1]2019'!$B$3:$AC$102,11,0), "")</f>
        <v>25</v>
      </c>
      <c r="BF34">
        <f>IFERROR(VLOOKUP(B34,'[1]2018'!B35:U134,13,0), "")</f>
        <v>38</v>
      </c>
      <c r="BG34" s="10">
        <v>61.14</v>
      </c>
      <c r="BH34" s="10">
        <f>IFERROR(VLOOKUP($B34,'[1]2021'!$B$3:$AB$102,20,0),"")</f>
        <v>64.698999999999998</v>
      </c>
      <c r="BI34" s="10">
        <f>IFERROR(VLOOKUP($B34,'[1]2020'!$B$3:$AD$92,20,0),"")</f>
        <v>29</v>
      </c>
      <c r="BJ34" s="10">
        <f>IFERROR(VLOOKUP($B34,'[1]2019'!$B$3:$AC$102,17,0),"")</f>
        <v>59</v>
      </c>
      <c r="BK34" s="10">
        <f>IFERROR(VLOOKUP($B34,'[1]2018'!$B$3:$U$102,17,0),"")</f>
        <v>62</v>
      </c>
      <c r="BL34" s="11">
        <v>77611</v>
      </c>
      <c r="BM34" s="11">
        <f>IFERROR(VLOOKUP(B34,'[1]2021'!$B$3:$AB$102,18,0), "")</f>
        <v>75956</v>
      </c>
      <c r="BN34" s="11">
        <f>IFERROR(VLOOKUP(B34,'[1]2020'!$B$3:$AD$92,16,0), "")</f>
        <v>70709</v>
      </c>
      <c r="BO34" s="11">
        <f>IFERROR(VLOOKUP(B34,'[1]2019'!$B$3:$AC$102,7,0), "")</f>
        <v>69353</v>
      </c>
      <c r="BP34">
        <v>66</v>
      </c>
      <c r="BQ34">
        <f>IFERROR(VLOOKUP(B34,'[1]2021'!$B$3:$AB$102,24,0), "")</f>
        <v>63</v>
      </c>
      <c r="BR34">
        <f>IFERROR(VLOOKUP(B34,'[1]2020'!$B$3:$AD$92,28,0), "")</f>
        <v>62</v>
      </c>
      <c r="BS34">
        <f>IFERROR(VLOOKUP(B34,'[1]2019'!$B$3:$AC$102,13,0), "")</f>
        <v>71</v>
      </c>
      <c r="BT34">
        <v>56</v>
      </c>
      <c r="BU34">
        <f>IFERROR(VLOOKUP(B34,'[1]2021'!$B$3:$AB$102,7,0), "")</f>
        <v>53</v>
      </c>
      <c r="BV34">
        <f>IFERROR(VLOOKUP(B34,'[1]2020'!$B$3:$AD$92,17,0), "")</f>
        <v>53</v>
      </c>
      <c r="BW34">
        <f>IFERROR(VLOOKUP(B34,'[1]2019'!$B$3:$AC$102,9,0), "")</f>
        <v>58</v>
      </c>
      <c r="BX34">
        <f>IFERROR(VLOOKUP(B34,'[1]2018'!$B$3:$U$102,11,0), "")</f>
        <v>56</v>
      </c>
      <c r="BY34">
        <v>90</v>
      </c>
      <c r="BZ34">
        <f>IFERROR(VLOOKUP(B34,'[1]2021'!$B$3:$AB$102,19,0), "")</f>
        <v>86</v>
      </c>
      <c r="CA34">
        <f>IFERROR(VLOOKUP(B34,'[1]2020'!$B$3:$AD$92,26,0), "")</f>
        <v>88</v>
      </c>
      <c r="CB34">
        <f>IFERROR(VLOOKUP(B34,'[1]2019'!$B$3:$AC$102,3,0), "")</f>
        <v>94</v>
      </c>
      <c r="CC34">
        <f>IFERROR(VLOOKUP(B34,'[1]2018'!$B$3:$U$102,18,0), "")</f>
        <v>93</v>
      </c>
      <c r="CD34">
        <v>86.274000000000001</v>
      </c>
      <c r="CE34">
        <f>IFERROR(VLOOKUP(B34,'[1]2021'!$B$3:$AB$102,21,0), "")</f>
        <v>84.176000000000002</v>
      </c>
      <c r="CF34">
        <f>IFERROR(VLOOKUP(B34,'[1]2020'!$B$3:$AD$92,7,0), "")</f>
        <v>87</v>
      </c>
      <c r="CG34" t="s">
        <v>221</v>
      </c>
      <c r="CH34">
        <v>100</v>
      </c>
      <c r="CI34">
        <v>12</v>
      </c>
    </row>
    <row r="35" spans="1:87" x14ac:dyDescent="0.3">
      <c r="A35">
        <v>33</v>
      </c>
      <c r="B35" t="s">
        <v>71</v>
      </c>
      <c r="C35">
        <v>19</v>
      </c>
      <c r="D35">
        <f>IFERROR(VLOOKUP(B35,'[1]2021'!$B$3:$AB$102,22,0), "")</f>
        <v>39</v>
      </c>
      <c r="E35">
        <f>IFERROR(VLOOKUP(B35,'[1]2020'!$B$3:$AD$92,11,0), "")</f>
        <v>36</v>
      </c>
      <c r="F35" t="str">
        <f>IFERROR(VLOOKUP(B35,'[1]2019'!$B$3:$AC$102,14,0), "")</f>
        <v/>
      </c>
      <c r="G35">
        <v>41</v>
      </c>
      <c r="H35">
        <f>IFERROR(VLOOKUP(B35,'[1]2021'!$B$3:$AB$102,10,0), "")</f>
        <v>41</v>
      </c>
      <c r="I35">
        <f>IFERROR(VLOOKUP(B35,'[1]2020'!$B$3:$AD$92,20,0), "")</f>
        <v>43</v>
      </c>
      <c r="J35" t="str">
        <f>IFERROR(VLOOKUP(B35,'[1]2019'!$B$3:$AC$102,19,0), "")</f>
        <v/>
      </c>
      <c r="K35" t="str">
        <f>IFERROR(VLOOKUP(B35,'[1]2018'!$B$3:$U$102,14,0), "")</f>
        <v/>
      </c>
      <c r="L35">
        <v>91</v>
      </c>
      <c r="M35" t="str">
        <f>IFERROR(VLOOKUP(B35,'[1]2021'!B36:$AB$102,23,0), "")</f>
        <v/>
      </c>
      <c r="N35">
        <f>IFERROR(VLOOKUP(B35,'[1]2020'!$B$3:$AD$92,4,0), "")</f>
        <v>38</v>
      </c>
      <c r="O35" t="str">
        <f>IFERROR(VLOOKUP(B35,'[1]2019'!$B$3:$AC$102,5,0), "")</f>
        <v/>
      </c>
      <c r="P35">
        <v>19</v>
      </c>
      <c r="Q35">
        <f>IFERROR(VLOOKUP(B35,'[1]2021'!$B$3:$AB$102,11,0), "")</f>
        <v>0</v>
      </c>
      <c r="R35" t="str">
        <f>IFERROR(VLOOKUP(B35,'[1]2020'!$B$3:$AD$92,6,0), "")</f>
        <v/>
      </c>
      <c r="S35" t="str">
        <f>IFERROR(VLOOKUP(B35,'[1]2019'!$B$3:$AC$102,12,0), "")</f>
        <v/>
      </c>
      <c r="T35" t="str">
        <f>IFERROR(VLOOKUP(B35,'[1]2018'!$B$3:$U$102,15,0), "")</f>
        <v/>
      </c>
      <c r="U35">
        <v>97</v>
      </c>
      <c r="V35">
        <f>IFERROR(VLOOKUP(B35,'[1]2021'!$B$3:$AB$102,12,0), "")</f>
        <v>97</v>
      </c>
      <c r="W35">
        <f>IFERROR(VLOOKUP(B35,'[1]2020'!$B$3:$AD$92,15,0), "")</f>
        <v>97</v>
      </c>
      <c r="X35" t="str">
        <f>IFERROR(VLOOKUP(B35,'[1]2019'!$B$3:$AC$102,21,0), "")</f>
        <v/>
      </c>
      <c r="Y35" t="str">
        <f>IFERROR(VLOOKUP(B35,'[1]2018'!$B$3:$U$102,19,0), "")</f>
        <v/>
      </c>
      <c r="Z35">
        <v>16</v>
      </c>
      <c r="AA35">
        <f>IFERROR(VLOOKUP(B35,'[1]2021'!$B$3:$AB$102,9,0), "")</f>
        <v>9</v>
      </c>
      <c r="AB35">
        <f>IFERROR(VLOOKUP(B35,'[1]2020'!$B$3:$AD$92,18,0), "")</f>
        <v>27</v>
      </c>
      <c r="AC35" t="str">
        <f>IFERROR(VLOOKUP(B35,'[1]2019'!$B$3:$AC$102,16,0), "")</f>
        <v/>
      </c>
      <c r="AD35" t="str">
        <f>IFERROR(VLOOKUP(B35,'[1]2018'!$B$3:$U$102,16,0), "")</f>
        <v/>
      </c>
      <c r="AE35">
        <v>33</v>
      </c>
      <c r="AF35">
        <f>IFERROR(VLOOKUP(B35,'[1]2021'!$B$3:$AC$102,28,0), "")</f>
        <v>11</v>
      </c>
      <c r="AG35">
        <f>IFERROR(VLOOKUP(B35,'[1]2020'!$B$3:$AE$92,30,0), "")</f>
        <v>14</v>
      </c>
      <c r="AH35">
        <f>IFERROR(VLOOKUP(B35,'[1]2021'!$B$3:$AB$102,14,0), "")</f>
        <v>0</v>
      </c>
      <c r="AI35" t="str">
        <f>IFERROR(VLOOKUP(B35,'[1]2020'!$B$3:$AE$92,29,0), "")</f>
        <v/>
      </c>
      <c r="AJ35">
        <v>9.25</v>
      </c>
      <c r="AK35">
        <f>IFERROR(VLOOKUP(B35,'[1]2021'!$B$3:$AB$102,13,0), "")</f>
        <v>9.31</v>
      </c>
      <c r="AL35">
        <f>IFERROR(VLOOKUP(B35,'[1]2020'!$B$3:$AD$92,25,0), "")</f>
        <v>9.26</v>
      </c>
      <c r="AM35">
        <v>26</v>
      </c>
      <c r="AN35">
        <f>IFERROR(VLOOKUP(B35,'[1]2021'!$B$3:$AB$102,3,0), "")</f>
        <v>27</v>
      </c>
      <c r="AO35">
        <f>IFERROR(VLOOKUP(B35,'[1]2020'!$B$3:$AD$92,12,0), "")</f>
        <v>26</v>
      </c>
      <c r="AP35" t="str">
        <f>IFERROR(VLOOKUP(B35,'[1]2019'!$B$3:$AC$102,22,0), "")</f>
        <v/>
      </c>
      <c r="AQ35" t="str">
        <f>IFERROR(VLOOKUP(B35,'[1]2018'!$B$3:$U$102,5,0), "")</f>
        <v/>
      </c>
      <c r="AR35">
        <v>57</v>
      </c>
      <c r="AS35">
        <f>IFERROR(VLOOKUP(B35,'[1]2021'!$B$3:$AB$102,27,0), "")</f>
        <v>52</v>
      </c>
      <c r="AT35">
        <f>IFERROR(VLOOKUP(B35,'[1]2020'!$B$3:$AD$92,8,0), "")</f>
        <v>53</v>
      </c>
      <c r="AU35" t="str">
        <f>IFERROR(VLOOKUP(B35,'[1]2019'!B36:$AC$102,20,0), "")</f>
        <v/>
      </c>
      <c r="AV35" t="str">
        <f>IFERROR(VLOOKUP(B35,'[1]2018'!$B$3:$U$102,4,0), "")</f>
        <v/>
      </c>
      <c r="AW35">
        <v>34</v>
      </c>
      <c r="AX35">
        <f>IFERROR(VLOOKUP(B35,'[1]2021'!$B$3:$AB$102,6,0), "")</f>
        <v>32</v>
      </c>
      <c r="AY35">
        <f>IFERROR(VLOOKUP(B35,'[1]2020'!$B$3:$AD$92,3,0), "")</f>
        <v>31</v>
      </c>
      <c r="AZ35" t="str">
        <f>IFERROR(VLOOKUP(B35,'[1]2019'!$B$3:$AC$102,27,0), "")</f>
        <v/>
      </c>
      <c r="BA35" t="str">
        <f>IFERROR(VLOOKUP(B35,'[1]2018'!$B$3:$U$102,8,0), "")</f>
        <v/>
      </c>
      <c r="BB35">
        <v>14</v>
      </c>
      <c r="BC35">
        <f>IFERROR(VLOOKUP(B36,'[1]2021'!$B$3:$AB$102,17,0), "")</f>
        <v>45</v>
      </c>
      <c r="BD35">
        <f>IFERROR(VLOOKUP(B35,'[1]2020'!$B$3:$AD$92,2,0), "")</f>
        <v>15</v>
      </c>
      <c r="BE35" t="str">
        <f>IFERROR(VLOOKUP(B35,'[1]2019'!$B$3:$AC$102,11,0), "")</f>
        <v/>
      </c>
      <c r="BF35" t="str">
        <f>IFERROR(VLOOKUP(B35,'[1]2018'!B36:U135,13,0), "")</f>
        <v/>
      </c>
      <c r="BG35" s="10">
        <v>58.38</v>
      </c>
      <c r="BH35" s="10">
        <f>IFERROR(VLOOKUP($B35,'[1]2021'!$B$3:$AB$102,20,0),"")</f>
        <v>62.851999999999997</v>
      </c>
      <c r="BI35" s="10">
        <f>IFERROR(VLOOKUP($B35,'[1]2020'!$B$3:$AD$92,20,0),"")</f>
        <v>43</v>
      </c>
      <c r="BJ35" s="10" t="str">
        <f>IFERROR(VLOOKUP($B35,'[1]2019'!$B$3:$AC$102,17,0),"")</f>
        <v/>
      </c>
      <c r="BK35" s="10" t="str">
        <f>IFERROR(VLOOKUP($B35,'[1]2018'!$B$3:$U$102,17,0),"")</f>
        <v/>
      </c>
      <c r="BL35" s="11">
        <v>93931</v>
      </c>
      <c r="BM35" s="11">
        <f>IFERROR(VLOOKUP(B35,'[1]2021'!$B$3:$AB$102,18,0), "")</f>
        <v>90755</v>
      </c>
      <c r="BN35" s="11">
        <f>IFERROR(VLOOKUP(B35,'[1]2020'!$B$3:$AD$92,16,0), "")</f>
        <v>92103</v>
      </c>
      <c r="BO35" s="11" t="str">
        <f>IFERROR(VLOOKUP(B35,'[1]2019'!$B$3:$AC$102,7,0), "")</f>
        <v/>
      </c>
      <c r="BP35">
        <v>64</v>
      </c>
      <c r="BQ35">
        <f>IFERROR(VLOOKUP(B35,'[1]2021'!$B$3:$AB$102,24,0), "")</f>
        <v>58</v>
      </c>
      <c r="BR35">
        <f>IFERROR(VLOOKUP(B35,'[1]2020'!$B$3:$AD$92,28,0), "")</f>
        <v>45</v>
      </c>
      <c r="BS35" t="str">
        <f>IFERROR(VLOOKUP(B35,'[1]2019'!$B$3:$AC$102,13,0), "")</f>
        <v/>
      </c>
      <c r="BT35">
        <v>26</v>
      </c>
      <c r="BU35">
        <f>IFERROR(VLOOKUP(B35,'[1]2021'!$B$3:$AB$102,7,0), "")</f>
        <v>22</v>
      </c>
      <c r="BV35">
        <f>IFERROR(VLOOKUP(B35,'[1]2020'!$B$3:$AD$92,17,0), "")</f>
        <v>22</v>
      </c>
      <c r="BW35" t="str">
        <f>IFERROR(VLOOKUP(B35,'[1]2019'!$B$3:$AC$102,9,0), "")</f>
        <v/>
      </c>
      <c r="BX35" t="str">
        <f>IFERROR(VLOOKUP(B35,'[1]2018'!$B$3:$U$102,11,0), "")</f>
        <v/>
      </c>
      <c r="BY35">
        <v>63</v>
      </c>
      <c r="BZ35">
        <f>IFERROR(VLOOKUP(B35,'[1]2021'!$B$3:$AB$102,19,0), "")</f>
        <v>67</v>
      </c>
      <c r="CA35">
        <f>IFERROR(VLOOKUP(B35,'[1]2020'!$B$3:$AD$92,26,0), "")</f>
        <v>61</v>
      </c>
      <c r="CB35" t="str">
        <f>IFERROR(VLOOKUP(B35,'[1]2019'!$B$3:$AC$102,3,0), "")</f>
        <v/>
      </c>
      <c r="CC35" t="str">
        <f>IFERROR(VLOOKUP(B35,'[1]2018'!$B$3:$U$102,18,0), "")</f>
        <v/>
      </c>
      <c r="CD35">
        <v>87.331000000000003</v>
      </c>
      <c r="CE35">
        <f>IFERROR(VLOOKUP(B35,'[1]2021'!$B$3:$AB$102,21,0), "")</f>
        <v>85.953000000000003</v>
      </c>
      <c r="CF35">
        <f>IFERROR(VLOOKUP(B35,'[1]2020'!$B$3:$AD$92,7,0), "")</f>
        <v>87</v>
      </c>
      <c r="CG35" t="s">
        <v>232</v>
      </c>
      <c r="CH35">
        <v>0</v>
      </c>
      <c r="CI35">
        <v>12</v>
      </c>
    </row>
    <row r="36" spans="1:87" x14ac:dyDescent="0.3">
      <c r="A36">
        <v>35</v>
      </c>
      <c r="B36" t="s">
        <v>38</v>
      </c>
      <c r="C36">
        <v>50</v>
      </c>
      <c r="D36">
        <f>IFERROR(VLOOKUP(B36,'[1]2021'!$B$3:$AB$102,22,0), "")</f>
        <v>33</v>
      </c>
      <c r="E36">
        <f>IFERROR(VLOOKUP(B36,'[1]2020'!$B$3:$AD$92,11,0), "")</f>
        <v>37</v>
      </c>
      <c r="F36">
        <f>IFERROR(VLOOKUP(B36,'[1]2019'!$B$3:$AC$102,14,0), "")</f>
        <v>25</v>
      </c>
      <c r="G36">
        <v>10</v>
      </c>
      <c r="H36">
        <f>IFERROR(VLOOKUP(B36,'[1]2021'!$B$3:$AB$102,10,0), "")</f>
        <v>10</v>
      </c>
      <c r="I36">
        <f>IFERROR(VLOOKUP(B36,'[1]2020'!$B$3:$AD$92,20,0), "")</f>
        <v>11</v>
      </c>
      <c r="J36">
        <f>IFERROR(VLOOKUP(B36,'[1]2019'!$B$3:$AC$102,19,0), "")</f>
        <v>11</v>
      </c>
      <c r="K36">
        <f>IFERROR(VLOOKUP(B36,'[1]2018'!$B$3:$U$102,14,0), "")</f>
        <v>13</v>
      </c>
      <c r="L36">
        <v>1</v>
      </c>
      <c r="M36">
        <f>IFERROR(VLOOKUP(B36,'[1]2021'!B37:$AB$102,23,0), "")</f>
        <v>1</v>
      </c>
      <c r="N36">
        <f>IFERROR(VLOOKUP(B36,'[1]2020'!$B$3:$AD$92,4,0), "")</f>
        <v>1</v>
      </c>
      <c r="O36">
        <f>IFERROR(VLOOKUP(B36,'[1]2019'!$B$3:$AC$102,5,0), "")</f>
        <v>1</v>
      </c>
      <c r="P36">
        <v>31</v>
      </c>
      <c r="Q36">
        <f>IFERROR(VLOOKUP(B36,'[1]2021'!$B$3:$AB$102,11,0), "")</f>
        <v>30</v>
      </c>
      <c r="R36">
        <f>IFERROR(VLOOKUP(B36,'[1]2020'!$B$3:$AD$92,6,0), "")</f>
        <v>31</v>
      </c>
      <c r="S36">
        <f>IFERROR(VLOOKUP(B36,'[1]2019'!$B$3:$AC$102,12,0), "")</f>
        <v>39</v>
      </c>
      <c r="T36">
        <f>IFERROR(VLOOKUP(B36,'[1]2018'!$B$3:$U$102,15,0), "")</f>
        <v>55</v>
      </c>
      <c r="U36">
        <v>90</v>
      </c>
      <c r="V36">
        <f>IFERROR(VLOOKUP(B36,'[1]2021'!$B$3:$AB$102,12,0), "")</f>
        <v>95</v>
      </c>
      <c r="W36">
        <f>IFERROR(VLOOKUP(B36,'[1]2020'!$B$3:$AD$92,15,0), "")</f>
        <v>96</v>
      </c>
      <c r="X36">
        <f>IFERROR(VLOOKUP(B36,'[1]2019'!$B$3:$AC$102,21,0), "")</f>
        <v>95</v>
      </c>
      <c r="Y36">
        <f>IFERROR(VLOOKUP(B36,'[1]2018'!$B$3:$U$102,19,0), "")</f>
        <v>95</v>
      </c>
      <c r="Z36">
        <v>65</v>
      </c>
      <c r="AA36">
        <f>IFERROR(VLOOKUP(B36,'[1]2021'!$B$3:$AB$102,9,0), "")</f>
        <v>29</v>
      </c>
      <c r="AB36">
        <f>IFERROR(VLOOKUP(B36,'[1]2020'!$B$3:$AD$92,18,0), "")</f>
        <v>43</v>
      </c>
      <c r="AC36">
        <f>IFERROR(VLOOKUP(B36,'[1]2019'!$B$3:$AC$102,16,0), "")</f>
        <v>26</v>
      </c>
      <c r="AD36">
        <f>IFERROR(VLOOKUP(B36,'[1]2018'!$B$3:$U$102,16,0), "")</f>
        <v>26</v>
      </c>
      <c r="AE36">
        <v>35</v>
      </c>
      <c r="AF36">
        <f>IFERROR(VLOOKUP(B36,'[1]2021'!$B$3:$AC$102,28,0), "")</f>
        <v>39</v>
      </c>
      <c r="AG36">
        <f>IFERROR(VLOOKUP(B36,'[1]2020'!$B$3:$AE$92,30,0), "")</f>
        <v>19</v>
      </c>
      <c r="AH36">
        <f>IFERROR(VLOOKUP(B36,'[1]2021'!$B$3:$AB$102,14,0), "")</f>
        <v>31</v>
      </c>
      <c r="AI36">
        <f>IFERROR(VLOOKUP(B36,'[1]2020'!$B$3:$AE$92,29,0), "")</f>
        <v>44</v>
      </c>
      <c r="AJ36">
        <v>8.65</v>
      </c>
      <c r="AK36">
        <f>IFERROR(VLOOKUP(B36,'[1]2021'!$B$3:$AB$102,13,0), "")</f>
        <v>9.1</v>
      </c>
      <c r="AL36">
        <f>IFERROR(VLOOKUP(B36,'[1]2020'!$B$3:$AD$92,25,0), "")</f>
        <v>9.08</v>
      </c>
      <c r="AM36">
        <v>23</v>
      </c>
      <c r="AN36">
        <f>IFERROR(VLOOKUP(B36,'[1]2021'!$B$3:$AB$102,3,0), "")</f>
        <v>33</v>
      </c>
      <c r="AO36">
        <f>IFERROR(VLOOKUP(B36,'[1]2020'!$B$3:$AD$92,12,0), "")</f>
        <v>37</v>
      </c>
      <c r="AP36">
        <f>IFERROR(VLOOKUP(B36,'[1]2019'!$B$3:$AC$102,22,0), "")</f>
        <v>40</v>
      </c>
      <c r="AQ36">
        <f>IFERROR(VLOOKUP(B36,'[1]2018'!$B$3:$U$102,5,0), "")</f>
        <v>33</v>
      </c>
      <c r="AR36">
        <v>50</v>
      </c>
      <c r="AS36">
        <f>IFERROR(VLOOKUP(B36,'[1]2021'!$B$3:$AB$102,27,0), "")</f>
        <v>41</v>
      </c>
      <c r="AT36">
        <f>IFERROR(VLOOKUP(B36,'[1]2020'!$B$3:$AD$92,8,0), "")</f>
        <v>53</v>
      </c>
      <c r="AU36" t="str">
        <f>IFERROR(VLOOKUP(B36,'[1]2019'!B37:$AC$102,20,0), "")</f>
        <v/>
      </c>
      <c r="AV36">
        <f>IFERROR(VLOOKUP(B36,'[1]2018'!$B$3:$U$102,4,0), "")</f>
        <v>48</v>
      </c>
      <c r="AW36">
        <v>35</v>
      </c>
      <c r="AX36">
        <f>IFERROR(VLOOKUP(B36,'[1]2021'!$B$3:$AB$102,6,0), "")</f>
        <v>42</v>
      </c>
      <c r="AY36">
        <f>IFERROR(VLOOKUP(B36,'[1]2020'!$B$3:$AD$92,3,0), "")</f>
        <v>42</v>
      </c>
      <c r="AZ36">
        <f>IFERROR(VLOOKUP(B36,'[1]2019'!$B$3:$AC$102,27,0), "")</f>
        <v>42</v>
      </c>
      <c r="BA36">
        <f>IFERROR(VLOOKUP(B36,'[1]2018'!$B$3:$U$102,8,0), "")</f>
        <v>38</v>
      </c>
      <c r="BB36">
        <v>36</v>
      </c>
      <c r="BC36">
        <f>IFERROR(VLOOKUP(B37,'[1]2021'!$B$3:$AB$102,17,0), "")</f>
        <v>87</v>
      </c>
      <c r="BD36">
        <f>IFERROR(VLOOKUP(B36,'[1]2020'!$B$3:$AD$92,2,0), "")</f>
        <v>2</v>
      </c>
      <c r="BE36">
        <f>IFERROR(VLOOKUP(B36,'[1]2019'!$B$3:$AC$102,11,0), "")</f>
        <v>4</v>
      </c>
      <c r="BF36">
        <f>IFERROR(VLOOKUP(B36,'[1]2018'!B37:U136,13,0), "")</f>
        <v>28</v>
      </c>
      <c r="BG36" s="10">
        <v>60.46</v>
      </c>
      <c r="BH36" s="10">
        <f>IFERROR(VLOOKUP($B36,'[1]2021'!$B$3:$AB$102,20,0),"")</f>
        <v>69.418000000000006</v>
      </c>
      <c r="BI36" s="10">
        <f>IFERROR(VLOOKUP($B36,'[1]2020'!$B$3:$AD$92,20,0),"")</f>
        <v>11</v>
      </c>
      <c r="BJ36" s="10">
        <f>IFERROR(VLOOKUP($B36,'[1]2019'!$B$3:$AC$102,17,0),"")</f>
        <v>64</v>
      </c>
      <c r="BK36" s="10">
        <f>IFERROR(VLOOKUP($B36,'[1]2018'!$B$3:$U$102,17,0),"")</f>
        <v>59</v>
      </c>
      <c r="BL36" s="11">
        <v>75141</v>
      </c>
      <c r="BM36" s="11">
        <f>IFERROR(VLOOKUP(B36,'[1]2021'!$B$3:$AB$102,18,0), "")</f>
        <v>62262</v>
      </c>
      <c r="BN36" s="11">
        <f>IFERROR(VLOOKUP(B36,'[1]2020'!$B$3:$AD$92,16,0), "")</f>
        <v>58616</v>
      </c>
      <c r="BO36" s="11">
        <f>IFERROR(VLOOKUP(B36,'[1]2019'!$B$3:$AC$102,7,0), "")</f>
        <v>50946</v>
      </c>
      <c r="BP36">
        <v>85</v>
      </c>
      <c r="BQ36">
        <f>IFERROR(VLOOKUP(B36,'[1]2021'!$B$3:$AB$102,24,0), "")</f>
        <v>96</v>
      </c>
      <c r="BR36">
        <f>IFERROR(VLOOKUP(B36,'[1]2020'!$B$3:$AD$92,28,0), "")</f>
        <v>90</v>
      </c>
      <c r="BS36">
        <f>IFERROR(VLOOKUP(B36,'[1]2019'!$B$3:$AC$102,13,0), "")</f>
        <v>100</v>
      </c>
      <c r="BT36">
        <v>8</v>
      </c>
      <c r="BU36">
        <f>IFERROR(VLOOKUP(B36,'[1]2021'!$B$3:$AB$102,7,0), "")</f>
        <v>14</v>
      </c>
      <c r="BV36">
        <f>IFERROR(VLOOKUP(B36,'[1]2020'!$B$3:$AD$92,17,0), "")</f>
        <v>14</v>
      </c>
      <c r="BW36">
        <f>IFERROR(VLOOKUP(B36,'[1]2019'!$B$3:$AC$102,9,0), "")</f>
        <v>13</v>
      </c>
      <c r="BX36">
        <f>IFERROR(VLOOKUP(B36,'[1]2018'!$B$3:$U$102,11,0), "")</f>
        <v>13</v>
      </c>
      <c r="BY36">
        <v>83</v>
      </c>
      <c r="BZ36">
        <f>IFERROR(VLOOKUP(B36,'[1]2021'!$B$3:$AB$102,19,0), "")</f>
        <v>95</v>
      </c>
      <c r="CA36">
        <f>IFERROR(VLOOKUP(B36,'[1]2020'!$B$3:$AD$92,26,0), "")</f>
        <v>89</v>
      </c>
      <c r="CB36">
        <f>IFERROR(VLOOKUP(B36,'[1]2019'!$B$3:$AC$102,3,0), "")</f>
        <v>87</v>
      </c>
      <c r="CC36">
        <f>IFERROR(VLOOKUP(B36,'[1]2018'!$B$3:$U$102,18,0), "")</f>
        <v>57</v>
      </c>
      <c r="CD36">
        <v>83.884</v>
      </c>
      <c r="CE36">
        <f>IFERROR(VLOOKUP(B36,'[1]2021'!$B$3:$AB$102,21,0), "")</f>
        <v>85.597999999999999</v>
      </c>
      <c r="CF36">
        <f>IFERROR(VLOOKUP(B36,'[1]2020'!$B$3:$AD$92,7,0), "")</f>
        <v>86</v>
      </c>
      <c r="CG36" t="s">
        <v>233</v>
      </c>
      <c r="CH36">
        <v>100</v>
      </c>
      <c r="CI36">
        <v>12</v>
      </c>
    </row>
    <row r="37" spans="1:87" x14ac:dyDescent="0.3">
      <c r="A37">
        <v>36</v>
      </c>
      <c r="B37" t="s">
        <v>62</v>
      </c>
      <c r="C37">
        <v>42</v>
      </c>
      <c r="D37">
        <f>IFERROR(VLOOKUP(B37,'[1]2021'!$B$3:$AB$102,22,0), "")</f>
        <v>75</v>
      </c>
      <c r="E37">
        <f>IFERROR(VLOOKUP(B37,'[1]2020'!$B$3:$AD$92,11,0), "")</f>
        <v>78</v>
      </c>
      <c r="F37">
        <f>IFERROR(VLOOKUP(B37,'[1]2019'!$B$3:$AC$102,14,0), "")</f>
        <v>90</v>
      </c>
      <c r="G37">
        <v>75</v>
      </c>
      <c r="H37">
        <f>IFERROR(VLOOKUP(B37,'[1]2021'!$B$3:$AB$102,10,0), "")</f>
        <v>69</v>
      </c>
      <c r="I37">
        <f>IFERROR(VLOOKUP(B37,'[1]2020'!$B$3:$AD$92,20,0), "")</f>
        <v>69</v>
      </c>
      <c r="J37">
        <f>IFERROR(VLOOKUP(B37,'[1]2019'!$B$3:$AC$102,19,0), "")</f>
        <v>59</v>
      </c>
      <c r="K37">
        <f>IFERROR(VLOOKUP(B37,'[1]2018'!$B$3:$U$102,14,0), "")</f>
        <v>55</v>
      </c>
      <c r="L37">
        <v>13</v>
      </c>
      <c r="M37">
        <f>IFERROR(VLOOKUP(B37,'[1]2021'!B38:$AB$102,23,0), "")</f>
        <v>3</v>
      </c>
      <c r="N37">
        <f>IFERROR(VLOOKUP(B37,'[1]2020'!$B$3:$AD$92,4,0), "")</f>
        <v>5</v>
      </c>
      <c r="O37">
        <f>IFERROR(VLOOKUP(B37,'[1]2019'!$B$3:$AC$102,5,0), "")</f>
        <v>6</v>
      </c>
      <c r="P37">
        <v>42</v>
      </c>
      <c r="Q37">
        <f>IFERROR(VLOOKUP(B37,'[1]2021'!$B$3:$AB$102,11,0), "")</f>
        <v>52</v>
      </c>
      <c r="R37">
        <f>IFERROR(VLOOKUP(B37,'[1]2020'!$B$3:$AD$92,6,0), "")</f>
        <v>69</v>
      </c>
      <c r="S37">
        <f>IFERROR(VLOOKUP(B37,'[1]2019'!$B$3:$AC$102,12,0), "")</f>
        <v>78</v>
      </c>
      <c r="T37">
        <f>IFERROR(VLOOKUP(B37,'[1]2018'!$B$3:$U$102,15,0), "")</f>
        <v>76</v>
      </c>
      <c r="U37">
        <v>90</v>
      </c>
      <c r="V37">
        <f>IFERROR(VLOOKUP(B37,'[1]2021'!$B$3:$AB$102,12,0), "")</f>
        <v>100</v>
      </c>
      <c r="W37">
        <f>IFERROR(VLOOKUP(B37,'[1]2020'!$B$3:$AD$92,15,0), "")</f>
        <v>97</v>
      </c>
      <c r="X37">
        <f>IFERROR(VLOOKUP(B37,'[1]2019'!$B$3:$AC$102,21,0), "")</f>
        <v>89</v>
      </c>
      <c r="Y37">
        <f>IFERROR(VLOOKUP(B37,'[1]2018'!$B$3:$U$102,19,0), "")</f>
        <v>71</v>
      </c>
      <c r="Z37">
        <v>48</v>
      </c>
      <c r="AA37">
        <f>IFERROR(VLOOKUP(B37,'[1]2021'!$B$3:$AB$102,9,0), "")</f>
        <v>52</v>
      </c>
      <c r="AB37">
        <f>IFERROR(VLOOKUP(B37,'[1]2020'!$B$3:$AD$92,18,0), "")</f>
        <v>54</v>
      </c>
      <c r="AC37">
        <f>IFERROR(VLOOKUP(B37,'[1]2019'!$B$3:$AC$102,16,0), "")</f>
        <v>52</v>
      </c>
      <c r="AD37">
        <f>IFERROR(VLOOKUP(B37,'[1]2018'!$B$3:$U$102,16,0), "")</f>
        <v>51</v>
      </c>
      <c r="AE37">
        <v>36</v>
      </c>
      <c r="AF37">
        <f>IFERROR(VLOOKUP(B37,'[1]2021'!$B$3:$AC$102,28,0), "")</f>
        <v>42</v>
      </c>
      <c r="AG37">
        <f>IFERROR(VLOOKUP(B37,'[1]2020'!$B$3:$AE$92,30,0), "")</f>
        <v>48</v>
      </c>
      <c r="AH37">
        <f>IFERROR(VLOOKUP(B37,'[1]2021'!$B$3:$AB$102,14,0), "")</f>
        <v>66</v>
      </c>
      <c r="AI37">
        <f>IFERROR(VLOOKUP(B37,'[1]2020'!$B$3:$AE$92,29,0), "")</f>
        <v>94</v>
      </c>
      <c r="AJ37">
        <v>8.65</v>
      </c>
      <c r="AK37">
        <f>IFERROR(VLOOKUP(B37,'[1]2021'!$B$3:$AB$102,13,0), "")</f>
        <v>8.81</v>
      </c>
      <c r="AL37">
        <f>IFERROR(VLOOKUP(B37,'[1]2020'!$B$3:$AD$92,25,0), "")</f>
        <v>8.5500000000000007</v>
      </c>
      <c r="AM37">
        <v>42</v>
      </c>
      <c r="AN37">
        <f>IFERROR(VLOOKUP(B37,'[1]2021'!$B$3:$AB$102,3,0), "")</f>
        <v>50</v>
      </c>
      <c r="AO37">
        <f>IFERROR(VLOOKUP(B37,'[1]2020'!$B$3:$AD$92,12,0), "")</f>
        <v>50</v>
      </c>
      <c r="AP37">
        <f>IFERROR(VLOOKUP(B37,'[1]2019'!$B$3:$AC$102,22,0), "")</f>
        <v>47</v>
      </c>
      <c r="AQ37">
        <f>IFERROR(VLOOKUP(B37,'[1]2018'!$B$3:$U$102,5,0), "")</f>
        <v>20</v>
      </c>
      <c r="AR37">
        <v>51</v>
      </c>
      <c r="AS37">
        <f>IFERROR(VLOOKUP(B37,'[1]2021'!$B$3:$AB$102,27,0), "")</f>
        <v>50</v>
      </c>
      <c r="AT37">
        <f>IFERROR(VLOOKUP(B37,'[1]2020'!$B$3:$AD$92,8,0), "")</f>
        <v>51</v>
      </c>
      <c r="AU37">
        <f>IFERROR(VLOOKUP(B37,'[1]2019'!B38:$AC$102,20,0), "")</f>
        <v>51</v>
      </c>
      <c r="AV37">
        <f>IFERROR(VLOOKUP(B37,'[1]2018'!$B$3:$U$102,4,0), "")</f>
        <v>65</v>
      </c>
      <c r="AW37">
        <v>50</v>
      </c>
      <c r="AX37">
        <f>IFERROR(VLOOKUP(B37,'[1]2021'!$B$3:$AB$102,6,0), "")</f>
        <v>51</v>
      </c>
      <c r="AY37">
        <f>IFERROR(VLOOKUP(B37,'[1]2020'!$B$3:$AD$92,3,0), "")</f>
        <v>51</v>
      </c>
      <c r="AZ37">
        <f>IFERROR(VLOOKUP(B37,'[1]2019'!$B$3:$AC$102,27,0), "")</f>
        <v>51</v>
      </c>
      <c r="BA37">
        <f>IFERROR(VLOOKUP(B37,'[1]2018'!$B$3:$U$102,8,0), "")</f>
        <v>65</v>
      </c>
      <c r="BB37">
        <v>86</v>
      </c>
      <c r="BC37">
        <f>IFERROR(VLOOKUP(B38,'[1]2021'!$B$3:$AB$102,17,0), "")</f>
        <v>7</v>
      </c>
      <c r="BD37">
        <f>IFERROR(VLOOKUP(B37,'[1]2020'!$B$3:$AD$92,2,0), "")</f>
        <v>66</v>
      </c>
      <c r="BE37">
        <f>IFERROR(VLOOKUP(B37,'[1]2019'!$B$3:$AC$102,11,0), "")</f>
        <v>95</v>
      </c>
      <c r="BF37">
        <f>IFERROR(VLOOKUP(B37,'[1]2018'!B38:U137,13,0), "")</f>
        <v>97</v>
      </c>
      <c r="BG37" s="10">
        <v>41.56</v>
      </c>
      <c r="BH37" s="10">
        <f>IFERROR(VLOOKUP($B37,'[1]2021'!$B$3:$AB$102,20,0),"")</f>
        <v>43.01</v>
      </c>
      <c r="BI37" s="10">
        <f>IFERROR(VLOOKUP($B37,'[1]2020'!$B$3:$AD$92,20,0),"")</f>
        <v>69</v>
      </c>
      <c r="BJ37" s="10">
        <f>IFERROR(VLOOKUP($B37,'[1]2019'!$B$3:$AC$102,17,0),"")</f>
        <v>38</v>
      </c>
      <c r="BK37" s="10">
        <f>IFERROR(VLOOKUP($B37,'[1]2018'!$B$3:$U$102,17,0),"")</f>
        <v>36</v>
      </c>
      <c r="BL37" s="11">
        <v>74250</v>
      </c>
      <c r="BM37" s="11">
        <f>IFERROR(VLOOKUP(B37,'[1]2021'!$B$3:$AB$102,18,0), "")</f>
        <v>64994</v>
      </c>
      <c r="BN37" s="11">
        <f>IFERROR(VLOOKUP(B37,'[1]2020'!$B$3:$AD$92,16,0), "")</f>
        <v>60454</v>
      </c>
      <c r="BO37" s="11">
        <f>IFERROR(VLOOKUP(B37,'[1]2019'!$B$3:$AC$102,7,0), "")</f>
        <v>53615</v>
      </c>
      <c r="BP37">
        <v>61</v>
      </c>
      <c r="BQ37">
        <f>IFERROR(VLOOKUP(B37,'[1]2021'!$B$3:$AB$102,24,0), "")</f>
        <v>80</v>
      </c>
      <c r="BR37">
        <f>IFERROR(VLOOKUP(B37,'[1]2020'!$B$3:$AD$92,28,0), "")</f>
        <v>79</v>
      </c>
      <c r="BS37">
        <f>IFERROR(VLOOKUP(B37,'[1]2019'!$B$3:$AC$102,13,0), "")</f>
        <v>81</v>
      </c>
      <c r="BT37">
        <v>69</v>
      </c>
      <c r="BU37">
        <f>IFERROR(VLOOKUP(B37,'[1]2021'!$B$3:$AB$102,7,0), "")</f>
        <v>61</v>
      </c>
      <c r="BV37">
        <f>IFERROR(VLOOKUP(B37,'[1]2020'!$B$3:$AD$92,17,0), "")</f>
        <v>61</v>
      </c>
      <c r="BW37">
        <f>IFERROR(VLOOKUP(B37,'[1]2019'!$B$3:$AC$102,9,0), "")</f>
        <v>54</v>
      </c>
      <c r="BX37">
        <f>IFERROR(VLOOKUP(B37,'[1]2018'!$B$3:$U$102,11,0), "")</f>
        <v>52</v>
      </c>
      <c r="BY37">
        <v>50</v>
      </c>
      <c r="BZ37">
        <f>IFERROR(VLOOKUP(B37,'[1]2021'!$B$3:$AB$102,19,0), "")</f>
        <v>53</v>
      </c>
      <c r="CA37">
        <f>IFERROR(VLOOKUP(B37,'[1]2020'!$B$3:$AD$92,26,0), "")</f>
        <v>47</v>
      </c>
      <c r="CB37">
        <f>IFERROR(VLOOKUP(B37,'[1]2019'!$B$3:$AC$102,3,0), "")</f>
        <v>41</v>
      </c>
      <c r="CC37">
        <f>IFERROR(VLOOKUP(B37,'[1]2018'!$B$3:$U$102,18,0), "")</f>
        <v>28</v>
      </c>
      <c r="CD37">
        <v>87.128</v>
      </c>
      <c r="CE37">
        <f>IFERROR(VLOOKUP(B37,'[1]2021'!$B$3:$AB$102,21,0), "")</f>
        <v>87.046000000000006</v>
      </c>
      <c r="CF37">
        <f>IFERROR(VLOOKUP(B37,'[1]2020'!$B$3:$AD$92,7,0), "")</f>
        <v>84</v>
      </c>
      <c r="CG37" t="s">
        <v>214</v>
      </c>
      <c r="CH37">
        <v>100</v>
      </c>
      <c r="CI37">
        <v>21</v>
      </c>
    </row>
    <row r="38" spans="1:87" x14ac:dyDescent="0.3">
      <c r="A38">
        <v>37</v>
      </c>
      <c r="B38" t="s">
        <v>37</v>
      </c>
      <c r="C38">
        <v>95</v>
      </c>
      <c r="D38">
        <f>IFERROR(VLOOKUP(B38,'[1]2021'!$B$3:$AB$102,22,0), "")</f>
        <v>93</v>
      </c>
      <c r="E38">
        <f>IFERROR(VLOOKUP(B38,'[1]2020'!$B$3:$AD$92,11,0), "")</f>
        <v>88</v>
      </c>
      <c r="F38">
        <f>IFERROR(VLOOKUP(B38,'[1]2019'!$B$3:$AC$102,14,0), "")</f>
        <v>94</v>
      </c>
      <c r="G38">
        <v>60</v>
      </c>
      <c r="H38">
        <f>IFERROR(VLOOKUP(B38,'[1]2021'!$B$3:$AB$102,10,0), "")</f>
        <v>73</v>
      </c>
      <c r="I38">
        <f>IFERROR(VLOOKUP(B38,'[1]2020'!$B$3:$AD$92,20,0), "")</f>
        <v>73</v>
      </c>
      <c r="J38">
        <f>IFERROR(VLOOKUP(B38,'[1]2019'!$B$3:$AC$102,19,0), "")</f>
        <v>73</v>
      </c>
      <c r="K38">
        <f>IFERROR(VLOOKUP(B38,'[1]2018'!$B$3:$U$102,14,0), "")</f>
        <v>73</v>
      </c>
      <c r="L38">
        <v>55</v>
      </c>
      <c r="M38">
        <f>IFERROR(VLOOKUP(B38,'[1]2021'!B39:$AB$102,23,0), "")</f>
        <v>59</v>
      </c>
      <c r="N38">
        <f>IFERROR(VLOOKUP(B38,'[1]2020'!$B$3:$AD$92,4,0), "")</f>
        <v>56</v>
      </c>
      <c r="O38">
        <f>IFERROR(VLOOKUP(B38,'[1]2019'!$B$3:$AC$102,5,0), "")</f>
        <v>60</v>
      </c>
      <c r="P38">
        <v>42</v>
      </c>
      <c r="Q38">
        <f>IFERROR(VLOOKUP(B38,'[1]2021'!$B$3:$AB$102,11,0), "")</f>
        <v>45</v>
      </c>
      <c r="R38">
        <f>IFERROR(VLOOKUP(B38,'[1]2020'!$B$3:$AD$92,6,0), "")</f>
        <v>45</v>
      </c>
      <c r="S38">
        <f>IFERROR(VLOOKUP(B38,'[1]2019'!$B$3:$AC$102,12,0), "")</f>
        <v>41</v>
      </c>
      <c r="T38">
        <f>IFERROR(VLOOKUP(B38,'[1]2018'!$B$3:$U$102,15,0), "")</f>
        <v>30</v>
      </c>
      <c r="U38">
        <v>91</v>
      </c>
      <c r="V38">
        <f>IFERROR(VLOOKUP(B38,'[1]2021'!$B$3:$AB$102,12,0), "")</f>
        <v>92</v>
      </c>
      <c r="W38">
        <f>IFERROR(VLOOKUP(B38,'[1]2020'!$B$3:$AD$92,15,0), "")</f>
        <v>91</v>
      </c>
      <c r="X38">
        <f>IFERROR(VLOOKUP(B38,'[1]2019'!$B$3:$AC$102,21,0), "")</f>
        <v>89</v>
      </c>
      <c r="Y38">
        <f>IFERROR(VLOOKUP(B38,'[1]2018'!$B$3:$U$102,19,0), "")</f>
        <v>91</v>
      </c>
      <c r="Z38">
        <v>9</v>
      </c>
      <c r="AA38">
        <f>IFERROR(VLOOKUP(B38,'[1]2021'!$B$3:$AB$102,9,0), "")</f>
        <v>13</v>
      </c>
      <c r="AB38">
        <f>IFERROR(VLOOKUP(B38,'[1]2020'!$B$3:$AD$92,18,0), "")</f>
        <v>9</v>
      </c>
      <c r="AC38">
        <f>IFERROR(VLOOKUP(B38,'[1]2019'!$B$3:$AC$102,16,0), "")</f>
        <v>16</v>
      </c>
      <c r="AD38">
        <f>IFERROR(VLOOKUP(B38,'[1]2018'!$B$3:$U$102,16,0), "")</f>
        <v>9</v>
      </c>
      <c r="AE38">
        <v>37</v>
      </c>
      <c r="AF38">
        <f>IFERROR(VLOOKUP(B38,'[1]2021'!$B$3:$AC$102,28,0), "")</f>
        <v>42</v>
      </c>
      <c r="AG38">
        <f>IFERROR(VLOOKUP(B38,'[1]2020'!$B$3:$AE$92,30,0), "")</f>
        <v>46</v>
      </c>
      <c r="AH38">
        <f>IFERROR(VLOOKUP(B38,'[1]2021'!$B$3:$AB$102,14,0), "")</f>
        <v>47</v>
      </c>
      <c r="AI38">
        <f>IFERROR(VLOOKUP(B38,'[1]2020'!$B$3:$AE$92,29,0), "")</f>
        <v>43</v>
      </c>
      <c r="AJ38">
        <v>7.88</v>
      </c>
      <c r="AK38">
        <f>IFERROR(VLOOKUP(B38,'[1]2021'!$B$3:$AB$102,13,0), "")</f>
        <v>8.1999999999999993</v>
      </c>
      <c r="AL38">
        <f>IFERROR(VLOOKUP(B38,'[1]2020'!$B$3:$AD$92,25,0), "")</f>
        <v>8.32</v>
      </c>
      <c r="AM38">
        <v>50</v>
      </c>
      <c r="AN38">
        <f>IFERROR(VLOOKUP(B38,'[1]2021'!$B$3:$AB$102,3,0), "")</f>
        <v>53</v>
      </c>
      <c r="AO38">
        <f>IFERROR(VLOOKUP(B38,'[1]2020'!$B$3:$AD$92,12,0), "")</f>
        <v>53</v>
      </c>
      <c r="AP38">
        <f>IFERROR(VLOOKUP(B38,'[1]2019'!$B$3:$AC$102,22,0), "")</f>
        <v>53</v>
      </c>
      <c r="AQ38">
        <f>IFERROR(VLOOKUP(B38,'[1]2018'!$B$3:$U$102,5,0), "")</f>
        <v>53</v>
      </c>
      <c r="AR38">
        <v>53</v>
      </c>
      <c r="AS38">
        <f>IFERROR(VLOOKUP(B38,'[1]2021'!$B$3:$AB$102,27,0), "")</f>
        <v>47</v>
      </c>
      <c r="AT38">
        <f>IFERROR(VLOOKUP(B38,'[1]2020'!$B$3:$AD$92,8,0), "")</f>
        <v>48</v>
      </c>
      <c r="AU38">
        <f>IFERROR(VLOOKUP(B38,'[1]2019'!B39:$AC$102,20,0), "")</f>
        <v>51</v>
      </c>
      <c r="AV38">
        <f>IFERROR(VLOOKUP(B38,'[1]2018'!$B$3:$U$102,4,0), "")</f>
        <v>46</v>
      </c>
      <c r="AW38">
        <v>50</v>
      </c>
      <c r="AX38">
        <f>IFERROR(VLOOKUP(B38,'[1]2021'!$B$3:$AB$102,6,0), "")</f>
        <v>47</v>
      </c>
      <c r="AY38">
        <f>IFERROR(VLOOKUP(B38,'[1]2020'!$B$3:$AD$92,3,0), "")</f>
        <v>47</v>
      </c>
      <c r="AZ38">
        <f>IFERROR(VLOOKUP(B38,'[1]2019'!$B$3:$AC$102,27,0), "")</f>
        <v>43</v>
      </c>
      <c r="BA38">
        <f>IFERROR(VLOOKUP(B38,'[1]2018'!$B$3:$U$102,8,0), "")</f>
        <v>43</v>
      </c>
      <c r="BB38">
        <v>6</v>
      </c>
      <c r="BC38">
        <f>IFERROR(VLOOKUP(B39,'[1]2021'!$B$3:$AB$102,17,0), "")</f>
        <v>68</v>
      </c>
      <c r="BD38">
        <f>IFERROR(VLOOKUP(B38,'[1]2020'!$B$3:$AD$92,2,0), "")</f>
        <v>7</v>
      </c>
      <c r="BE38">
        <f>IFERROR(VLOOKUP(B38,'[1]2019'!$B$3:$AC$102,11,0), "")</f>
        <v>21</v>
      </c>
      <c r="BF38">
        <f>IFERROR(VLOOKUP(B38,'[1]2018'!B39:U138,13,0), "")</f>
        <v>43</v>
      </c>
      <c r="BG38" s="10">
        <v>61.53</v>
      </c>
      <c r="BH38" s="10">
        <f>IFERROR(VLOOKUP($B38,'[1]2021'!$B$3:$AB$102,20,0),"")</f>
        <v>61.609000000000002</v>
      </c>
      <c r="BI38" s="10">
        <f>IFERROR(VLOOKUP($B38,'[1]2020'!$B$3:$AD$92,20,0),"")</f>
        <v>73</v>
      </c>
      <c r="BJ38" s="10">
        <f>IFERROR(VLOOKUP($B38,'[1]2019'!$B$3:$AC$102,17,0),"")</f>
        <v>54</v>
      </c>
      <c r="BK38" s="10">
        <f>IFERROR(VLOOKUP($B38,'[1]2018'!$B$3:$U$102,17,0),"")</f>
        <v>45</v>
      </c>
      <c r="BL38" s="11">
        <v>70648</v>
      </c>
      <c r="BM38" s="11">
        <f>IFERROR(VLOOKUP(B38,'[1]2021'!$B$3:$AB$102,18,0), "")</f>
        <v>66998</v>
      </c>
      <c r="BN38" s="11">
        <f>IFERROR(VLOOKUP(B38,'[1]2020'!$B$3:$AD$92,16,0), "")</f>
        <v>62667</v>
      </c>
      <c r="BO38" s="11">
        <f>IFERROR(VLOOKUP(B38,'[1]2019'!$B$3:$AC$102,7,0), "")</f>
        <v>61601</v>
      </c>
      <c r="BP38">
        <v>55</v>
      </c>
      <c r="BQ38">
        <f>IFERROR(VLOOKUP(B38,'[1]2021'!$B$3:$AB$102,24,0), "")</f>
        <v>59</v>
      </c>
      <c r="BR38">
        <f>IFERROR(VLOOKUP(B38,'[1]2020'!$B$3:$AD$92,28,0), "")</f>
        <v>61</v>
      </c>
      <c r="BS38">
        <f>IFERROR(VLOOKUP(B38,'[1]2019'!$B$3:$AC$102,13,0), "")</f>
        <v>59</v>
      </c>
      <c r="BT38">
        <v>56</v>
      </c>
      <c r="BU38">
        <f>IFERROR(VLOOKUP(B38,'[1]2021'!$B$3:$AB$102,7,0), "")</f>
        <v>54</v>
      </c>
      <c r="BV38">
        <f>IFERROR(VLOOKUP(B38,'[1]2020'!$B$3:$AD$92,17,0), "")</f>
        <v>52</v>
      </c>
      <c r="BW38">
        <f>IFERROR(VLOOKUP(B38,'[1]2019'!$B$3:$AC$102,9,0), "")</f>
        <v>47</v>
      </c>
      <c r="BX38">
        <f>IFERROR(VLOOKUP(B38,'[1]2018'!$B$3:$U$102,11,0), "")</f>
        <v>46</v>
      </c>
      <c r="BY38">
        <v>80</v>
      </c>
      <c r="BZ38">
        <f>IFERROR(VLOOKUP(B38,'[1]2021'!$B$3:$AB$102,19,0), "")</f>
        <v>80</v>
      </c>
      <c r="CA38">
        <f>IFERROR(VLOOKUP(B38,'[1]2020'!$B$3:$AD$92,26,0), "")</f>
        <v>86</v>
      </c>
      <c r="CB38">
        <f>IFERROR(VLOOKUP(B38,'[1]2019'!$B$3:$AC$102,3,0), "")</f>
        <v>84</v>
      </c>
      <c r="CC38">
        <f>IFERROR(VLOOKUP(B38,'[1]2018'!$B$3:$U$102,18,0), "")</f>
        <v>88</v>
      </c>
      <c r="CD38">
        <v>83.369</v>
      </c>
      <c r="CE38">
        <f>IFERROR(VLOOKUP(B38,'[1]2021'!$B$3:$AB$102,21,0), "")</f>
        <v>82.087999999999994</v>
      </c>
      <c r="CF38">
        <f>IFERROR(VLOOKUP(B38,'[1]2020'!$B$3:$AD$92,7,0), "")</f>
        <v>82</v>
      </c>
      <c r="CG38" t="s">
        <v>234</v>
      </c>
      <c r="CH38">
        <v>81</v>
      </c>
      <c r="CI38">
        <v>20</v>
      </c>
    </row>
    <row r="39" spans="1:87" x14ac:dyDescent="0.3">
      <c r="A39">
        <v>38</v>
      </c>
      <c r="B39" t="s">
        <v>24</v>
      </c>
      <c r="C39">
        <v>14</v>
      </c>
      <c r="D39">
        <f>IFERROR(VLOOKUP(B39,'[1]2021'!$B$3:$AB$102,22,0), "")</f>
        <v>6</v>
      </c>
      <c r="E39">
        <f>IFERROR(VLOOKUP(B39,'[1]2020'!$B$3:$AD$92,11,0), "")</f>
        <v>3</v>
      </c>
      <c r="F39">
        <f>IFERROR(VLOOKUP(B39,'[1]2019'!$B$3:$AC$102,14,0), "")</f>
        <v>3</v>
      </c>
      <c r="G39">
        <v>35</v>
      </c>
      <c r="H39">
        <f>IFERROR(VLOOKUP(B39,'[1]2021'!$B$3:$AB$102,10,0), "")</f>
        <v>30</v>
      </c>
      <c r="I39">
        <f>IFERROR(VLOOKUP(B39,'[1]2020'!$B$3:$AD$92,20,0), "")</f>
        <v>30</v>
      </c>
      <c r="J39">
        <f>IFERROR(VLOOKUP(B39,'[1]2019'!$B$3:$AC$102,19,0), "")</f>
        <v>30</v>
      </c>
      <c r="K39">
        <f>IFERROR(VLOOKUP(B39,'[1]2018'!$B$3:$U$102,14,0), "")</f>
        <v>32</v>
      </c>
      <c r="L39">
        <v>64</v>
      </c>
      <c r="M39" t="str">
        <f>IFERROR(VLOOKUP(B39,'[1]2021'!B40:$AB$102,23,0), "")</f>
        <v/>
      </c>
      <c r="N39">
        <f>IFERROR(VLOOKUP(B39,'[1]2020'!$B$3:$AD$92,4,0), "")</f>
        <v>51</v>
      </c>
      <c r="O39">
        <f>IFERROR(VLOOKUP(B39,'[1]2019'!$B$3:$AC$102,5,0), "")</f>
        <v>57</v>
      </c>
      <c r="P39">
        <v>34</v>
      </c>
      <c r="Q39">
        <f>IFERROR(VLOOKUP(B39,'[1]2021'!$B$3:$AB$102,11,0), "")</f>
        <v>33</v>
      </c>
      <c r="R39">
        <f>IFERROR(VLOOKUP(B39,'[1]2020'!$B$3:$AD$92,6,0), "")</f>
        <v>33</v>
      </c>
      <c r="S39">
        <f>IFERROR(VLOOKUP(B39,'[1]2019'!$B$3:$AC$102,12,0), "")</f>
        <v>35</v>
      </c>
      <c r="T39" t="str">
        <f>IFERROR(VLOOKUP(B39,'[1]2018'!$B$3:$U$102,15,0), "")</f>
        <v/>
      </c>
      <c r="U39">
        <v>100</v>
      </c>
      <c r="V39">
        <f>IFERROR(VLOOKUP(B39,'[1]2021'!$B$3:$AB$102,12,0), "")</f>
        <v>100</v>
      </c>
      <c r="W39">
        <f>IFERROR(VLOOKUP(B39,'[1]2020'!$B$3:$AD$92,15,0), "")</f>
        <v>100</v>
      </c>
      <c r="X39">
        <f>IFERROR(VLOOKUP(B39,'[1]2019'!$B$3:$AC$102,21,0), "")</f>
        <v>100</v>
      </c>
      <c r="Y39">
        <f>IFERROR(VLOOKUP(B39,'[1]2018'!$B$3:$U$102,19,0), "")</f>
        <v>98</v>
      </c>
      <c r="Z39">
        <v>56</v>
      </c>
      <c r="AA39">
        <f>IFERROR(VLOOKUP(B39,'[1]2021'!$B$3:$AB$102,9,0), "")</f>
        <v>61</v>
      </c>
      <c r="AB39">
        <f>IFERROR(VLOOKUP(B39,'[1]2020'!$B$3:$AD$92,18,0), "")</f>
        <v>60</v>
      </c>
      <c r="AC39">
        <f>IFERROR(VLOOKUP(B39,'[1]2019'!$B$3:$AC$102,16,0), "")</f>
        <v>84</v>
      </c>
      <c r="AD39">
        <f>IFERROR(VLOOKUP(B39,'[1]2018'!$B$3:$U$102,16,0), "")</f>
        <v>95</v>
      </c>
      <c r="AE39">
        <v>38</v>
      </c>
      <c r="AF39">
        <f>IFERROR(VLOOKUP(B39,'[1]2021'!$B$3:$AC$102,28,0), "")</f>
        <v>29</v>
      </c>
      <c r="AG39">
        <f>IFERROR(VLOOKUP(B39,'[1]2020'!$B$3:$AE$92,30,0), "")</f>
        <v>34</v>
      </c>
      <c r="AH39">
        <f>IFERROR(VLOOKUP(B39,'[1]2021'!$B$3:$AB$102,14,0), "")</f>
        <v>36</v>
      </c>
      <c r="AI39">
        <f>IFERROR(VLOOKUP(B39,'[1]2020'!$B$3:$AE$92,29,0), "")</f>
        <v>28</v>
      </c>
      <c r="AJ39">
        <v>8.8699999999999992</v>
      </c>
      <c r="AK39">
        <f>IFERROR(VLOOKUP(B39,'[1]2021'!$B$3:$AB$102,13,0), "")</f>
        <v>9.3000000000000007</v>
      </c>
      <c r="AL39">
        <f>IFERROR(VLOOKUP(B39,'[1]2020'!$B$3:$AD$92,25,0), "")</f>
        <v>9.56</v>
      </c>
      <c r="AM39">
        <v>30</v>
      </c>
      <c r="AN39">
        <f>IFERROR(VLOOKUP(B39,'[1]2021'!$B$3:$AB$102,3,0), "")</f>
        <v>20</v>
      </c>
      <c r="AO39">
        <f>IFERROR(VLOOKUP(B39,'[1]2020'!$B$3:$AD$92,12,0), "")</f>
        <v>20</v>
      </c>
      <c r="AP39">
        <f>IFERROR(VLOOKUP(B39,'[1]2019'!$B$3:$AC$102,22,0), "")</f>
        <v>20</v>
      </c>
      <c r="AQ39">
        <f>IFERROR(VLOOKUP(B39,'[1]2018'!$B$3:$U$102,5,0), "")</f>
        <v>21</v>
      </c>
      <c r="AR39">
        <v>55</v>
      </c>
      <c r="AS39">
        <f>IFERROR(VLOOKUP(B39,'[1]2021'!$B$3:$AB$102,27,0), "")</f>
        <v>46</v>
      </c>
      <c r="AT39">
        <f>IFERROR(VLOOKUP(B39,'[1]2020'!$B$3:$AD$92,8,0), "")</f>
        <v>41</v>
      </c>
      <c r="AU39" t="str">
        <f>IFERROR(VLOOKUP(B39,'[1]2019'!B40:$AC$102,20,0), "")</f>
        <v/>
      </c>
      <c r="AV39">
        <f>IFERROR(VLOOKUP(B39,'[1]2018'!$B$3:$U$102,4,0), "")</f>
        <v>47</v>
      </c>
      <c r="AW39">
        <v>21</v>
      </c>
      <c r="AX39">
        <f>IFERROR(VLOOKUP(B39,'[1]2021'!$B$3:$AB$102,6,0), "")</f>
        <v>17</v>
      </c>
      <c r="AY39">
        <f>IFERROR(VLOOKUP(B39,'[1]2020'!$B$3:$AD$92,3,0), "")</f>
        <v>19</v>
      </c>
      <c r="AZ39">
        <f>IFERROR(VLOOKUP(B39,'[1]2019'!$B$3:$AC$102,27,0), "")</f>
        <v>18</v>
      </c>
      <c r="BA39">
        <f>IFERROR(VLOOKUP(B39,'[1]2018'!$B$3:$U$102,8,0), "")</f>
        <v>16</v>
      </c>
      <c r="BB39">
        <v>78</v>
      </c>
      <c r="BC39">
        <f>IFERROR(VLOOKUP(B40,'[1]2021'!$B$3:$AB$102,17,0), "")</f>
        <v>79</v>
      </c>
      <c r="BD39">
        <f>IFERROR(VLOOKUP(B39,'[1]2020'!$B$3:$AD$92,2,0), "")</f>
        <v>50</v>
      </c>
      <c r="BE39">
        <f>IFERROR(VLOOKUP(B39,'[1]2019'!$B$3:$AC$102,11,0), "")</f>
        <v>49</v>
      </c>
      <c r="BF39" t="str">
        <f>IFERROR(VLOOKUP(B39,'[1]2018'!B40:U139,13,0), "")</f>
        <v/>
      </c>
      <c r="BG39" s="10">
        <v>35.409999999999997</v>
      </c>
      <c r="BH39" s="10">
        <f>IFERROR(VLOOKUP($B39,'[1]2021'!$B$3:$AB$102,20,0),"")</f>
        <v>41.49</v>
      </c>
      <c r="BI39" s="10">
        <f>IFERROR(VLOOKUP($B39,'[1]2020'!$B$3:$AD$92,20,0),"")</f>
        <v>30</v>
      </c>
      <c r="BJ39" s="10">
        <f>IFERROR(VLOOKUP($B39,'[1]2019'!$B$3:$AC$102,17,0),"")</f>
        <v>40</v>
      </c>
      <c r="BK39" s="10">
        <f>IFERROR(VLOOKUP($B39,'[1]2018'!$B$3:$U$102,17,0),"")</f>
        <v>33</v>
      </c>
      <c r="BL39" s="11">
        <v>101573</v>
      </c>
      <c r="BM39" s="11">
        <f>IFERROR(VLOOKUP(B39,'[1]2021'!$B$3:$AB$102,18,0), "")</f>
        <v>102689</v>
      </c>
      <c r="BN39" s="11">
        <f>IFERROR(VLOOKUP(B39,'[1]2020'!$B$3:$AD$92,16,0), "")</f>
        <v>100788</v>
      </c>
      <c r="BO39" s="11">
        <f>IFERROR(VLOOKUP(B39,'[1]2019'!$B$3:$AC$102,7,0), "")</f>
        <v>96868</v>
      </c>
      <c r="BP39">
        <v>54</v>
      </c>
      <c r="BQ39">
        <f>IFERROR(VLOOKUP(B39,'[1]2021'!$B$3:$AB$102,24,0), "")</f>
        <v>49</v>
      </c>
      <c r="BR39">
        <f>IFERROR(VLOOKUP(B39,'[1]2020'!$B$3:$AD$92,28,0), "")</f>
        <v>43</v>
      </c>
      <c r="BS39">
        <f>IFERROR(VLOOKUP(B39,'[1]2019'!$B$3:$AC$102,13,0), "")</f>
        <v>48</v>
      </c>
      <c r="BT39">
        <v>32</v>
      </c>
      <c r="BU39">
        <f>IFERROR(VLOOKUP(B39,'[1]2021'!$B$3:$AB$102,7,0), "")</f>
        <v>30</v>
      </c>
      <c r="BV39">
        <f>IFERROR(VLOOKUP(B39,'[1]2020'!$B$3:$AD$92,17,0), "")</f>
        <v>28</v>
      </c>
      <c r="BW39">
        <f>IFERROR(VLOOKUP(B39,'[1]2019'!$B$3:$AC$102,9,0), "")</f>
        <v>31</v>
      </c>
      <c r="BX39">
        <f>IFERROR(VLOOKUP(B39,'[1]2018'!$B$3:$U$102,11,0), "")</f>
        <v>25</v>
      </c>
      <c r="BY39">
        <v>55</v>
      </c>
      <c r="BZ39">
        <f>IFERROR(VLOOKUP(B39,'[1]2021'!$B$3:$AB$102,19,0), "")</f>
        <v>43</v>
      </c>
      <c r="CA39">
        <f>IFERROR(VLOOKUP(B39,'[1]2020'!$B$3:$AD$92,26,0), "")</f>
        <v>44</v>
      </c>
      <c r="CB39">
        <f>IFERROR(VLOOKUP(B39,'[1]2019'!$B$3:$AC$102,3,0), "")</f>
        <v>39</v>
      </c>
      <c r="CC39">
        <f>IFERROR(VLOOKUP(B39,'[1]2018'!$B$3:$U$102,18,0), "")</f>
        <v>37</v>
      </c>
      <c r="CD39">
        <v>86.772999999999996</v>
      </c>
      <c r="CE39">
        <f>IFERROR(VLOOKUP(B39,'[1]2021'!$B$3:$AB$102,21,0), "")</f>
        <v>88.197999999999993</v>
      </c>
      <c r="CF39">
        <f>IFERROR(VLOOKUP(B39,'[1]2020'!$B$3:$AD$92,7,0), "")</f>
        <v>89</v>
      </c>
      <c r="CG39" t="s">
        <v>220</v>
      </c>
      <c r="CH39">
        <v>9</v>
      </c>
      <c r="CI39">
        <v>23</v>
      </c>
    </row>
    <row r="40" spans="1:87" x14ac:dyDescent="0.3">
      <c r="A40">
        <v>39</v>
      </c>
      <c r="B40" t="s">
        <v>68</v>
      </c>
      <c r="C40">
        <v>92</v>
      </c>
      <c r="D40">
        <f>IFERROR(VLOOKUP(B40,'[1]2021'!$B$3:$AB$102,22,0), "")</f>
        <v>92</v>
      </c>
      <c r="E40">
        <f>IFERROR(VLOOKUP(B40,'[1]2020'!$B$3:$AD$92,11,0), "")</f>
        <v>73</v>
      </c>
      <c r="F40">
        <f>IFERROR(VLOOKUP(B40,'[1]2019'!$B$3:$AC$102,14,0), "")</f>
        <v>76</v>
      </c>
      <c r="G40">
        <v>27</v>
      </c>
      <c r="H40">
        <f>IFERROR(VLOOKUP(B40,'[1]2021'!$B$3:$AB$102,10,0), "")</f>
        <v>29</v>
      </c>
      <c r="I40">
        <f>IFERROR(VLOOKUP(B40,'[1]2020'!$B$3:$AD$92,20,0), "")</f>
        <v>35</v>
      </c>
      <c r="J40">
        <f>IFERROR(VLOOKUP(B40,'[1]2019'!$B$3:$AC$102,19,0), "")</f>
        <v>35</v>
      </c>
      <c r="K40" t="str">
        <f>IFERROR(VLOOKUP(B40,'[1]2018'!$B$3:$U$102,14,0), "")</f>
        <v/>
      </c>
      <c r="L40">
        <v>91</v>
      </c>
      <c r="M40" t="str">
        <f>IFERROR(VLOOKUP(B40,'[1]2021'!B41:$AB$102,23,0), "")</f>
        <v/>
      </c>
      <c r="N40">
        <f>IFERROR(VLOOKUP(B40,'[1]2020'!$B$3:$AD$92,4,0), "")</f>
        <v>68</v>
      </c>
      <c r="O40">
        <f>IFERROR(VLOOKUP(B40,'[1]2019'!$B$3:$AC$102,5,0), "")</f>
        <v>99</v>
      </c>
      <c r="P40">
        <v>35</v>
      </c>
      <c r="Q40">
        <f>IFERROR(VLOOKUP(B40,'[1]2021'!$B$3:$AB$102,11,0), "")</f>
        <v>0</v>
      </c>
      <c r="R40" t="str">
        <f>IFERROR(VLOOKUP(B40,'[1]2020'!$B$3:$AD$92,6,0), "")</f>
        <v/>
      </c>
      <c r="S40" t="str">
        <f>IFERROR(VLOOKUP(B40,'[1]2019'!$B$3:$AC$102,12,0), "")</f>
        <v/>
      </c>
      <c r="T40" t="str">
        <f>IFERROR(VLOOKUP(B40,'[1]2018'!$B$3:$U$102,15,0), "")</f>
        <v/>
      </c>
      <c r="U40">
        <v>100</v>
      </c>
      <c r="V40">
        <f>IFERROR(VLOOKUP(B40,'[1]2021'!$B$3:$AB$102,12,0), "")</f>
        <v>100</v>
      </c>
      <c r="W40">
        <f>IFERROR(VLOOKUP(B40,'[1]2020'!$B$3:$AD$92,15,0), "")</f>
        <v>97</v>
      </c>
      <c r="X40">
        <f>IFERROR(VLOOKUP(B40,'[1]2019'!$B$3:$AC$102,21,0), "")</f>
        <v>86</v>
      </c>
      <c r="Y40" t="str">
        <f>IFERROR(VLOOKUP(B40,'[1]2018'!$B$3:$U$102,19,0), "")</f>
        <v/>
      </c>
      <c r="Z40">
        <v>10</v>
      </c>
      <c r="AA40">
        <f>IFERROR(VLOOKUP(B40,'[1]2021'!$B$3:$AB$102,9,0), "")</f>
        <v>15</v>
      </c>
      <c r="AB40">
        <f>IFERROR(VLOOKUP(B40,'[1]2020'!$B$3:$AD$92,18,0), "")</f>
        <v>14</v>
      </c>
      <c r="AC40">
        <f>IFERROR(VLOOKUP(B40,'[1]2019'!$B$3:$AC$102,16,0), "")</f>
        <v>50</v>
      </c>
      <c r="AD40" t="str">
        <f>IFERROR(VLOOKUP(B40,'[1]2018'!$B$3:$U$102,16,0), "")</f>
        <v/>
      </c>
      <c r="AE40">
        <v>39</v>
      </c>
      <c r="AF40">
        <f>IFERROR(VLOOKUP(B40,'[1]2021'!$B$3:$AC$102,28,0), "")</f>
        <v>28</v>
      </c>
      <c r="AG40">
        <f>IFERROR(VLOOKUP(B40,'[1]2020'!$B$3:$AE$92,30,0), "")</f>
        <v>38</v>
      </c>
      <c r="AH40">
        <f>IFERROR(VLOOKUP(B40,'[1]2021'!$B$3:$AB$102,14,0), "")</f>
        <v>0</v>
      </c>
      <c r="AI40" t="str">
        <f>IFERROR(VLOOKUP(B40,'[1]2020'!$B$3:$AE$92,29,0), "")</f>
        <v/>
      </c>
      <c r="AJ40">
        <v>8.5399999999999991</v>
      </c>
      <c r="AK40">
        <f>IFERROR(VLOOKUP(B40,'[1]2021'!$B$3:$AB$102,13,0), "")</f>
        <v>8.75</v>
      </c>
      <c r="AL40">
        <f>IFERROR(VLOOKUP(B40,'[1]2020'!$B$3:$AD$92,25,0), "")</f>
        <v>8.52</v>
      </c>
      <c r="AM40">
        <v>42</v>
      </c>
      <c r="AN40">
        <f>IFERROR(VLOOKUP(B40,'[1]2021'!$B$3:$AB$102,3,0), "")</f>
        <v>38</v>
      </c>
      <c r="AO40">
        <f>IFERROR(VLOOKUP(B40,'[1]2020'!$B$3:$AD$92,12,0), "")</f>
        <v>35</v>
      </c>
      <c r="AP40">
        <f>IFERROR(VLOOKUP(B40,'[1]2019'!$B$3:$AC$102,22,0), "")</f>
        <v>35</v>
      </c>
      <c r="AQ40" t="str">
        <f>IFERROR(VLOOKUP(B40,'[1]2018'!$B$3:$U$102,5,0), "")</f>
        <v/>
      </c>
      <c r="AR40">
        <v>59</v>
      </c>
      <c r="AS40">
        <f>IFERROR(VLOOKUP(B40,'[1]2021'!$B$3:$AB$102,27,0), "")</f>
        <v>48</v>
      </c>
      <c r="AT40">
        <f>IFERROR(VLOOKUP(B40,'[1]2020'!$B$3:$AD$92,8,0), "")</f>
        <v>66</v>
      </c>
      <c r="AU40">
        <f>IFERROR(VLOOKUP(B40,'[1]2019'!B41:$AC$102,20,0), "")</f>
        <v>58</v>
      </c>
      <c r="AV40" t="str">
        <f>IFERROR(VLOOKUP(B40,'[1]2018'!$B$3:$U$102,4,0), "")</f>
        <v/>
      </c>
      <c r="AW40">
        <v>44</v>
      </c>
      <c r="AX40">
        <f>IFERROR(VLOOKUP(B40,'[1]2021'!$B$3:$AB$102,6,0), "")</f>
        <v>43</v>
      </c>
      <c r="AY40">
        <f>IFERROR(VLOOKUP(B40,'[1]2020'!$B$3:$AD$92,3,0), "")</f>
        <v>49</v>
      </c>
      <c r="AZ40">
        <f>IFERROR(VLOOKUP(B40,'[1]2019'!$B$3:$AC$102,27,0), "")</f>
        <v>45</v>
      </c>
      <c r="BA40" t="str">
        <f>IFERROR(VLOOKUP(B40,'[1]2018'!$B$3:$U$102,8,0), "")</f>
        <v/>
      </c>
      <c r="BB40">
        <v>53</v>
      </c>
      <c r="BC40">
        <f>IFERROR(VLOOKUP(B41,'[1]2021'!$B$3:$AB$102,17,0), "")</f>
        <v>11</v>
      </c>
      <c r="BD40">
        <f>IFERROR(VLOOKUP(B40,'[1]2020'!$B$3:$AD$92,2,0), "")</f>
        <v>51</v>
      </c>
      <c r="BE40">
        <f>IFERROR(VLOOKUP(B40,'[1]2019'!$B$3:$AC$102,11,0), "")</f>
        <v>50</v>
      </c>
      <c r="BF40" t="str">
        <f>IFERROR(VLOOKUP(B40,'[1]2018'!B41:U140,13,0), "")</f>
        <v/>
      </c>
      <c r="BG40" s="10">
        <v>61.38</v>
      </c>
      <c r="BH40" s="10">
        <f>IFERROR(VLOOKUP($B40,'[1]2021'!$B$3:$AB$102,20,0),"")</f>
        <v>67.936999999999998</v>
      </c>
      <c r="BI40" s="10">
        <f>IFERROR(VLOOKUP($B40,'[1]2020'!$B$3:$AD$92,20,0),"")</f>
        <v>35</v>
      </c>
      <c r="BJ40" s="10">
        <f>IFERROR(VLOOKUP($B40,'[1]2019'!$B$3:$AC$102,17,0),"")</f>
        <v>64</v>
      </c>
      <c r="BK40" s="10" t="str">
        <f>IFERROR(VLOOKUP($B40,'[1]2018'!$B$3:$U$102,17,0),"")</f>
        <v/>
      </c>
      <c r="BL40" s="11">
        <v>72739</v>
      </c>
      <c r="BM40" s="11">
        <f>IFERROR(VLOOKUP(B40,'[1]2021'!$B$3:$AB$102,18,0), "")</f>
        <v>80224</v>
      </c>
      <c r="BN40" s="11">
        <f>IFERROR(VLOOKUP(B40,'[1]2020'!$B$3:$AD$92,16,0), "")</f>
        <v>74827</v>
      </c>
      <c r="BO40" s="11">
        <f>IFERROR(VLOOKUP(B40,'[1]2019'!$B$3:$AC$102,7,0), "")</f>
        <v>52519</v>
      </c>
      <c r="BP40">
        <v>46</v>
      </c>
      <c r="BQ40">
        <f>IFERROR(VLOOKUP(B40,'[1]2021'!$B$3:$AB$102,24,0), "")</f>
        <v>39</v>
      </c>
      <c r="BR40">
        <f>IFERROR(VLOOKUP(B40,'[1]2020'!$B$3:$AD$92,28,0), "")</f>
        <v>31</v>
      </c>
      <c r="BS40">
        <f>IFERROR(VLOOKUP(B40,'[1]2019'!$B$3:$AC$102,13,0), "")</f>
        <v>38</v>
      </c>
      <c r="BT40">
        <v>60</v>
      </c>
      <c r="BU40">
        <f>IFERROR(VLOOKUP(B40,'[1]2021'!$B$3:$AB$102,7,0), "")</f>
        <v>63</v>
      </c>
      <c r="BV40">
        <f>IFERROR(VLOOKUP(B40,'[1]2020'!$B$3:$AD$92,17,0), "")</f>
        <v>59</v>
      </c>
      <c r="BW40">
        <f>IFERROR(VLOOKUP(B40,'[1]2019'!$B$3:$AC$102,9,0), "")</f>
        <v>52</v>
      </c>
      <c r="BX40" t="str">
        <f>IFERROR(VLOOKUP(B40,'[1]2018'!$B$3:$U$102,11,0), "")</f>
        <v/>
      </c>
      <c r="BY40">
        <v>88</v>
      </c>
      <c r="BZ40">
        <f>IFERROR(VLOOKUP(B40,'[1]2021'!$B$3:$AB$102,19,0), "")</f>
        <v>82</v>
      </c>
      <c r="CA40">
        <f>IFERROR(VLOOKUP(B40,'[1]2020'!$B$3:$AD$92,26,0), "")</f>
        <v>88</v>
      </c>
      <c r="CB40">
        <f>IFERROR(VLOOKUP(B40,'[1]2019'!$B$3:$AC$102,3,0), "")</f>
        <v>82</v>
      </c>
      <c r="CC40" t="str">
        <f>IFERROR(VLOOKUP(B40,'[1]2018'!$B$3:$U$102,18,0), "")</f>
        <v/>
      </c>
      <c r="CD40">
        <v>81.483999999999995</v>
      </c>
      <c r="CE40">
        <f>IFERROR(VLOOKUP(B40,'[1]2021'!$B$3:$AB$102,21,0), "")</f>
        <v>81.984999999999999</v>
      </c>
      <c r="CF40">
        <f>IFERROR(VLOOKUP(B40,'[1]2020'!$B$3:$AD$92,7,0), "")</f>
        <v>83</v>
      </c>
      <c r="CG40" t="s">
        <v>224</v>
      </c>
      <c r="CH40">
        <v>0</v>
      </c>
      <c r="CI40">
        <v>12</v>
      </c>
    </row>
    <row r="41" spans="1:87" x14ac:dyDescent="0.3">
      <c r="A41">
        <v>40</v>
      </c>
      <c r="B41" t="s">
        <v>35</v>
      </c>
      <c r="C41">
        <v>20</v>
      </c>
      <c r="D41">
        <f>IFERROR(VLOOKUP(B41,'[1]2021'!$B$3:$AB$102,22,0), "")</f>
        <v>25</v>
      </c>
      <c r="E41">
        <f>IFERROR(VLOOKUP(B41,'[1]2020'!$B$3:$AD$92,11,0), "")</f>
        <v>28</v>
      </c>
      <c r="F41">
        <f>IFERROR(VLOOKUP(B41,'[1]2019'!$B$3:$AC$102,14,0), "")</f>
        <v>16</v>
      </c>
      <c r="G41">
        <v>40</v>
      </c>
      <c r="H41">
        <f>IFERROR(VLOOKUP(B41,'[1]2021'!$B$3:$AB$102,10,0), "")</f>
        <v>35</v>
      </c>
      <c r="I41">
        <f>IFERROR(VLOOKUP(B41,'[1]2020'!$B$3:$AD$92,20,0), "")</f>
        <v>35</v>
      </c>
      <c r="J41">
        <f>IFERROR(VLOOKUP(B41,'[1]2019'!$B$3:$AC$102,19,0), "")</f>
        <v>39</v>
      </c>
      <c r="K41">
        <f>IFERROR(VLOOKUP(B41,'[1]2018'!$B$3:$U$102,14,0), "")</f>
        <v>39</v>
      </c>
      <c r="L41">
        <v>38</v>
      </c>
      <c r="M41" t="str">
        <f>IFERROR(VLOOKUP(B41,'[1]2021'!B42:$AB$102,23,0), "")</f>
        <v/>
      </c>
      <c r="N41">
        <f>IFERROR(VLOOKUP(B41,'[1]2020'!$B$3:$AD$92,4,0), "")</f>
        <v>3</v>
      </c>
      <c r="O41">
        <f>IFERROR(VLOOKUP(B41,'[1]2019'!$B$3:$AC$102,5,0), "")</f>
        <v>2</v>
      </c>
      <c r="P41">
        <v>36</v>
      </c>
      <c r="Q41">
        <f>IFERROR(VLOOKUP(B41,'[1]2021'!$B$3:$AB$102,11,0), "")</f>
        <v>32</v>
      </c>
      <c r="R41" t="str">
        <f>IFERROR(VLOOKUP(B41,'[1]2020'!$B$3:$AD$92,6,0), "")</f>
        <v/>
      </c>
      <c r="S41" t="str">
        <f>IFERROR(VLOOKUP(B41,'[1]2019'!$B$3:$AC$102,12,0), "")</f>
        <v/>
      </c>
      <c r="T41">
        <f>IFERROR(VLOOKUP(B41,'[1]2018'!$B$3:$U$102,15,0), "")</f>
        <v>38</v>
      </c>
      <c r="U41">
        <v>100</v>
      </c>
      <c r="V41">
        <f>IFERROR(VLOOKUP(B41,'[1]2021'!$B$3:$AB$102,12,0), "")</f>
        <v>100</v>
      </c>
      <c r="W41">
        <f>IFERROR(VLOOKUP(B41,'[1]2020'!$B$3:$AD$92,15,0), "")</f>
        <v>98</v>
      </c>
      <c r="X41">
        <f>IFERROR(VLOOKUP(B41,'[1]2019'!$B$3:$AC$102,21,0), "")</f>
        <v>97</v>
      </c>
      <c r="Y41">
        <f>IFERROR(VLOOKUP(B41,'[1]2018'!$B$3:$U$102,19,0), "")</f>
        <v>95</v>
      </c>
      <c r="Z41">
        <v>38</v>
      </c>
      <c r="AA41">
        <f>IFERROR(VLOOKUP(B41,'[1]2021'!$B$3:$AB$102,9,0), "")</f>
        <v>51</v>
      </c>
      <c r="AB41">
        <f>IFERROR(VLOOKUP(B41,'[1]2020'!$B$3:$AD$92,18,0), "")</f>
        <v>56</v>
      </c>
      <c r="AC41">
        <f>IFERROR(VLOOKUP(B41,'[1]2019'!$B$3:$AC$102,16,0), "")</f>
        <v>66</v>
      </c>
      <c r="AD41">
        <f>IFERROR(VLOOKUP(B41,'[1]2018'!$B$3:$U$102,16,0), "")</f>
        <v>56</v>
      </c>
      <c r="AE41">
        <v>40</v>
      </c>
      <c r="AF41">
        <f>IFERROR(VLOOKUP(B41,'[1]2021'!$B$3:$AC$102,28,0), "")</f>
        <v>32</v>
      </c>
      <c r="AG41">
        <f>IFERROR(VLOOKUP(B41,'[1]2020'!$B$3:$AE$92,30,0), "")</f>
        <v>35</v>
      </c>
      <c r="AH41">
        <f>IFERROR(VLOOKUP(B41,'[1]2021'!$B$3:$AB$102,14,0), "")</f>
        <v>29</v>
      </c>
      <c r="AI41" t="str">
        <f>IFERROR(VLOOKUP(B41,'[1]2020'!$B$3:$AE$92,29,0), "")</f>
        <v/>
      </c>
      <c r="AJ41">
        <v>9.35</v>
      </c>
      <c r="AK41">
        <f>IFERROR(VLOOKUP(B41,'[1]2021'!$B$3:$AB$102,13,0), "")</f>
        <v>9.1999999999999993</v>
      </c>
      <c r="AL41">
        <f>IFERROR(VLOOKUP(B41,'[1]2020'!$B$3:$AD$92,25,0), "")</f>
        <v>8.31</v>
      </c>
      <c r="AM41">
        <v>20</v>
      </c>
      <c r="AN41">
        <f>IFERROR(VLOOKUP(B41,'[1]2021'!$B$3:$AB$102,3,0), "")</f>
        <v>18</v>
      </c>
      <c r="AO41">
        <f>IFERROR(VLOOKUP(B41,'[1]2020'!$B$3:$AD$92,12,0), "")</f>
        <v>6</v>
      </c>
      <c r="AP41">
        <f>IFERROR(VLOOKUP(B41,'[1]2019'!$B$3:$AC$102,22,0), "")</f>
        <v>6</v>
      </c>
      <c r="AQ41">
        <f>IFERROR(VLOOKUP(B41,'[1]2018'!$B$3:$U$102,5,0), "")</f>
        <v>6</v>
      </c>
      <c r="AR41">
        <v>42</v>
      </c>
      <c r="AS41">
        <f>IFERROR(VLOOKUP(B41,'[1]2021'!$B$3:$AB$102,27,0), "")</f>
        <v>53</v>
      </c>
      <c r="AT41">
        <f>IFERROR(VLOOKUP(B41,'[1]2020'!$B$3:$AD$92,8,0), "")</f>
        <v>40</v>
      </c>
      <c r="AU41" t="str">
        <f>IFERROR(VLOOKUP(B41,'[1]2019'!B42:$AC$102,20,0), "")</f>
        <v/>
      </c>
      <c r="AV41">
        <f>IFERROR(VLOOKUP(B41,'[1]2018'!$B$3:$U$102,4,0), "")</f>
        <v>40</v>
      </c>
      <c r="AW41">
        <v>26</v>
      </c>
      <c r="AX41">
        <f>IFERROR(VLOOKUP(B41,'[1]2021'!$B$3:$AB$102,6,0), "")</f>
        <v>28</v>
      </c>
      <c r="AY41">
        <f>IFERROR(VLOOKUP(B41,'[1]2020'!$B$3:$AD$92,3,0), "")</f>
        <v>29</v>
      </c>
      <c r="AZ41">
        <f>IFERROR(VLOOKUP(B41,'[1]2019'!$B$3:$AC$102,27,0), "")</f>
        <v>29</v>
      </c>
      <c r="BA41">
        <f>IFERROR(VLOOKUP(B41,'[1]2018'!$B$3:$U$102,8,0), "")</f>
        <v>28</v>
      </c>
      <c r="BB41">
        <v>18</v>
      </c>
      <c r="BC41">
        <f>IFERROR(VLOOKUP(B42,'[1]2021'!$B$3:$AB$102,17,0), "")</f>
        <v>33</v>
      </c>
      <c r="BD41">
        <f>IFERROR(VLOOKUP(B41,'[1]2020'!$B$3:$AD$92,2,0), "")</f>
        <v>35</v>
      </c>
      <c r="BE41">
        <f>IFERROR(VLOOKUP(B41,'[1]2019'!$B$3:$AC$102,11,0), "")</f>
        <v>38</v>
      </c>
      <c r="BF41">
        <f>IFERROR(VLOOKUP(B41,'[1]2018'!B42:U141,13,0), "")</f>
        <v>24</v>
      </c>
      <c r="BG41" s="10">
        <v>56.12</v>
      </c>
      <c r="BH41" s="10">
        <f>IFERROR(VLOOKUP($B41,'[1]2021'!$B$3:$AB$102,20,0),"")</f>
        <v>76.442999999999998</v>
      </c>
      <c r="BI41" s="10">
        <f>IFERROR(VLOOKUP($B41,'[1]2020'!$B$3:$AD$92,20,0),"")</f>
        <v>35</v>
      </c>
      <c r="BJ41" s="10">
        <f>IFERROR(VLOOKUP($B41,'[1]2019'!$B$3:$AC$102,17,0),"")</f>
        <v>60</v>
      </c>
      <c r="BK41" s="10">
        <f>IFERROR(VLOOKUP($B41,'[1]2018'!$B$3:$U$102,17,0),"")</f>
        <v>47</v>
      </c>
      <c r="BL41" s="11">
        <v>72087</v>
      </c>
      <c r="BM41" s="11">
        <f>IFERROR(VLOOKUP(B41,'[1]2021'!$B$3:$AB$102,18,0), "")</f>
        <v>76056</v>
      </c>
      <c r="BN41" s="11">
        <f>IFERROR(VLOOKUP(B41,'[1]2020'!$B$3:$AD$92,16,0), "")</f>
        <v>72809</v>
      </c>
      <c r="BO41" s="11">
        <f>IFERROR(VLOOKUP(B41,'[1]2019'!$B$3:$AC$102,7,0), "")</f>
        <v>75839</v>
      </c>
      <c r="BP41">
        <v>35</v>
      </c>
      <c r="BQ41">
        <f>IFERROR(VLOOKUP(B41,'[1]2021'!$B$3:$AB$102,24,0), "")</f>
        <v>34</v>
      </c>
      <c r="BR41">
        <f>IFERROR(VLOOKUP(B41,'[1]2020'!$B$3:$AD$92,28,0), "")</f>
        <v>30</v>
      </c>
      <c r="BS41">
        <f>IFERROR(VLOOKUP(B41,'[1]2019'!$B$3:$AC$102,13,0), "")</f>
        <v>32</v>
      </c>
      <c r="BT41">
        <v>37</v>
      </c>
      <c r="BU41">
        <f>IFERROR(VLOOKUP(B41,'[1]2021'!$B$3:$AB$102,7,0), "")</f>
        <v>38</v>
      </c>
      <c r="BV41">
        <f>IFERROR(VLOOKUP(B41,'[1]2020'!$B$3:$AD$92,17,0), "")</f>
        <v>39</v>
      </c>
      <c r="BW41">
        <f>IFERROR(VLOOKUP(B41,'[1]2019'!$B$3:$AC$102,9,0), "")</f>
        <v>37</v>
      </c>
      <c r="BX41">
        <f>IFERROR(VLOOKUP(B41,'[1]2018'!$B$3:$U$102,11,0), "")</f>
        <v>36</v>
      </c>
      <c r="BY41">
        <v>42</v>
      </c>
      <c r="BZ41">
        <f>IFERROR(VLOOKUP(B41,'[1]2021'!$B$3:$AB$102,19,0), "")</f>
        <v>32</v>
      </c>
      <c r="CA41">
        <f>IFERROR(VLOOKUP(B41,'[1]2020'!$B$3:$AD$92,26,0), "")</f>
        <v>36</v>
      </c>
      <c r="CB41">
        <f>IFERROR(VLOOKUP(B41,'[1]2019'!$B$3:$AC$102,3,0), "")</f>
        <v>22</v>
      </c>
      <c r="CC41">
        <f>IFERROR(VLOOKUP(B41,'[1]2018'!$B$3:$U$102,18,0), "")</f>
        <v>19</v>
      </c>
      <c r="CD41">
        <v>83.762</v>
      </c>
      <c r="CE41">
        <f>IFERROR(VLOOKUP(B41,'[1]2021'!$B$3:$AB$102,21,0), "")</f>
        <v>81.147000000000006</v>
      </c>
      <c r="CF41">
        <f>IFERROR(VLOOKUP(B41,'[1]2020'!$B$3:$AD$92,7,0), "")</f>
        <v>80</v>
      </c>
      <c r="CG41" t="s">
        <v>235</v>
      </c>
      <c r="CH41">
        <v>100</v>
      </c>
      <c r="CI41">
        <v>10</v>
      </c>
    </row>
    <row r="42" spans="1:87" x14ac:dyDescent="0.3">
      <c r="A42">
        <v>41</v>
      </c>
      <c r="B42" t="s">
        <v>77</v>
      </c>
      <c r="C42">
        <v>74</v>
      </c>
      <c r="D42">
        <f>IFERROR(VLOOKUP(B42,'[1]2021'!$B$3:$AB$102,22,0), "")</f>
        <v>81</v>
      </c>
      <c r="E42" t="str">
        <f>IFERROR(VLOOKUP(B42,'[1]2020'!$B$3:$AD$92,11,0), "")</f>
        <v/>
      </c>
      <c r="F42">
        <f>IFERROR(VLOOKUP(B42,'[1]2019'!$B$3:$AC$102,14,0), "")</f>
        <v>84</v>
      </c>
      <c r="G42">
        <v>67</v>
      </c>
      <c r="H42">
        <f>IFERROR(VLOOKUP(B42,'[1]2021'!$B$3:$AB$102,10,0), "")</f>
        <v>67</v>
      </c>
      <c r="I42" t="str">
        <f>IFERROR(VLOOKUP(B42,'[1]2020'!$B$3:$AD$92,20,0), "")</f>
        <v/>
      </c>
      <c r="J42">
        <f>IFERROR(VLOOKUP(B42,'[1]2019'!$B$3:$AC$102,19,0), "")</f>
        <v>64</v>
      </c>
      <c r="K42">
        <f>IFERROR(VLOOKUP(B42,'[1]2018'!$B$3:$U$102,14,0), "")</f>
        <v>69</v>
      </c>
      <c r="L42">
        <v>51</v>
      </c>
      <c r="M42">
        <f>IFERROR(VLOOKUP(B42,'[1]2021'!B43:$AB$102,23,0), "")</f>
        <v>71</v>
      </c>
      <c r="N42" t="str">
        <f>IFERROR(VLOOKUP(B42,'[1]2020'!$B$3:$AD$92,4,0), "")</f>
        <v/>
      </c>
      <c r="O42">
        <f>IFERROR(VLOOKUP(B42,'[1]2019'!$B$3:$AC$102,5,0), "")</f>
        <v>71</v>
      </c>
      <c r="P42" t="s">
        <v>3</v>
      </c>
      <c r="Q42">
        <f>IFERROR(VLOOKUP(B42,'[1]2021'!$B$3:$AB$102,11,0), "")</f>
        <v>0</v>
      </c>
      <c r="R42" t="str">
        <f>IFERROR(VLOOKUP(B42,'[1]2020'!$B$3:$AD$92,6,0), "")</f>
        <v/>
      </c>
      <c r="S42" t="str">
        <f>IFERROR(VLOOKUP(B42,'[1]2019'!$B$3:$AC$102,12,0), "")</f>
        <v/>
      </c>
      <c r="T42" t="str">
        <f>IFERROR(VLOOKUP(B42,'[1]2018'!$B$3:$U$102,15,0), "")</f>
        <v/>
      </c>
      <c r="U42">
        <v>68</v>
      </c>
      <c r="V42">
        <f>IFERROR(VLOOKUP(B42,'[1]2021'!$B$3:$AB$102,12,0), "")</f>
        <v>65</v>
      </c>
      <c r="W42" t="str">
        <f>IFERROR(VLOOKUP(B42,'[1]2020'!$B$3:$AD$92,15,0), "")</f>
        <v/>
      </c>
      <c r="X42">
        <f>IFERROR(VLOOKUP(B42,'[1]2019'!$B$3:$AC$102,21,0), "")</f>
        <v>63</v>
      </c>
      <c r="Y42">
        <f>IFERROR(VLOOKUP(B42,'[1]2018'!$B$3:$U$102,19,0), "")</f>
        <v>62</v>
      </c>
      <c r="Z42">
        <v>15</v>
      </c>
      <c r="AA42">
        <f>IFERROR(VLOOKUP(B42,'[1]2021'!$B$3:$AB$102,9,0), "")</f>
        <v>5</v>
      </c>
      <c r="AB42" t="str">
        <f>IFERROR(VLOOKUP(B42,'[1]2020'!$B$3:$AD$92,18,0), "")</f>
        <v/>
      </c>
      <c r="AC42">
        <f>IFERROR(VLOOKUP(B42,'[1]2019'!$B$3:$AC$102,16,0), "")</f>
        <v>13</v>
      </c>
      <c r="AD42">
        <f>IFERROR(VLOOKUP(B42,'[1]2018'!$B$3:$U$102,16,0), "")</f>
        <v>7</v>
      </c>
      <c r="AE42">
        <v>41</v>
      </c>
      <c r="AF42">
        <f>IFERROR(VLOOKUP(B42,'[1]2021'!$B$3:$AC$102,28,0), "")</f>
        <v>48</v>
      </c>
      <c r="AG42" t="str">
        <f>IFERROR(VLOOKUP(B42,'[1]2020'!$B$3:$AE$92,30,0), "")</f>
        <v/>
      </c>
      <c r="AH42">
        <f>IFERROR(VLOOKUP(B42,'[1]2021'!$B$3:$AB$102,14,0), "")</f>
        <v>64</v>
      </c>
      <c r="AI42" t="str">
        <f>IFERROR(VLOOKUP(B42,'[1]2020'!$B$3:$AE$92,29,0), "")</f>
        <v/>
      </c>
      <c r="AJ42">
        <v>8.8000000000000007</v>
      </c>
      <c r="AK42">
        <f>IFERROR(VLOOKUP(B42,'[1]2021'!$B$3:$AB$102,13,0), "")</f>
        <v>8.77</v>
      </c>
      <c r="AL42" t="str">
        <f>IFERROR(VLOOKUP(B42,'[1]2020'!$B$3:$AD$92,25,0), "")</f>
        <v/>
      </c>
      <c r="AM42">
        <v>25</v>
      </c>
      <c r="AN42">
        <f>IFERROR(VLOOKUP(B42,'[1]2021'!$B$3:$AB$102,3,0), "")</f>
        <v>25</v>
      </c>
      <c r="AO42" t="str">
        <f>IFERROR(VLOOKUP(B42,'[1]2020'!$B$3:$AD$92,12,0), "")</f>
        <v/>
      </c>
      <c r="AP42">
        <f>IFERROR(VLOOKUP(B42,'[1]2019'!$B$3:$AC$102,22,0), "")</f>
        <v>27</v>
      </c>
      <c r="AQ42">
        <f>IFERROR(VLOOKUP(B42,'[1]2018'!$B$3:$U$102,5,0), "")</f>
        <v>23</v>
      </c>
      <c r="AR42">
        <v>44</v>
      </c>
      <c r="AS42">
        <f>IFERROR(VLOOKUP(B42,'[1]2021'!$B$3:$AB$102,27,0), "")</f>
        <v>48</v>
      </c>
      <c r="AT42" t="str">
        <f>IFERROR(VLOOKUP(B42,'[1]2020'!$B$3:$AD$92,8,0), "")</f>
        <v/>
      </c>
      <c r="AU42">
        <f>IFERROR(VLOOKUP(B42,'[1]2019'!B43:$AC$102,20,0), "")</f>
        <v>45</v>
      </c>
      <c r="AV42">
        <f>IFERROR(VLOOKUP(B42,'[1]2018'!$B$3:$U$102,4,0), "")</f>
        <v>42</v>
      </c>
      <c r="AW42">
        <v>36</v>
      </c>
      <c r="AX42">
        <f>IFERROR(VLOOKUP(B42,'[1]2021'!$B$3:$AB$102,6,0), "")</f>
        <v>34</v>
      </c>
      <c r="AY42" t="str">
        <f>IFERROR(VLOOKUP(B42,'[1]2020'!$B$3:$AD$92,3,0), "")</f>
        <v/>
      </c>
      <c r="AZ42">
        <f>IFERROR(VLOOKUP(B42,'[1]2019'!$B$3:$AC$102,27,0), "")</f>
        <v>40</v>
      </c>
      <c r="BA42">
        <f>IFERROR(VLOOKUP(B42,'[1]2018'!$B$3:$U$102,8,0), "")</f>
        <v>38</v>
      </c>
      <c r="BB42">
        <v>19</v>
      </c>
      <c r="BC42">
        <f>IFERROR(VLOOKUP(B43,'[1]2021'!$B$3:$AB$102,17,0), "")</f>
        <v>35</v>
      </c>
      <c r="BD42" t="str">
        <f>IFERROR(VLOOKUP(B42,'[1]2020'!$B$3:$AD$92,2,0), "")</f>
        <v/>
      </c>
      <c r="BE42">
        <f>IFERROR(VLOOKUP(B42,'[1]2019'!$B$3:$AC$102,11,0), "")</f>
        <v>37</v>
      </c>
      <c r="BF42">
        <f>IFERROR(VLOOKUP(B42,'[1]2018'!B43:U142,13,0), "")</f>
        <v>31</v>
      </c>
      <c r="BG42" s="10">
        <v>66.23</v>
      </c>
      <c r="BH42" s="10">
        <f>IFERROR(VLOOKUP($B42,'[1]2021'!$B$3:$AB$102,20,0),"")</f>
        <v>58.420999999999999</v>
      </c>
      <c r="BI42" s="10" t="str">
        <f>IFERROR(VLOOKUP($B42,'[1]2020'!$B$3:$AD$92,20,0),"")</f>
        <v/>
      </c>
      <c r="BJ42" s="10">
        <f>IFERROR(VLOOKUP($B42,'[1]2019'!$B$3:$AC$102,17,0),"")</f>
        <v>47</v>
      </c>
      <c r="BK42" s="10">
        <f>IFERROR(VLOOKUP($B42,'[1]2018'!$B$3:$U$102,17,0),"")</f>
        <v>39</v>
      </c>
      <c r="BL42" s="11">
        <v>76204</v>
      </c>
      <c r="BM42" s="11">
        <f>IFERROR(VLOOKUP(B42,'[1]2021'!$B$3:$AB$102,18,0), "")</f>
        <v>69181</v>
      </c>
      <c r="BN42" s="11" t="str">
        <f>IFERROR(VLOOKUP(B42,'[1]2020'!$B$3:$AD$92,16,0), "")</f>
        <v/>
      </c>
      <c r="BO42" s="11">
        <f>IFERROR(VLOOKUP(B42,'[1]2019'!$B$3:$AC$102,7,0), "")</f>
        <v>63752</v>
      </c>
      <c r="BP42">
        <v>90</v>
      </c>
      <c r="BQ42">
        <f>IFERROR(VLOOKUP(B42,'[1]2021'!$B$3:$AB$102,24,0), "")</f>
        <v>90</v>
      </c>
      <c r="BR42" t="str">
        <f>IFERROR(VLOOKUP(B42,'[1]2020'!$B$3:$AD$92,28,0), "")</f>
        <v/>
      </c>
      <c r="BS42">
        <f>IFERROR(VLOOKUP(B42,'[1]2019'!$B$3:$AC$102,13,0), "")</f>
        <v>97</v>
      </c>
      <c r="BT42">
        <v>82</v>
      </c>
      <c r="BU42">
        <f>IFERROR(VLOOKUP(B42,'[1]2021'!$B$3:$AB$102,7,0), "")</f>
        <v>76</v>
      </c>
      <c r="BV42" t="str">
        <f>IFERROR(VLOOKUP(B42,'[1]2020'!$B$3:$AD$92,17,0), "")</f>
        <v/>
      </c>
      <c r="BW42">
        <f>IFERROR(VLOOKUP(B42,'[1]2019'!$B$3:$AC$102,9,0), "")</f>
        <v>54</v>
      </c>
      <c r="BX42">
        <f>IFERROR(VLOOKUP(B42,'[1]2018'!$B$3:$U$102,11,0), "")</f>
        <v>55</v>
      </c>
      <c r="BY42">
        <v>97</v>
      </c>
      <c r="BZ42">
        <f>IFERROR(VLOOKUP(B42,'[1]2021'!$B$3:$AB$102,19,0), "")</f>
        <v>94</v>
      </c>
      <c r="CA42" t="str">
        <f>IFERROR(VLOOKUP(B42,'[1]2020'!$B$3:$AD$92,26,0), "")</f>
        <v/>
      </c>
      <c r="CB42">
        <f>IFERROR(VLOOKUP(B42,'[1]2019'!$B$3:$AC$102,3,0), "")</f>
        <v>95</v>
      </c>
      <c r="CC42">
        <f>IFERROR(VLOOKUP(B42,'[1]2018'!$B$3:$U$102,18,0), "")</f>
        <v>95</v>
      </c>
      <c r="CD42">
        <v>86.152000000000001</v>
      </c>
      <c r="CE42">
        <f>IFERROR(VLOOKUP(B42,'[1]2021'!$B$3:$AB$102,21,0), "")</f>
        <v>86.171999999999997</v>
      </c>
      <c r="CF42" t="str">
        <f>IFERROR(VLOOKUP(B42,'[1]2020'!$B$3:$AD$92,7,0), "")</f>
        <v/>
      </c>
      <c r="CG42" t="s">
        <v>236</v>
      </c>
      <c r="CH42">
        <v>5</v>
      </c>
      <c r="CI42">
        <v>12</v>
      </c>
    </row>
    <row r="43" spans="1:87" x14ac:dyDescent="0.3">
      <c r="A43">
        <v>41</v>
      </c>
      <c r="B43" t="s">
        <v>76</v>
      </c>
      <c r="C43">
        <v>65</v>
      </c>
      <c r="D43">
        <f>IFERROR(VLOOKUP(B43,'[1]2021'!$B$3:$AB$102,22,0), "")</f>
        <v>66</v>
      </c>
      <c r="E43" t="str">
        <f>IFERROR(VLOOKUP(B43,'[1]2020'!$B$3:$AD$92,11,0), "")</f>
        <v/>
      </c>
      <c r="F43">
        <f>IFERROR(VLOOKUP(B43,'[1]2019'!$B$3:$AC$102,14,0), "")</f>
        <v>38</v>
      </c>
      <c r="G43">
        <v>59</v>
      </c>
      <c r="H43">
        <f>IFERROR(VLOOKUP(B43,'[1]2021'!$B$3:$AB$102,10,0), "")</f>
        <v>59</v>
      </c>
      <c r="I43" t="str">
        <f>IFERROR(VLOOKUP(B43,'[1]2020'!$B$3:$AD$92,20,0), "")</f>
        <v/>
      </c>
      <c r="J43">
        <f>IFERROR(VLOOKUP(B43,'[1]2019'!$B$3:$AC$102,19,0), "")</f>
        <v>60</v>
      </c>
      <c r="K43">
        <f>IFERROR(VLOOKUP(B43,'[1]2018'!$B$3:$U$102,14,0), "")</f>
        <v>58</v>
      </c>
      <c r="L43">
        <v>10</v>
      </c>
      <c r="M43" t="str">
        <f>IFERROR(VLOOKUP(B43,'[1]2021'!B44:$AB$102,23,0), "")</f>
        <v/>
      </c>
      <c r="N43" t="str">
        <f>IFERROR(VLOOKUP(B43,'[1]2020'!$B$3:$AD$92,4,0), "")</f>
        <v/>
      </c>
      <c r="O43">
        <f>IFERROR(VLOOKUP(B43,'[1]2019'!$B$3:$AC$102,5,0), "")</f>
        <v>9</v>
      </c>
      <c r="P43" t="s">
        <v>3</v>
      </c>
      <c r="Q43">
        <f>IFERROR(VLOOKUP(B43,'[1]2021'!$B$3:$AB$102,11,0), "")</f>
        <v>0</v>
      </c>
      <c r="R43" t="str">
        <f>IFERROR(VLOOKUP(B43,'[1]2020'!$B$3:$AD$92,6,0), "")</f>
        <v/>
      </c>
      <c r="S43">
        <f>IFERROR(VLOOKUP(B43,'[1]2019'!$B$3:$AC$102,12,0), "")</f>
        <v>24</v>
      </c>
      <c r="T43">
        <f>IFERROR(VLOOKUP(B43,'[1]2018'!$B$3:$U$102,15,0), "")</f>
        <v>29</v>
      </c>
      <c r="U43">
        <v>98</v>
      </c>
      <c r="V43">
        <f>IFERROR(VLOOKUP(B43,'[1]2021'!$B$3:$AB$102,12,0), "")</f>
        <v>95</v>
      </c>
      <c r="W43" t="str">
        <f>IFERROR(VLOOKUP(B43,'[1]2020'!$B$3:$AD$92,15,0), "")</f>
        <v/>
      </c>
      <c r="X43">
        <f>IFERROR(VLOOKUP(B43,'[1]2019'!$B$3:$AC$102,21,0), "")</f>
        <v>95</v>
      </c>
      <c r="Y43">
        <f>IFERROR(VLOOKUP(B43,'[1]2018'!$B$3:$U$102,19,0), "")</f>
        <v>92</v>
      </c>
      <c r="Z43">
        <v>49</v>
      </c>
      <c r="AA43">
        <f>IFERROR(VLOOKUP(B43,'[1]2021'!$B$3:$AB$102,9,0), "")</f>
        <v>28</v>
      </c>
      <c r="AB43" t="str">
        <f>IFERROR(VLOOKUP(B43,'[1]2020'!$B$3:$AD$92,18,0), "")</f>
        <v/>
      </c>
      <c r="AC43">
        <f>IFERROR(VLOOKUP(B43,'[1]2019'!$B$3:$AC$102,16,0), "")</f>
        <v>19</v>
      </c>
      <c r="AD43">
        <f>IFERROR(VLOOKUP(B43,'[1]2018'!$B$3:$U$102,16,0), "")</f>
        <v>17</v>
      </c>
      <c r="AE43">
        <v>41</v>
      </c>
      <c r="AF43">
        <f>IFERROR(VLOOKUP(B43,'[1]2021'!$B$3:$AC$102,28,0), "")</f>
        <v>22</v>
      </c>
      <c r="AG43" t="str">
        <f>IFERROR(VLOOKUP(B43,'[1]2020'!$B$3:$AE$92,30,0), "")</f>
        <v/>
      </c>
      <c r="AH43">
        <f>IFERROR(VLOOKUP(B43,'[1]2021'!$B$3:$AB$102,14,0), "")</f>
        <v>12</v>
      </c>
      <c r="AI43" t="str">
        <f>IFERROR(VLOOKUP(B43,'[1]2020'!$B$3:$AE$92,29,0), "")</f>
        <v/>
      </c>
      <c r="AJ43">
        <v>8.7200000000000006</v>
      </c>
      <c r="AK43">
        <f>IFERROR(VLOOKUP(B43,'[1]2021'!$B$3:$AB$102,13,0), "")</f>
        <v>8.1999999999999993</v>
      </c>
      <c r="AL43" t="str">
        <f>IFERROR(VLOOKUP(B43,'[1]2020'!$B$3:$AD$92,25,0), "")</f>
        <v/>
      </c>
      <c r="AM43">
        <v>47</v>
      </c>
      <c r="AN43">
        <f>IFERROR(VLOOKUP(B43,'[1]2021'!$B$3:$AB$102,3,0), "")</f>
        <v>47</v>
      </c>
      <c r="AO43" t="str">
        <f>IFERROR(VLOOKUP(B43,'[1]2020'!$B$3:$AD$92,12,0), "")</f>
        <v/>
      </c>
      <c r="AP43">
        <f>IFERROR(VLOOKUP(B43,'[1]2019'!$B$3:$AC$102,22,0), "")</f>
        <v>40</v>
      </c>
      <c r="AQ43">
        <f>IFERROR(VLOOKUP(B43,'[1]2018'!$B$3:$U$102,5,0), "")</f>
        <v>33</v>
      </c>
      <c r="AR43">
        <v>50</v>
      </c>
      <c r="AS43">
        <f>IFERROR(VLOOKUP(B43,'[1]2021'!$B$3:$AB$102,27,0), "")</f>
        <v>52</v>
      </c>
      <c r="AT43" t="str">
        <f>IFERROR(VLOOKUP(B43,'[1]2020'!$B$3:$AD$92,8,0), "")</f>
        <v/>
      </c>
      <c r="AU43" t="str">
        <f>IFERROR(VLOOKUP(B43,'[1]2019'!B44:$AC$102,20,0), "")</f>
        <v/>
      </c>
      <c r="AV43">
        <f>IFERROR(VLOOKUP(B43,'[1]2018'!$B$3:$U$102,4,0), "")</f>
        <v>62</v>
      </c>
      <c r="AW43">
        <v>37</v>
      </c>
      <c r="AX43">
        <f>IFERROR(VLOOKUP(B43,'[1]2021'!$B$3:$AB$102,6,0), "")</f>
        <v>37</v>
      </c>
      <c r="AY43" t="str">
        <f>IFERROR(VLOOKUP(B43,'[1]2020'!$B$3:$AD$92,3,0), "")</f>
        <v/>
      </c>
      <c r="AZ43">
        <f>IFERROR(VLOOKUP(B43,'[1]2019'!$B$3:$AC$102,27,0), "")</f>
        <v>44</v>
      </c>
      <c r="BA43">
        <f>IFERROR(VLOOKUP(B43,'[1]2018'!$B$3:$U$102,8,0), "")</f>
        <v>43</v>
      </c>
      <c r="BB43">
        <v>79</v>
      </c>
      <c r="BC43">
        <f>IFERROR(VLOOKUP(B44,'[1]2021'!$B$3:$AB$102,17,0), "")</f>
        <v>47</v>
      </c>
      <c r="BD43" t="str">
        <f>IFERROR(VLOOKUP(B43,'[1]2020'!$B$3:$AD$92,2,0), "")</f>
        <v/>
      </c>
      <c r="BE43">
        <f>IFERROR(VLOOKUP(B43,'[1]2019'!$B$3:$AC$102,11,0), "")</f>
        <v>34</v>
      </c>
      <c r="BF43" t="str">
        <f>IFERROR(VLOOKUP(B43,'[1]2018'!B44:U143,13,0), "")</f>
        <v/>
      </c>
      <c r="BG43" s="10">
        <v>44.26</v>
      </c>
      <c r="BH43" s="10">
        <f>IFERROR(VLOOKUP($B43,'[1]2021'!$B$3:$AB$102,20,0),"")</f>
        <v>59.183999999999997</v>
      </c>
      <c r="BI43" s="10" t="str">
        <f>IFERROR(VLOOKUP($B43,'[1]2020'!$B$3:$AD$92,20,0),"")</f>
        <v/>
      </c>
      <c r="BJ43" s="10">
        <f>IFERROR(VLOOKUP($B43,'[1]2019'!$B$3:$AC$102,17,0),"")</f>
        <v>57</v>
      </c>
      <c r="BK43" s="10">
        <f>IFERROR(VLOOKUP($B43,'[1]2018'!$B$3:$U$102,17,0),"")</f>
        <v>50</v>
      </c>
      <c r="BL43" s="11">
        <v>73224</v>
      </c>
      <c r="BM43" s="11">
        <f>IFERROR(VLOOKUP(B43,'[1]2021'!$B$3:$AB$102,18,0), "")</f>
        <v>80367</v>
      </c>
      <c r="BN43" s="11" t="str">
        <f>IFERROR(VLOOKUP(B43,'[1]2020'!$B$3:$AD$92,16,0), "")</f>
        <v/>
      </c>
      <c r="BO43" s="11">
        <f>IFERROR(VLOOKUP(B43,'[1]2019'!$B$3:$AC$102,7,0), "")</f>
        <v>76350</v>
      </c>
      <c r="BP43">
        <v>57</v>
      </c>
      <c r="BQ43">
        <f>IFERROR(VLOOKUP(B43,'[1]2021'!$B$3:$AB$102,24,0), "")</f>
        <v>50</v>
      </c>
      <c r="BR43" t="str">
        <f>IFERROR(VLOOKUP(B43,'[1]2020'!$B$3:$AD$92,28,0), "")</f>
        <v/>
      </c>
      <c r="BS43">
        <f>IFERROR(VLOOKUP(B43,'[1]2019'!$B$3:$AC$102,13,0), "")</f>
        <v>44</v>
      </c>
      <c r="BT43">
        <v>63</v>
      </c>
      <c r="BU43">
        <f>IFERROR(VLOOKUP(B43,'[1]2021'!$B$3:$AB$102,7,0), "")</f>
        <v>62</v>
      </c>
      <c r="BV43" t="str">
        <f>IFERROR(VLOOKUP(B43,'[1]2020'!$B$3:$AD$92,17,0), "")</f>
        <v/>
      </c>
      <c r="BW43">
        <f>IFERROR(VLOOKUP(B43,'[1]2019'!$B$3:$AC$102,9,0), "")</f>
        <v>59</v>
      </c>
      <c r="BX43">
        <f>IFERROR(VLOOKUP(B43,'[1]2018'!$B$3:$U$102,11,0), "")</f>
        <v>48</v>
      </c>
      <c r="BY43">
        <v>86</v>
      </c>
      <c r="BZ43">
        <f>IFERROR(VLOOKUP(B43,'[1]2021'!$B$3:$AB$102,19,0), "")</f>
        <v>50</v>
      </c>
      <c r="CA43" t="str">
        <f>IFERROR(VLOOKUP(B43,'[1]2020'!$B$3:$AD$92,26,0), "")</f>
        <v/>
      </c>
      <c r="CB43">
        <f>IFERROR(VLOOKUP(B43,'[1]2019'!$B$3:$AC$102,3,0), "")</f>
        <v>54</v>
      </c>
      <c r="CC43">
        <f>IFERROR(VLOOKUP(B43,'[1]2018'!$B$3:$U$102,18,0), "")</f>
        <v>50</v>
      </c>
      <c r="CD43">
        <v>85.494</v>
      </c>
      <c r="CE43">
        <f>IFERROR(VLOOKUP(B43,'[1]2021'!$B$3:$AB$102,21,0), "")</f>
        <v>87.16</v>
      </c>
      <c r="CF43" t="str">
        <f>IFERROR(VLOOKUP(B43,'[1]2020'!$B$3:$AD$92,7,0), "")</f>
        <v/>
      </c>
      <c r="CG43" t="s">
        <v>214</v>
      </c>
      <c r="CH43">
        <v>100</v>
      </c>
      <c r="CI43">
        <v>20</v>
      </c>
    </row>
    <row r="44" spans="1:87" x14ac:dyDescent="0.3">
      <c r="A44">
        <v>43</v>
      </c>
      <c r="B44" t="s">
        <v>32</v>
      </c>
      <c r="C44">
        <v>76</v>
      </c>
      <c r="D44">
        <f>IFERROR(VLOOKUP(B44,'[1]2021'!$B$3:$AB$102,22,0), "")</f>
        <v>82</v>
      </c>
      <c r="E44">
        <f>IFERROR(VLOOKUP(B44,'[1]2020'!$B$3:$AD$92,11,0), "")</f>
        <v>79</v>
      </c>
      <c r="F44">
        <f>IFERROR(VLOOKUP(B44,'[1]2019'!$B$3:$AC$102,14,0), "")</f>
        <v>83</v>
      </c>
      <c r="G44">
        <v>9</v>
      </c>
      <c r="H44">
        <f>IFERROR(VLOOKUP(B44,'[1]2021'!$B$3:$AB$102,10,0), "")</f>
        <v>9</v>
      </c>
      <c r="I44">
        <f>IFERROR(VLOOKUP(B44,'[1]2020'!$B$3:$AD$92,20,0), "")</f>
        <v>9</v>
      </c>
      <c r="J44">
        <f>IFERROR(VLOOKUP(B44,'[1]2019'!$B$3:$AC$102,19,0), "")</f>
        <v>9</v>
      </c>
      <c r="K44">
        <f>IFERROR(VLOOKUP(B44,'[1]2018'!$B$3:$U$102,14,0), "")</f>
        <v>9</v>
      </c>
      <c r="L44">
        <v>73</v>
      </c>
      <c r="M44">
        <f>IFERROR(VLOOKUP(B44,'[1]2021'!B45:$AB$102,23,0), "")</f>
        <v>68</v>
      </c>
      <c r="N44">
        <f>IFERROR(VLOOKUP(B44,'[1]2020'!$B$3:$AD$92,4,0), "")</f>
        <v>72</v>
      </c>
      <c r="O44">
        <f>IFERROR(VLOOKUP(B44,'[1]2019'!$B$3:$AC$102,5,0), "")</f>
        <v>69</v>
      </c>
      <c r="P44">
        <v>46</v>
      </c>
      <c r="Q44">
        <f>IFERROR(VLOOKUP(B44,'[1]2021'!$B$3:$AB$102,11,0), "")</f>
        <v>47</v>
      </c>
      <c r="R44">
        <f>IFERROR(VLOOKUP(B44,'[1]2020'!$B$3:$AD$92,6,0), "")</f>
        <v>44</v>
      </c>
      <c r="S44">
        <f>IFERROR(VLOOKUP(B44,'[1]2019'!$B$3:$AC$102,12,0), "")</f>
        <v>40</v>
      </c>
      <c r="T44">
        <f>IFERROR(VLOOKUP(B44,'[1]2018'!$B$3:$U$102,15,0), "")</f>
        <v>37</v>
      </c>
      <c r="U44">
        <v>96</v>
      </c>
      <c r="V44">
        <f>IFERROR(VLOOKUP(B44,'[1]2021'!$B$3:$AB$102,12,0), "")</f>
        <v>99</v>
      </c>
      <c r="W44">
        <f>IFERROR(VLOOKUP(B44,'[1]2020'!$B$3:$AD$92,15,0), "")</f>
        <v>94</v>
      </c>
      <c r="X44">
        <f>IFERROR(VLOOKUP(B44,'[1]2019'!$B$3:$AC$102,21,0), "")</f>
        <v>96</v>
      </c>
      <c r="Y44">
        <f>IFERROR(VLOOKUP(B44,'[1]2018'!$B$3:$U$102,19,0), "")</f>
        <v>94</v>
      </c>
      <c r="Z44">
        <v>37</v>
      </c>
      <c r="AA44">
        <f>IFERROR(VLOOKUP(B44,'[1]2021'!$B$3:$AB$102,9,0), "")</f>
        <v>39</v>
      </c>
      <c r="AB44">
        <f>IFERROR(VLOOKUP(B44,'[1]2020'!$B$3:$AD$92,18,0), "")</f>
        <v>34</v>
      </c>
      <c r="AC44">
        <f>IFERROR(VLOOKUP(B44,'[1]2019'!$B$3:$AC$102,16,0), "")</f>
        <v>37</v>
      </c>
      <c r="AD44">
        <f>IFERROR(VLOOKUP(B44,'[1]2018'!$B$3:$U$102,16,0), "")</f>
        <v>34</v>
      </c>
      <c r="AE44">
        <v>43</v>
      </c>
      <c r="AF44">
        <f>IFERROR(VLOOKUP(B44,'[1]2021'!$B$3:$AC$102,28,0), "")</f>
        <v>45</v>
      </c>
      <c r="AG44">
        <f>IFERROR(VLOOKUP(B44,'[1]2020'!$B$3:$AE$92,30,0), "")</f>
        <v>50</v>
      </c>
      <c r="AH44">
        <f>IFERROR(VLOOKUP(B44,'[1]2021'!$B$3:$AB$102,14,0), "")</f>
        <v>45</v>
      </c>
      <c r="AI44">
        <f>IFERROR(VLOOKUP(B44,'[1]2020'!$B$3:$AE$92,29,0), "")</f>
        <v>38</v>
      </c>
      <c r="AJ44">
        <v>8.7899999999999991</v>
      </c>
      <c r="AK44">
        <f>IFERROR(VLOOKUP(B44,'[1]2021'!$B$3:$AB$102,13,0), "")</f>
        <v>8.69</v>
      </c>
      <c r="AL44">
        <f>IFERROR(VLOOKUP(B44,'[1]2020'!$B$3:$AD$92,25,0), "")</f>
        <v>8.7100000000000009</v>
      </c>
      <c r="AM44">
        <v>55</v>
      </c>
      <c r="AN44">
        <f>IFERROR(VLOOKUP(B44,'[1]2021'!$B$3:$AB$102,3,0), "")</f>
        <v>45</v>
      </c>
      <c r="AO44">
        <f>IFERROR(VLOOKUP(B44,'[1]2020'!$B$3:$AD$92,12,0), "")</f>
        <v>36</v>
      </c>
      <c r="AP44">
        <f>IFERROR(VLOOKUP(B44,'[1]2019'!$B$3:$AC$102,22,0), "")</f>
        <v>27</v>
      </c>
      <c r="AQ44">
        <f>IFERROR(VLOOKUP(B44,'[1]2018'!$B$3:$U$102,5,0), "")</f>
        <v>36</v>
      </c>
      <c r="AR44">
        <v>43</v>
      </c>
      <c r="AS44">
        <f>IFERROR(VLOOKUP(B44,'[1]2021'!$B$3:$AB$102,27,0), "")</f>
        <v>46</v>
      </c>
      <c r="AT44">
        <f>IFERROR(VLOOKUP(B44,'[1]2020'!$B$3:$AD$92,8,0), "")</f>
        <v>45</v>
      </c>
      <c r="AU44">
        <f>IFERROR(VLOOKUP(B44,'[1]2019'!B45:$AC$102,20,0), "")</f>
        <v>47</v>
      </c>
      <c r="AV44">
        <f>IFERROR(VLOOKUP(B44,'[1]2018'!$B$3:$U$102,4,0), "")</f>
        <v>44</v>
      </c>
      <c r="AW44">
        <v>34</v>
      </c>
      <c r="AX44">
        <f>IFERROR(VLOOKUP(B44,'[1]2021'!$B$3:$AB$102,6,0), "")</f>
        <v>33</v>
      </c>
      <c r="AY44">
        <f>IFERROR(VLOOKUP(B44,'[1]2020'!$B$3:$AD$92,3,0), "")</f>
        <v>32</v>
      </c>
      <c r="AZ44">
        <f>IFERROR(VLOOKUP(B44,'[1]2019'!$B$3:$AC$102,27,0), "")</f>
        <v>33</v>
      </c>
      <c r="BA44">
        <f>IFERROR(VLOOKUP(B44,'[1]2018'!$B$3:$U$102,8,0), "")</f>
        <v>31</v>
      </c>
      <c r="BB44">
        <v>42</v>
      </c>
      <c r="BC44">
        <f>IFERROR(VLOOKUP(B45,'[1]2021'!$B$3:$AB$102,17,0), "")</f>
        <v>17</v>
      </c>
      <c r="BD44">
        <f>IFERROR(VLOOKUP(B44,'[1]2020'!$B$3:$AD$92,2,0), "")</f>
        <v>47</v>
      </c>
      <c r="BE44">
        <f>IFERROR(VLOOKUP(B44,'[1]2019'!$B$3:$AC$102,11,0), "")</f>
        <v>46</v>
      </c>
      <c r="BF44" t="str">
        <f>IFERROR(VLOOKUP(B44,'[1]2018'!B45:U144,13,0), "")</f>
        <v/>
      </c>
      <c r="BG44" s="10">
        <v>43.17</v>
      </c>
      <c r="BH44" s="10">
        <f>IFERROR(VLOOKUP($B44,'[1]2021'!$B$3:$AB$102,20,0),"")</f>
        <v>48.704000000000001</v>
      </c>
      <c r="BI44" s="10">
        <f>IFERROR(VLOOKUP($B44,'[1]2020'!$B$3:$AD$92,20,0),"")</f>
        <v>9</v>
      </c>
      <c r="BJ44" s="10">
        <f>IFERROR(VLOOKUP($B44,'[1]2019'!$B$3:$AC$102,17,0),"")</f>
        <v>49</v>
      </c>
      <c r="BK44" s="10">
        <f>IFERROR(VLOOKUP($B44,'[1]2018'!$B$3:$U$102,17,0),"")</f>
        <v>47</v>
      </c>
      <c r="BL44" s="11">
        <v>78831</v>
      </c>
      <c r="BM44" s="11">
        <f>IFERROR(VLOOKUP(B44,'[1]2021'!$B$3:$AB$102,18,0), "")</f>
        <v>76213</v>
      </c>
      <c r="BN44" s="11">
        <f>IFERROR(VLOOKUP(B44,'[1]2020'!$B$3:$AD$92,16,0), "")</f>
        <v>74038</v>
      </c>
      <c r="BO44" s="11">
        <f>IFERROR(VLOOKUP(B44,'[1]2019'!$B$3:$AC$102,7,0), "")</f>
        <v>71347</v>
      </c>
      <c r="BP44">
        <v>19</v>
      </c>
      <c r="BQ44">
        <f>IFERROR(VLOOKUP(B44,'[1]2021'!$B$3:$AB$102,24,0), "")</f>
        <v>20</v>
      </c>
      <c r="BR44">
        <f>IFERROR(VLOOKUP(B44,'[1]2020'!$B$3:$AD$92,28,0), "")</f>
        <v>15</v>
      </c>
      <c r="BS44">
        <f>IFERROR(VLOOKUP(B44,'[1]2019'!$B$3:$AC$102,13,0), "")</f>
        <v>20</v>
      </c>
      <c r="BT44">
        <v>48</v>
      </c>
      <c r="BU44">
        <f>IFERROR(VLOOKUP(B44,'[1]2021'!$B$3:$AB$102,7,0), "")</f>
        <v>46</v>
      </c>
      <c r="BV44">
        <f>IFERROR(VLOOKUP(B44,'[1]2020'!$B$3:$AD$92,17,0), "")</f>
        <v>47</v>
      </c>
      <c r="BW44">
        <f>IFERROR(VLOOKUP(B44,'[1]2019'!$B$3:$AC$102,9,0), "")</f>
        <v>44</v>
      </c>
      <c r="BX44">
        <f>IFERROR(VLOOKUP(B44,'[1]2018'!$B$3:$U$102,11,0), "")</f>
        <v>42</v>
      </c>
      <c r="BY44">
        <v>41</v>
      </c>
      <c r="BZ44">
        <f>IFERROR(VLOOKUP(B44,'[1]2021'!$B$3:$AB$102,19,0), "")</f>
        <v>49</v>
      </c>
      <c r="CA44">
        <f>IFERROR(VLOOKUP(B44,'[1]2020'!$B$3:$AD$92,26,0), "")</f>
        <v>53</v>
      </c>
      <c r="CB44">
        <f>IFERROR(VLOOKUP(B44,'[1]2019'!$B$3:$AC$102,3,0), "")</f>
        <v>54</v>
      </c>
      <c r="CC44">
        <f>IFERROR(VLOOKUP(B44,'[1]2018'!$B$3:$U$102,18,0), "")</f>
        <v>54</v>
      </c>
      <c r="CD44">
        <v>86.906000000000006</v>
      </c>
      <c r="CE44">
        <f>IFERROR(VLOOKUP(B44,'[1]2021'!$B$3:$AB$102,21,0), "")</f>
        <v>86.334000000000003</v>
      </c>
      <c r="CF44">
        <f>IFERROR(VLOOKUP(B44,'[1]2020'!$B$3:$AD$92,7,0), "")</f>
        <v>87</v>
      </c>
      <c r="CG44" t="s">
        <v>237</v>
      </c>
      <c r="CH44">
        <v>5</v>
      </c>
      <c r="CI44">
        <v>23.5</v>
      </c>
    </row>
    <row r="45" spans="1:87" x14ac:dyDescent="0.3">
      <c r="A45">
        <v>44</v>
      </c>
      <c r="B45" t="s">
        <v>72</v>
      </c>
      <c r="C45">
        <v>10</v>
      </c>
      <c r="D45">
        <f>IFERROR(VLOOKUP(B45,'[1]2021'!$B$3:$AB$102,22,0), "")</f>
        <v>12</v>
      </c>
      <c r="E45">
        <f>IFERROR(VLOOKUP(B45,'[1]2020'!$B$3:$AD$92,11,0), "")</f>
        <v>17</v>
      </c>
      <c r="F45" t="str">
        <f>IFERROR(VLOOKUP(B45,'[1]2019'!$B$3:$AC$102,14,0), "")</f>
        <v/>
      </c>
      <c r="G45">
        <v>33</v>
      </c>
      <c r="H45">
        <f>IFERROR(VLOOKUP(B45,'[1]2021'!$B$3:$AB$102,10,0), "")</f>
        <v>21</v>
      </c>
      <c r="I45">
        <f>IFERROR(VLOOKUP(B45,'[1]2020'!$B$3:$AD$92,20,0), "")</f>
        <v>19</v>
      </c>
      <c r="J45" t="str">
        <f>IFERROR(VLOOKUP(B45,'[1]2019'!$B$3:$AC$102,19,0), "")</f>
        <v/>
      </c>
      <c r="K45" t="str">
        <f>IFERROR(VLOOKUP(B45,'[1]2018'!$B$3:$U$102,14,0), "")</f>
        <v/>
      </c>
      <c r="L45">
        <v>85</v>
      </c>
      <c r="M45" t="str">
        <f>IFERROR(VLOOKUP(B45,'[1]2021'!B46:$AB$102,23,0), "")</f>
        <v/>
      </c>
      <c r="N45">
        <f>IFERROR(VLOOKUP(B45,'[1]2020'!$B$3:$AD$92,4,0), "")</f>
        <v>52</v>
      </c>
      <c r="O45" t="str">
        <f>IFERROR(VLOOKUP(B45,'[1]2019'!$B$3:$AC$102,5,0), "")</f>
        <v/>
      </c>
      <c r="P45">
        <v>40</v>
      </c>
      <c r="Q45">
        <f>IFERROR(VLOOKUP(B45,'[1]2021'!$B$3:$AB$102,11,0), "")</f>
        <v>0</v>
      </c>
      <c r="R45" t="str">
        <f>IFERROR(VLOOKUP(B45,'[1]2020'!$B$3:$AD$92,6,0), "")</f>
        <v/>
      </c>
      <c r="S45" t="str">
        <f>IFERROR(VLOOKUP(B45,'[1]2019'!$B$3:$AC$102,12,0), "")</f>
        <v/>
      </c>
      <c r="T45" t="str">
        <f>IFERROR(VLOOKUP(B45,'[1]2018'!$B$3:$U$102,15,0), "")</f>
        <v/>
      </c>
      <c r="U45">
        <v>86</v>
      </c>
      <c r="V45">
        <f>IFERROR(VLOOKUP(B45,'[1]2021'!$B$3:$AB$102,12,0), "")</f>
        <v>81</v>
      </c>
      <c r="W45">
        <f>IFERROR(VLOOKUP(B45,'[1]2020'!$B$3:$AD$92,15,0), "")</f>
        <v>75</v>
      </c>
      <c r="X45" t="str">
        <f>IFERROR(VLOOKUP(B45,'[1]2019'!$B$3:$AC$102,21,0), "")</f>
        <v/>
      </c>
      <c r="Y45" t="str">
        <f>IFERROR(VLOOKUP(B45,'[1]2018'!$B$3:$U$102,19,0), "")</f>
        <v/>
      </c>
      <c r="Z45">
        <v>93</v>
      </c>
      <c r="AA45">
        <f>IFERROR(VLOOKUP(B45,'[1]2021'!$B$3:$AB$102,9,0), "")</f>
        <v>97</v>
      </c>
      <c r="AB45">
        <f>IFERROR(VLOOKUP(B45,'[1]2020'!$B$3:$AD$92,18,0), "")</f>
        <v>88</v>
      </c>
      <c r="AC45" t="str">
        <f>IFERROR(VLOOKUP(B45,'[1]2019'!$B$3:$AC$102,16,0), "")</f>
        <v/>
      </c>
      <c r="AD45" t="str">
        <f>IFERROR(VLOOKUP(B45,'[1]2018'!$B$3:$U$102,16,0), "")</f>
        <v/>
      </c>
      <c r="AE45">
        <v>44</v>
      </c>
      <c r="AF45">
        <f>IFERROR(VLOOKUP(B45,'[1]2021'!$B$3:$AC$102,28,0), "")</f>
        <v>39</v>
      </c>
      <c r="AG45">
        <f>IFERROR(VLOOKUP(B45,'[1]2020'!$B$3:$AE$92,30,0), "")</f>
        <v>36</v>
      </c>
      <c r="AH45">
        <f>IFERROR(VLOOKUP(B45,'[1]2021'!$B$3:$AB$102,14,0), "")</f>
        <v>0</v>
      </c>
      <c r="AI45" t="str">
        <f>IFERROR(VLOOKUP(B45,'[1]2020'!$B$3:$AE$92,29,0), "")</f>
        <v/>
      </c>
      <c r="AJ45">
        <v>9.26</v>
      </c>
      <c r="AK45">
        <f>IFERROR(VLOOKUP(B45,'[1]2021'!$B$3:$AB$102,13,0), "")</f>
        <v>9.3699999999999992</v>
      </c>
      <c r="AL45">
        <f>IFERROR(VLOOKUP(B45,'[1]2020'!$B$3:$AD$92,25,0), "")</f>
        <v>9.19</v>
      </c>
      <c r="AM45">
        <v>33</v>
      </c>
      <c r="AN45">
        <f>IFERROR(VLOOKUP(B45,'[1]2021'!$B$3:$AB$102,3,0), "")</f>
        <v>29</v>
      </c>
      <c r="AO45">
        <f>IFERROR(VLOOKUP(B45,'[1]2020'!$B$3:$AD$92,12,0), "")</f>
        <v>19</v>
      </c>
      <c r="AP45" t="str">
        <f>IFERROR(VLOOKUP(B45,'[1]2019'!$B$3:$AC$102,22,0), "")</f>
        <v/>
      </c>
      <c r="AQ45" t="str">
        <f>IFERROR(VLOOKUP(B45,'[1]2018'!$B$3:$U$102,5,0), "")</f>
        <v/>
      </c>
      <c r="AR45">
        <v>30</v>
      </c>
      <c r="AS45">
        <f>IFERROR(VLOOKUP(B45,'[1]2021'!$B$3:$AB$102,27,0), "")</f>
        <v>42</v>
      </c>
      <c r="AT45">
        <f>IFERROR(VLOOKUP(B45,'[1]2020'!$B$3:$AD$92,8,0), "")</f>
        <v>41</v>
      </c>
      <c r="AU45" t="str">
        <f>IFERROR(VLOOKUP(B45,'[1]2019'!B46:$AC$102,20,0), "")</f>
        <v/>
      </c>
      <c r="AV45" t="str">
        <f>IFERROR(VLOOKUP(B45,'[1]2018'!$B$3:$U$102,4,0), "")</f>
        <v/>
      </c>
      <c r="AW45">
        <v>41</v>
      </c>
      <c r="AX45">
        <f>IFERROR(VLOOKUP(B45,'[1]2021'!$B$3:$AB$102,6,0), "")</f>
        <v>41</v>
      </c>
      <c r="AY45">
        <f>IFERROR(VLOOKUP(B45,'[1]2020'!$B$3:$AD$92,3,0), "")</f>
        <v>43</v>
      </c>
      <c r="AZ45" t="str">
        <f>IFERROR(VLOOKUP(B45,'[1]2019'!$B$3:$AC$102,27,0), "")</f>
        <v/>
      </c>
      <c r="BA45" t="str">
        <f>IFERROR(VLOOKUP(B45,'[1]2018'!$B$3:$U$102,8,0), "")</f>
        <v/>
      </c>
      <c r="BB45">
        <v>22</v>
      </c>
      <c r="BC45" t="str">
        <f>IFERROR(VLOOKUP(B46,'[1]2021'!$B$3:$AB$102,17,0), "")</f>
        <v/>
      </c>
      <c r="BD45">
        <f>IFERROR(VLOOKUP(B45,'[1]2020'!$B$3:$AD$92,2,0), "")</f>
        <v>21</v>
      </c>
      <c r="BE45" t="str">
        <f>IFERROR(VLOOKUP(B45,'[1]2019'!$B$3:$AC$102,11,0), "")</f>
        <v/>
      </c>
      <c r="BF45" t="str">
        <f>IFERROR(VLOOKUP(B45,'[1]2018'!B46:U145,13,0), "")</f>
        <v/>
      </c>
      <c r="BG45" s="10">
        <v>36.869999999999997</v>
      </c>
      <c r="BH45" s="10">
        <f>IFERROR(VLOOKUP($B45,'[1]2021'!$B$3:$AB$102,20,0),"")</f>
        <v>38.085999999999999</v>
      </c>
      <c r="BI45" s="10">
        <f>IFERROR(VLOOKUP($B45,'[1]2020'!$B$3:$AD$92,20,0),"")</f>
        <v>19</v>
      </c>
      <c r="BJ45" s="10" t="str">
        <f>IFERROR(VLOOKUP($B45,'[1]2019'!$B$3:$AC$102,17,0),"")</f>
        <v/>
      </c>
      <c r="BK45" s="10" t="str">
        <f>IFERROR(VLOOKUP($B45,'[1]2018'!$B$3:$U$102,17,0),"")</f>
        <v/>
      </c>
      <c r="BL45" s="11">
        <v>121164</v>
      </c>
      <c r="BM45" s="11">
        <f>IFERROR(VLOOKUP(B45,'[1]2021'!$B$3:$AB$102,18,0), "")</f>
        <v>118904</v>
      </c>
      <c r="BN45" s="11">
        <f>IFERROR(VLOOKUP(B45,'[1]2020'!$B$3:$AD$92,16,0), "")</f>
        <v>122456</v>
      </c>
      <c r="BO45" s="11" t="str">
        <f>IFERROR(VLOOKUP(B45,'[1]2019'!$B$3:$AC$102,7,0), "")</f>
        <v/>
      </c>
      <c r="BP45">
        <v>93</v>
      </c>
      <c r="BQ45">
        <f>IFERROR(VLOOKUP(B45,'[1]2021'!$B$3:$AB$102,24,0), "")</f>
        <v>91</v>
      </c>
      <c r="BR45">
        <f>IFERROR(VLOOKUP(B45,'[1]2020'!$B$3:$AD$92,28,0), "")</f>
        <v>85</v>
      </c>
      <c r="BS45" t="str">
        <f>IFERROR(VLOOKUP(B45,'[1]2019'!$B$3:$AC$102,13,0), "")</f>
        <v/>
      </c>
      <c r="BT45">
        <v>6</v>
      </c>
      <c r="BU45">
        <f>IFERROR(VLOOKUP(B45,'[1]2021'!$B$3:$AB$102,7,0), "")</f>
        <v>5</v>
      </c>
      <c r="BV45">
        <f>IFERROR(VLOOKUP(B45,'[1]2020'!$B$3:$AD$92,17,0), "")</f>
        <v>3</v>
      </c>
      <c r="BW45" t="str">
        <f>IFERROR(VLOOKUP(B45,'[1]2019'!$B$3:$AC$102,9,0), "")</f>
        <v/>
      </c>
      <c r="BX45" t="str">
        <f>IFERROR(VLOOKUP(B45,'[1]2018'!$B$3:$U$102,11,0), "")</f>
        <v/>
      </c>
      <c r="BY45">
        <v>0</v>
      </c>
      <c r="BZ45">
        <f>IFERROR(VLOOKUP(B45,'[1]2021'!$B$3:$AB$102,19,0), "")</f>
        <v>1</v>
      </c>
      <c r="CA45">
        <f>IFERROR(VLOOKUP(B45,'[1]2020'!$B$3:$AD$92,26,0), "")</f>
        <v>0</v>
      </c>
      <c r="CB45" t="str">
        <f>IFERROR(VLOOKUP(B45,'[1]2019'!$B$3:$AC$102,3,0), "")</f>
        <v/>
      </c>
      <c r="CC45" t="str">
        <f>IFERROR(VLOOKUP(B45,'[1]2018'!$B$3:$U$102,18,0), "")</f>
        <v/>
      </c>
      <c r="CD45">
        <v>84.504999999999995</v>
      </c>
      <c r="CE45">
        <f>IFERROR(VLOOKUP(B45,'[1]2021'!$B$3:$AB$102,21,0), "")</f>
        <v>82.731999999999999</v>
      </c>
      <c r="CF45">
        <f>IFERROR(VLOOKUP(B45,'[1]2020'!$B$3:$AD$92,7,0), "")</f>
        <v>86</v>
      </c>
      <c r="CG45" t="s">
        <v>238</v>
      </c>
      <c r="CH45">
        <v>100</v>
      </c>
      <c r="CI45">
        <v>21</v>
      </c>
    </row>
    <row r="46" spans="1:87" x14ac:dyDescent="0.3">
      <c r="A46">
        <v>45</v>
      </c>
      <c r="B46" t="s">
        <v>94</v>
      </c>
      <c r="C46">
        <v>84</v>
      </c>
      <c r="D46" t="str">
        <f>IFERROR(VLOOKUP(B46,'[1]2021'!$B$3:$AB$102,22,0), "")</f>
        <v/>
      </c>
      <c r="E46" t="str">
        <f>IFERROR(VLOOKUP(B46,'[1]2020'!$B$3:$AD$92,11,0), "")</f>
        <v/>
      </c>
      <c r="F46" t="str">
        <f>IFERROR(VLOOKUP(B46,'[1]2019'!$B$3:$AC$102,14,0), "")</f>
        <v/>
      </c>
      <c r="G46">
        <v>25</v>
      </c>
      <c r="H46" t="str">
        <f>IFERROR(VLOOKUP(B46,'[1]2021'!$B$3:$AB$102,10,0), "")</f>
        <v/>
      </c>
      <c r="I46" t="str">
        <f>IFERROR(VLOOKUP(B46,'[1]2020'!$B$3:$AD$92,20,0), "")</f>
        <v/>
      </c>
      <c r="J46" t="str">
        <f>IFERROR(VLOOKUP(B46,'[1]2019'!$B$3:$AC$102,19,0), "")</f>
        <v/>
      </c>
      <c r="K46" t="str">
        <f>IFERROR(VLOOKUP(B46,'[1]2018'!$B$3:$U$102,14,0), "")</f>
        <v/>
      </c>
      <c r="L46">
        <v>17</v>
      </c>
      <c r="M46" t="str">
        <f>IFERROR(VLOOKUP(B46,'[1]2021'!B47:$AB$102,23,0), "")</f>
        <v/>
      </c>
      <c r="N46" t="str">
        <f>IFERROR(VLOOKUP(B46,'[1]2020'!$B$3:$AD$92,4,0), "")</f>
        <v/>
      </c>
      <c r="O46" t="str">
        <f>IFERROR(VLOOKUP(B46,'[1]2019'!$B$3:$AC$102,5,0), "")</f>
        <v/>
      </c>
      <c r="Q46" t="str">
        <f>IFERROR(VLOOKUP(B46,'[1]2021'!$B$3:$AB$102,11,0), "")</f>
        <v/>
      </c>
      <c r="R46" t="str">
        <f>IFERROR(VLOOKUP(B46,'[1]2020'!$B$3:$AD$92,6,0), "")</f>
        <v/>
      </c>
      <c r="S46" t="str">
        <f>IFERROR(VLOOKUP(B46,'[1]2019'!$B$3:$AC$102,12,0), "")</f>
        <v/>
      </c>
      <c r="T46" t="str">
        <f>IFERROR(VLOOKUP(B46,'[1]2018'!$B$3:$U$102,15,0), "")</f>
        <v/>
      </c>
      <c r="U46">
        <v>92</v>
      </c>
      <c r="V46" t="str">
        <f>IFERROR(VLOOKUP(B46,'[1]2021'!$B$3:$AB$102,12,0), "")</f>
        <v/>
      </c>
      <c r="W46" t="str">
        <f>IFERROR(VLOOKUP(B46,'[1]2020'!$B$3:$AD$92,15,0), "")</f>
        <v/>
      </c>
      <c r="X46" t="str">
        <f>IFERROR(VLOOKUP(B46,'[1]2019'!$B$3:$AC$102,21,0), "")</f>
        <v/>
      </c>
      <c r="Y46" t="str">
        <f>IFERROR(VLOOKUP(B46,'[1]2018'!$B$3:$U$102,19,0), "")</f>
        <v/>
      </c>
      <c r="Z46">
        <v>26</v>
      </c>
      <c r="AA46" t="str">
        <f>IFERROR(VLOOKUP(B46,'[1]2021'!$B$3:$AB$102,9,0), "")</f>
        <v/>
      </c>
      <c r="AB46" t="str">
        <f>IFERROR(VLOOKUP(B46,'[1]2020'!$B$3:$AD$92,18,0), "")</f>
        <v/>
      </c>
      <c r="AC46" t="str">
        <f>IFERROR(VLOOKUP(B46,'[1]2019'!$B$3:$AC$102,16,0), "")</f>
        <v/>
      </c>
      <c r="AD46" t="str">
        <f>IFERROR(VLOOKUP(B46,'[1]2018'!$B$3:$U$102,16,0), "")</f>
        <v/>
      </c>
      <c r="AE46">
        <v>45</v>
      </c>
      <c r="AF46" t="str">
        <f>IFERROR(VLOOKUP(B46,'[1]2021'!$B$3:$AC$102,28,0), "")</f>
        <v/>
      </c>
      <c r="AG46" t="str">
        <f>IFERROR(VLOOKUP(B46,'[1]2020'!$B$3:$AE$92,30,0), "")</f>
        <v/>
      </c>
      <c r="AH46" t="str">
        <f>IFERROR(VLOOKUP(B46,'[1]2021'!$B$3:$AB$102,14,0), "")</f>
        <v/>
      </c>
      <c r="AI46" t="str">
        <f>IFERROR(VLOOKUP(B46,'[1]2020'!$B$3:$AE$92,29,0), "")</f>
        <v/>
      </c>
      <c r="AJ46">
        <v>8.9499999999999993</v>
      </c>
      <c r="AK46" t="str">
        <f>IFERROR(VLOOKUP(B46,'[1]2021'!$B$3:$AB$102,13,0), "")</f>
        <v/>
      </c>
      <c r="AL46" t="str">
        <f>IFERROR(VLOOKUP(B46,'[1]2020'!$B$3:$AD$92,25,0), "")</f>
        <v/>
      </c>
      <c r="AM46">
        <v>24</v>
      </c>
      <c r="AN46" t="str">
        <f>IFERROR(VLOOKUP(B46,'[1]2021'!$B$3:$AB$102,3,0), "")</f>
        <v/>
      </c>
      <c r="AO46" t="str">
        <f>IFERROR(VLOOKUP(B46,'[1]2020'!$B$3:$AD$92,12,0), "")</f>
        <v/>
      </c>
      <c r="AP46" t="str">
        <f>IFERROR(VLOOKUP(B46,'[1]2019'!$B$3:$AC$102,22,0), "")</f>
        <v/>
      </c>
      <c r="AQ46" t="str">
        <f>IFERROR(VLOOKUP(B46,'[1]2018'!$B$3:$U$102,5,0), "")</f>
        <v/>
      </c>
      <c r="AR46">
        <v>57</v>
      </c>
      <c r="AS46" t="str">
        <f>IFERROR(VLOOKUP(B46,'[1]2021'!$B$3:$AB$102,27,0), "")</f>
        <v/>
      </c>
      <c r="AT46" t="str">
        <f>IFERROR(VLOOKUP(B46,'[1]2020'!$B$3:$AD$92,8,0), "")</f>
        <v/>
      </c>
      <c r="AU46" t="str">
        <f>IFERROR(VLOOKUP(B46,'[1]2019'!B47:$AC$102,20,0), "")</f>
        <v/>
      </c>
      <c r="AV46" t="str">
        <f>IFERROR(VLOOKUP(B46,'[1]2018'!$B$3:$U$102,4,0), "")</f>
        <v/>
      </c>
      <c r="AW46">
        <v>49</v>
      </c>
      <c r="AX46" t="str">
        <f>IFERROR(VLOOKUP(B46,'[1]2021'!$B$3:$AB$102,6,0), "")</f>
        <v/>
      </c>
      <c r="AY46" t="str">
        <f>IFERROR(VLOOKUP(B46,'[1]2020'!$B$3:$AD$92,3,0), "")</f>
        <v/>
      </c>
      <c r="AZ46" t="str">
        <f>IFERROR(VLOOKUP(B46,'[1]2019'!$B$3:$AC$102,27,0), "")</f>
        <v/>
      </c>
      <c r="BA46" t="str">
        <f>IFERROR(VLOOKUP(B46,'[1]2018'!$B$3:$U$102,8,0), "")</f>
        <v/>
      </c>
      <c r="BB46">
        <v>4</v>
      </c>
      <c r="BC46" t="str">
        <f>IFERROR(VLOOKUP(B47,'[1]2021'!$B$3:$AB$102,17,0), "")</f>
        <v/>
      </c>
      <c r="BD46" t="str">
        <f>IFERROR(VLOOKUP(B46,'[1]2020'!$B$3:$AD$92,2,0), "")</f>
        <v/>
      </c>
      <c r="BE46" t="str">
        <f>IFERROR(VLOOKUP(B46,'[1]2019'!$B$3:$AC$102,11,0), "")</f>
        <v/>
      </c>
      <c r="BF46" t="str">
        <f>IFERROR(VLOOKUP(B46,'[1]2018'!B47:U146,13,0), "")</f>
        <v/>
      </c>
      <c r="BG46" s="10">
        <v>62.52</v>
      </c>
      <c r="BH46" s="10" t="str">
        <f>IFERROR(VLOOKUP($B46,'[1]2021'!$B$3:$AB$102,20,0),"")</f>
        <v/>
      </c>
      <c r="BI46" s="10" t="str">
        <f>IFERROR(VLOOKUP($B46,'[1]2020'!$B$3:$AD$92,20,0),"")</f>
        <v/>
      </c>
      <c r="BJ46" s="10" t="str">
        <f>IFERROR(VLOOKUP($B46,'[1]2019'!$B$3:$AC$102,17,0),"")</f>
        <v/>
      </c>
      <c r="BK46" s="10" t="str">
        <f>IFERROR(VLOOKUP($B46,'[1]2018'!$B$3:$U$102,17,0),"")</f>
        <v/>
      </c>
      <c r="BL46" s="11">
        <v>50242</v>
      </c>
      <c r="BM46" s="11" t="str">
        <f>IFERROR(VLOOKUP(B46,'[1]2021'!$B$3:$AB$102,18,0), "")</f>
        <v/>
      </c>
      <c r="BN46" s="11" t="str">
        <f>IFERROR(VLOOKUP(B46,'[1]2020'!$B$3:$AD$92,16,0), "")</f>
        <v/>
      </c>
      <c r="BO46" s="11" t="str">
        <f>IFERROR(VLOOKUP(B46,'[1]2019'!$B$3:$AC$102,7,0), "")</f>
        <v/>
      </c>
      <c r="BP46">
        <v>87</v>
      </c>
      <c r="BQ46" t="str">
        <f>IFERROR(VLOOKUP(B46,'[1]2021'!$B$3:$AB$102,24,0), "")</f>
        <v/>
      </c>
      <c r="BR46" t="str">
        <f>IFERROR(VLOOKUP(B46,'[1]2020'!$B$3:$AD$92,28,0), "")</f>
        <v/>
      </c>
      <c r="BS46" t="str">
        <f>IFERROR(VLOOKUP(B46,'[1]2019'!$B$3:$AC$102,13,0), "")</f>
        <v/>
      </c>
      <c r="BT46">
        <v>44</v>
      </c>
      <c r="BU46" t="str">
        <f>IFERROR(VLOOKUP(B46,'[1]2021'!$B$3:$AB$102,7,0), "")</f>
        <v/>
      </c>
      <c r="BV46" t="str">
        <f>IFERROR(VLOOKUP(B46,'[1]2020'!$B$3:$AD$92,17,0), "")</f>
        <v/>
      </c>
      <c r="BW46" t="str">
        <f>IFERROR(VLOOKUP(B46,'[1]2019'!$B$3:$AC$102,9,0), "")</f>
        <v/>
      </c>
      <c r="BX46" t="str">
        <f>IFERROR(VLOOKUP(B46,'[1]2018'!$B$3:$U$102,11,0), "")</f>
        <v/>
      </c>
      <c r="BY46">
        <v>67</v>
      </c>
      <c r="BZ46" t="str">
        <f>IFERROR(VLOOKUP(B46,'[1]2021'!$B$3:$AB$102,19,0), "")</f>
        <v/>
      </c>
      <c r="CA46" t="str">
        <f>IFERROR(VLOOKUP(B46,'[1]2020'!$B$3:$AD$92,26,0), "")</f>
        <v/>
      </c>
      <c r="CB46" t="str">
        <f>IFERROR(VLOOKUP(B46,'[1]2019'!$B$3:$AC$102,3,0), "")</f>
        <v/>
      </c>
      <c r="CC46" t="str">
        <f>IFERROR(VLOOKUP(B46,'[1]2018'!$B$3:$U$102,18,0), "")</f>
        <v/>
      </c>
      <c r="CD46">
        <v>86.028999999999996</v>
      </c>
      <c r="CE46" t="str">
        <f>IFERROR(VLOOKUP(B46,'[1]2021'!$B$3:$AB$102,21,0), "")</f>
        <v/>
      </c>
      <c r="CF46" t="str">
        <f>IFERROR(VLOOKUP(B46,'[1]2020'!$B$3:$AD$92,7,0), "")</f>
        <v/>
      </c>
      <c r="CG46" t="s">
        <v>239</v>
      </c>
      <c r="CH46">
        <v>100</v>
      </c>
      <c r="CI46">
        <v>16</v>
      </c>
    </row>
    <row r="47" spans="1:87" x14ac:dyDescent="0.3">
      <c r="A47">
        <v>46</v>
      </c>
      <c r="B47" t="s">
        <v>95</v>
      </c>
      <c r="C47">
        <v>58</v>
      </c>
      <c r="D47" t="str">
        <f>IFERROR(VLOOKUP(B47,'[1]2021'!$B$3:$AB$102,22,0), "")</f>
        <v/>
      </c>
      <c r="E47" t="str">
        <f>IFERROR(VLOOKUP(B47,'[1]2020'!$B$3:$AD$92,11,0), "")</f>
        <v/>
      </c>
      <c r="F47" t="str">
        <f>IFERROR(VLOOKUP(B47,'[1]2019'!$B$3:$AC$102,14,0), "")</f>
        <v/>
      </c>
      <c r="G47">
        <v>0</v>
      </c>
      <c r="H47" t="str">
        <f>IFERROR(VLOOKUP(B47,'[1]2021'!$B$3:$AB$102,10,0), "")</f>
        <v/>
      </c>
      <c r="I47" t="str">
        <f>IFERROR(VLOOKUP(B47,'[1]2020'!$B$3:$AD$92,20,0), "")</f>
        <v/>
      </c>
      <c r="J47" t="str">
        <f>IFERROR(VLOOKUP(B47,'[1]2019'!$B$3:$AC$102,19,0), "")</f>
        <v/>
      </c>
      <c r="K47" t="str">
        <f>IFERROR(VLOOKUP(B47,'[1]2018'!$B$3:$U$102,14,0), "")</f>
        <v/>
      </c>
      <c r="L47">
        <v>62</v>
      </c>
      <c r="M47" t="str">
        <f>IFERROR(VLOOKUP(B47,'[1]2021'!B48:$AB$102,23,0), "")</f>
        <v/>
      </c>
      <c r="N47" t="str">
        <f>IFERROR(VLOOKUP(B47,'[1]2020'!$B$3:$AD$92,4,0), "")</f>
        <v/>
      </c>
      <c r="O47" t="str">
        <f>IFERROR(VLOOKUP(B47,'[1]2019'!$B$3:$AC$102,5,0), "")</f>
        <v/>
      </c>
      <c r="Q47" t="str">
        <f>IFERROR(VLOOKUP(B47,'[1]2021'!$B$3:$AB$102,11,0), "")</f>
        <v/>
      </c>
      <c r="R47" t="str">
        <f>IFERROR(VLOOKUP(B47,'[1]2020'!$B$3:$AD$92,6,0), "")</f>
        <v/>
      </c>
      <c r="S47" t="str">
        <f>IFERROR(VLOOKUP(B47,'[1]2019'!$B$3:$AC$102,12,0), "")</f>
        <v/>
      </c>
      <c r="T47" t="str">
        <f>IFERROR(VLOOKUP(B47,'[1]2018'!$B$3:$U$102,15,0), "")</f>
        <v/>
      </c>
      <c r="U47">
        <v>76</v>
      </c>
      <c r="V47" t="str">
        <f>IFERROR(VLOOKUP(B47,'[1]2021'!$B$3:$AB$102,12,0), "")</f>
        <v/>
      </c>
      <c r="W47" t="str">
        <f>IFERROR(VLOOKUP(B47,'[1]2020'!$B$3:$AD$92,15,0), "")</f>
        <v/>
      </c>
      <c r="X47" t="str">
        <f>IFERROR(VLOOKUP(B47,'[1]2019'!$B$3:$AC$102,21,0), "")</f>
        <v/>
      </c>
      <c r="Y47" t="str">
        <f>IFERROR(VLOOKUP(B47,'[1]2018'!$B$3:$U$102,19,0), "")</f>
        <v/>
      </c>
      <c r="Z47">
        <v>43</v>
      </c>
      <c r="AA47" t="str">
        <f>IFERROR(VLOOKUP(B47,'[1]2021'!$B$3:$AB$102,9,0), "")</f>
        <v/>
      </c>
      <c r="AB47" t="str">
        <f>IFERROR(VLOOKUP(B47,'[1]2020'!$B$3:$AD$92,18,0), "")</f>
        <v/>
      </c>
      <c r="AC47" t="str">
        <f>IFERROR(VLOOKUP(B47,'[1]2019'!$B$3:$AC$102,16,0), "")</f>
        <v/>
      </c>
      <c r="AD47" t="str">
        <f>IFERROR(VLOOKUP(B47,'[1]2018'!$B$3:$U$102,16,0), "")</f>
        <v/>
      </c>
      <c r="AE47">
        <v>46</v>
      </c>
      <c r="AF47" t="str">
        <f>IFERROR(VLOOKUP(B47,'[1]2021'!$B$3:$AC$102,28,0), "")</f>
        <v/>
      </c>
      <c r="AG47" t="str">
        <f>IFERROR(VLOOKUP(B47,'[1]2020'!$B$3:$AE$92,30,0), "")</f>
        <v/>
      </c>
      <c r="AH47" t="str">
        <f>IFERROR(VLOOKUP(B47,'[1]2021'!$B$3:$AB$102,14,0), "")</f>
        <v/>
      </c>
      <c r="AI47" t="str">
        <f>IFERROR(VLOOKUP(B47,'[1]2020'!$B$3:$AE$92,29,0), "")</f>
        <v/>
      </c>
      <c r="AJ47">
        <v>8.9700000000000006</v>
      </c>
      <c r="AK47" t="str">
        <f>IFERROR(VLOOKUP(B47,'[1]2021'!$B$3:$AB$102,13,0), "")</f>
        <v/>
      </c>
      <c r="AL47" t="str">
        <f>IFERROR(VLOOKUP(B47,'[1]2020'!$B$3:$AD$92,25,0), "")</f>
        <v/>
      </c>
      <c r="AM47">
        <v>0</v>
      </c>
      <c r="AN47" t="str">
        <f>IFERROR(VLOOKUP(B47,'[1]2021'!$B$3:$AB$102,3,0), "")</f>
        <v/>
      </c>
      <c r="AO47" t="str">
        <f>IFERROR(VLOOKUP(B47,'[1]2020'!$B$3:$AD$92,12,0), "")</f>
        <v/>
      </c>
      <c r="AP47" t="str">
        <f>IFERROR(VLOOKUP(B47,'[1]2019'!$B$3:$AC$102,22,0), "")</f>
        <v/>
      </c>
      <c r="AQ47" t="str">
        <f>IFERROR(VLOOKUP(B47,'[1]2018'!$B$3:$U$102,5,0), "")</f>
        <v/>
      </c>
      <c r="AR47">
        <v>43</v>
      </c>
      <c r="AS47" t="str">
        <f>IFERROR(VLOOKUP(B47,'[1]2021'!$B$3:$AB$102,27,0), "")</f>
        <v/>
      </c>
      <c r="AT47" t="str">
        <f>IFERROR(VLOOKUP(B47,'[1]2020'!$B$3:$AD$92,8,0), "")</f>
        <v/>
      </c>
      <c r="AU47" t="str">
        <f>IFERROR(VLOOKUP(B47,'[1]2019'!B48:$AC$102,20,0), "")</f>
        <v/>
      </c>
      <c r="AV47" t="str">
        <f>IFERROR(VLOOKUP(B47,'[1]2018'!$B$3:$U$102,4,0), "")</f>
        <v/>
      </c>
      <c r="AW47">
        <v>34</v>
      </c>
      <c r="AX47" t="str">
        <f>IFERROR(VLOOKUP(B47,'[1]2021'!$B$3:$AB$102,6,0), "")</f>
        <v/>
      </c>
      <c r="AY47" t="str">
        <f>IFERROR(VLOOKUP(B47,'[1]2020'!$B$3:$AD$92,3,0), "")</f>
        <v/>
      </c>
      <c r="AZ47" t="str">
        <f>IFERROR(VLOOKUP(B47,'[1]2019'!$B$3:$AC$102,27,0), "")</f>
        <v/>
      </c>
      <c r="BA47" t="str">
        <f>IFERROR(VLOOKUP(B47,'[1]2018'!$B$3:$U$102,8,0), "")</f>
        <v/>
      </c>
      <c r="BB47">
        <v>50</v>
      </c>
      <c r="BC47">
        <f>IFERROR(VLOOKUP(B48,'[1]2021'!$B$3:$AB$102,17,0), "")</f>
        <v>98</v>
      </c>
      <c r="BD47" t="str">
        <f>IFERROR(VLOOKUP(B47,'[1]2020'!$B$3:$AD$92,2,0), "")</f>
        <v/>
      </c>
      <c r="BE47" t="str">
        <f>IFERROR(VLOOKUP(B47,'[1]2019'!$B$3:$AC$102,11,0), "")</f>
        <v/>
      </c>
      <c r="BF47" t="str">
        <f>IFERROR(VLOOKUP(B47,'[1]2018'!B48:U147,13,0), "")</f>
        <v/>
      </c>
      <c r="BG47" s="10">
        <v>47.88</v>
      </c>
      <c r="BH47" s="10" t="str">
        <f>IFERROR(VLOOKUP($B47,'[1]2021'!$B$3:$AB$102,20,0),"")</f>
        <v/>
      </c>
      <c r="BI47" s="10" t="str">
        <f>IFERROR(VLOOKUP($B47,'[1]2020'!$B$3:$AD$92,20,0),"")</f>
        <v/>
      </c>
      <c r="BJ47" s="10" t="str">
        <f>IFERROR(VLOOKUP($B47,'[1]2019'!$B$3:$AC$102,17,0),"")</f>
        <v/>
      </c>
      <c r="BK47" s="10" t="str">
        <f>IFERROR(VLOOKUP($B47,'[1]2018'!$B$3:$U$102,17,0),"")</f>
        <v/>
      </c>
      <c r="BL47" s="11">
        <v>99293</v>
      </c>
      <c r="BM47" s="11" t="str">
        <f>IFERROR(VLOOKUP(B47,'[1]2021'!$B$3:$AB$102,18,0), "")</f>
        <v/>
      </c>
      <c r="BN47" s="11" t="str">
        <f>IFERROR(VLOOKUP(B47,'[1]2020'!$B$3:$AD$92,16,0), "")</f>
        <v/>
      </c>
      <c r="BO47" s="11" t="str">
        <f>IFERROR(VLOOKUP(B47,'[1]2019'!$B$3:$AC$102,7,0), "")</f>
        <v/>
      </c>
      <c r="BP47">
        <v>28</v>
      </c>
      <c r="BQ47" t="str">
        <f>IFERROR(VLOOKUP(B47,'[1]2021'!$B$3:$AB$102,24,0), "")</f>
        <v/>
      </c>
      <c r="BR47" t="str">
        <f>IFERROR(VLOOKUP(B47,'[1]2020'!$B$3:$AD$92,28,0), "")</f>
        <v/>
      </c>
      <c r="BS47" t="str">
        <f>IFERROR(VLOOKUP(B47,'[1]2019'!$B$3:$AC$102,13,0), "")</f>
        <v/>
      </c>
      <c r="BT47">
        <v>26</v>
      </c>
      <c r="BU47" t="str">
        <f>IFERROR(VLOOKUP(B47,'[1]2021'!$B$3:$AB$102,7,0), "")</f>
        <v/>
      </c>
      <c r="BV47" t="str">
        <f>IFERROR(VLOOKUP(B47,'[1]2020'!$B$3:$AD$92,17,0), "")</f>
        <v/>
      </c>
      <c r="BW47" t="str">
        <f>IFERROR(VLOOKUP(B47,'[1]2019'!$B$3:$AC$102,9,0), "")</f>
        <v/>
      </c>
      <c r="BX47" t="str">
        <f>IFERROR(VLOOKUP(B47,'[1]2018'!$B$3:$U$102,11,0), "")</f>
        <v/>
      </c>
      <c r="BY47">
        <v>45</v>
      </c>
      <c r="BZ47" t="str">
        <f>IFERROR(VLOOKUP(B47,'[1]2021'!$B$3:$AB$102,19,0), "")</f>
        <v/>
      </c>
      <c r="CA47" t="str">
        <f>IFERROR(VLOOKUP(B47,'[1]2020'!$B$3:$AD$92,26,0), "")</f>
        <v/>
      </c>
      <c r="CB47" t="str">
        <f>IFERROR(VLOOKUP(B47,'[1]2019'!$B$3:$AC$102,3,0), "")</f>
        <v/>
      </c>
      <c r="CC47" t="str">
        <f>IFERROR(VLOOKUP(B47,'[1]2018'!$B$3:$U$102,18,0), "")</f>
        <v/>
      </c>
      <c r="CD47">
        <v>87.415000000000006</v>
      </c>
      <c r="CE47" t="str">
        <f>IFERROR(VLOOKUP(B47,'[1]2021'!$B$3:$AB$102,21,0), "")</f>
        <v/>
      </c>
      <c r="CF47" t="str">
        <f>IFERROR(VLOOKUP(B47,'[1]2020'!$B$3:$AD$92,7,0), "")</f>
        <v/>
      </c>
      <c r="CG47" t="s">
        <v>240</v>
      </c>
      <c r="CH47">
        <v>7</v>
      </c>
      <c r="CI47">
        <v>9</v>
      </c>
    </row>
    <row r="48" spans="1:87" x14ac:dyDescent="0.3">
      <c r="A48">
        <v>47</v>
      </c>
      <c r="B48" t="s">
        <v>80</v>
      </c>
      <c r="C48">
        <v>40</v>
      </c>
      <c r="D48">
        <f>IFERROR(VLOOKUP(B48,'[1]2021'!$B$3:$AB$102,22,0), "")</f>
        <v>34</v>
      </c>
      <c r="E48" t="str">
        <f>IFERROR(VLOOKUP(B48,'[1]2020'!$B$3:$AD$92,11,0), "")</f>
        <v/>
      </c>
      <c r="F48">
        <f>IFERROR(VLOOKUP(B48,'[1]2019'!$B$3:$AC$102,14,0), "")</f>
        <v>73</v>
      </c>
      <c r="G48">
        <v>20</v>
      </c>
      <c r="H48">
        <f>IFERROR(VLOOKUP(B48,'[1]2021'!$B$3:$AB$102,10,0), "")</f>
        <v>10</v>
      </c>
      <c r="I48" t="str">
        <f>IFERROR(VLOOKUP(B48,'[1]2020'!$B$3:$AD$92,20,0), "")</f>
        <v/>
      </c>
      <c r="J48">
        <f>IFERROR(VLOOKUP(B48,'[1]2019'!$B$3:$AC$102,19,0), "")</f>
        <v>6</v>
      </c>
      <c r="K48">
        <f>IFERROR(VLOOKUP(B48,'[1]2018'!$B$3:$U$102,14,0), "")</f>
        <v>6</v>
      </c>
      <c r="L48">
        <v>56</v>
      </c>
      <c r="M48">
        <f>IFERROR(VLOOKUP(B48,'[1]2021'!B49:$AB$102,23,0), "")</f>
        <v>51</v>
      </c>
      <c r="N48" t="str">
        <f>IFERROR(VLOOKUP(B48,'[1]2020'!$B$3:$AD$92,4,0), "")</f>
        <v/>
      </c>
      <c r="O48">
        <f>IFERROR(VLOOKUP(B48,'[1]2019'!$B$3:$AC$102,5,0), "")</f>
        <v>51</v>
      </c>
      <c r="P48" t="s">
        <v>3</v>
      </c>
      <c r="Q48">
        <f>IFERROR(VLOOKUP(B48,'[1]2021'!$B$3:$AB$102,11,0), "")</f>
        <v>0</v>
      </c>
      <c r="R48" t="str">
        <f>IFERROR(VLOOKUP(B48,'[1]2020'!$B$3:$AD$92,6,0), "")</f>
        <v/>
      </c>
      <c r="S48" t="str">
        <f>IFERROR(VLOOKUP(B48,'[1]2019'!$B$3:$AC$102,12,0), "")</f>
        <v/>
      </c>
      <c r="T48" t="str">
        <f>IFERROR(VLOOKUP(B48,'[1]2018'!$B$3:$U$102,15,0), "")</f>
        <v/>
      </c>
      <c r="U48">
        <v>100</v>
      </c>
      <c r="V48">
        <f>IFERROR(VLOOKUP(B48,'[1]2021'!$B$3:$AB$102,12,0), "")</f>
        <v>100</v>
      </c>
      <c r="W48" t="str">
        <f>IFERROR(VLOOKUP(B48,'[1]2020'!$B$3:$AD$92,15,0), "")</f>
        <v/>
      </c>
      <c r="X48">
        <f>IFERROR(VLOOKUP(B48,'[1]2019'!$B$3:$AC$102,21,0), "")</f>
        <v>100</v>
      </c>
      <c r="Y48">
        <f>IFERROR(VLOOKUP(B48,'[1]2018'!$B$3:$U$102,19,0), "")</f>
        <v>100</v>
      </c>
      <c r="Z48">
        <v>83</v>
      </c>
      <c r="AA48">
        <f>IFERROR(VLOOKUP(B48,'[1]2021'!$B$3:$AB$102,9,0), "")</f>
        <v>89</v>
      </c>
      <c r="AB48" t="str">
        <f>IFERROR(VLOOKUP(B48,'[1]2020'!$B$3:$AD$92,18,0), "")</f>
        <v/>
      </c>
      <c r="AC48">
        <f>IFERROR(VLOOKUP(B48,'[1]2019'!$B$3:$AC$102,16,0), "")</f>
        <v>90</v>
      </c>
      <c r="AD48">
        <f>IFERROR(VLOOKUP(B48,'[1]2018'!$B$3:$U$102,16,0), "")</f>
        <v>92</v>
      </c>
      <c r="AE48">
        <v>47</v>
      </c>
      <c r="AF48">
        <f>IFERROR(VLOOKUP(B48,'[1]2021'!$B$3:$AC$102,28,0), "")</f>
        <v>49</v>
      </c>
      <c r="AG48" t="str">
        <f>IFERROR(VLOOKUP(B48,'[1]2020'!$B$3:$AE$92,30,0), "")</f>
        <v/>
      </c>
      <c r="AH48">
        <f>IFERROR(VLOOKUP(B48,'[1]2021'!$B$3:$AB$102,14,0), "")</f>
        <v>65</v>
      </c>
      <c r="AI48" t="str">
        <f>IFERROR(VLOOKUP(B48,'[1]2020'!$B$3:$AE$92,29,0), "")</f>
        <v/>
      </c>
      <c r="AJ48">
        <v>9.17</v>
      </c>
      <c r="AK48">
        <f>IFERROR(VLOOKUP(B48,'[1]2021'!$B$3:$AB$102,13,0), "")</f>
        <v>9.1199999999999992</v>
      </c>
      <c r="AL48" t="str">
        <f>IFERROR(VLOOKUP(B48,'[1]2020'!$B$3:$AD$92,25,0), "")</f>
        <v/>
      </c>
      <c r="AM48">
        <v>20</v>
      </c>
      <c r="AN48">
        <f>IFERROR(VLOOKUP(B48,'[1]2021'!$B$3:$AB$102,3,0), "")</f>
        <v>20</v>
      </c>
      <c r="AO48" t="str">
        <f>IFERROR(VLOOKUP(B48,'[1]2020'!$B$3:$AD$92,12,0), "")</f>
        <v/>
      </c>
      <c r="AP48">
        <f>IFERROR(VLOOKUP(B48,'[1]2019'!$B$3:$AC$102,22,0), "")</f>
        <v>17</v>
      </c>
      <c r="AQ48">
        <f>IFERROR(VLOOKUP(B48,'[1]2018'!$B$3:$U$102,5,0), "")</f>
        <v>17</v>
      </c>
      <c r="AR48">
        <v>45</v>
      </c>
      <c r="AS48">
        <f>IFERROR(VLOOKUP(B48,'[1]2021'!$B$3:$AB$102,27,0), "")</f>
        <v>42</v>
      </c>
      <c r="AT48" t="str">
        <f>IFERROR(VLOOKUP(B48,'[1]2020'!$B$3:$AD$92,8,0), "")</f>
        <v/>
      </c>
      <c r="AU48">
        <f>IFERROR(VLOOKUP(B48,'[1]2019'!B49:$AC$102,20,0), "")</f>
        <v>46</v>
      </c>
      <c r="AV48">
        <f>IFERROR(VLOOKUP(B48,'[1]2018'!$B$3:$U$102,4,0), "")</f>
        <v>32</v>
      </c>
      <c r="AW48">
        <v>33</v>
      </c>
      <c r="AX48">
        <f>IFERROR(VLOOKUP(B48,'[1]2021'!$B$3:$AB$102,6,0), "")</f>
        <v>32</v>
      </c>
      <c r="AY48" t="str">
        <f>IFERROR(VLOOKUP(B48,'[1]2020'!$B$3:$AD$92,3,0), "")</f>
        <v/>
      </c>
      <c r="AZ48">
        <f>IFERROR(VLOOKUP(B48,'[1]2019'!$B$3:$AC$102,27,0), "")</f>
        <v>38</v>
      </c>
      <c r="BA48">
        <f>IFERROR(VLOOKUP(B48,'[1]2018'!$B$3:$U$102,8,0), "")</f>
        <v>31</v>
      </c>
      <c r="BB48">
        <v>89</v>
      </c>
      <c r="BC48">
        <f>IFERROR(VLOOKUP(B49,'[1]2021'!$B$3:$AB$102,17,0), "")</f>
        <v>72</v>
      </c>
      <c r="BD48" t="str">
        <f>IFERROR(VLOOKUP(B48,'[1]2020'!$B$3:$AD$92,2,0), "")</f>
        <v/>
      </c>
      <c r="BE48">
        <f>IFERROR(VLOOKUP(B48,'[1]2019'!$B$3:$AC$102,11,0), "")</f>
        <v>79</v>
      </c>
      <c r="BF48">
        <f>IFERROR(VLOOKUP(B48,'[1]2018'!B49:U148,13,0), "")</f>
        <v>85</v>
      </c>
      <c r="BG48" s="10">
        <v>33.89</v>
      </c>
      <c r="BH48" s="10">
        <f>IFERROR(VLOOKUP($B48,'[1]2021'!$B$3:$AB$102,20,0),"")</f>
        <v>40.944000000000003</v>
      </c>
      <c r="BI48" s="10" t="str">
        <f>IFERROR(VLOOKUP($B48,'[1]2020'!$B$3:$AD$92,20,0),"")</f>
        <v/>
      </c>
      <c r="BJ48" s="10">
        <f>IFERROR(VLOOKUP($B48,'[1]2019'!$B$3:$AC$102,17,0),"")</f>
        <v>35</v>
      </c>
      <c r="BK48" s="10">
        <f>IFERROR(VLOOKUP($B48,'[1]2018'!$B$3:$U$102,17,0),"")</f>
        <v>31</v>
      </c>
      <c r="BL48" s="11">
        <v>102545</v>
      </c>
      <c r="BM48" s="11">
        <f>IFERROR(VLOOKUP(B48,'[1]2021'!$B$3:$AB$102,18,0), "")</f>
        <v>103443</v>
      </c>
      <c r="BN48" s="11" t="str">
        <f>IFERROR(VLOOKUP(B48,'[1]2020'!$B$3:$AD$92,16,0), "")</f>
        <v/>
      </c>
      <c r="BO48" s="11">
        <f>IFERROR(VLOOKUP(B48,'[1]2019'!$B$3:$AC$102,7,0), "")</f>
        <v>84916</v>
      </c>
      <c r="BP48">
        <v>18</v>
      </c>
      <c r="BQ48">
        <f>IFERROR(VLOOKUP(B48,'[1]2021'!$B$3:$AB$102,24,0), "")</f>
        <v>16</v>
      </c>
      <c r="BR48" t="str">
        <f>IFERROR(VLOOKUP(B48,'[1]2020'!$B$3:$AD$92,28,0), "")</f>
        <v/>
      </c>
      <c r="BS48">
        <f>IFERROR(VLOOKUP(B48,'[1]2019'!$B$3:$AC$102,13,0), "")</f>
        <v>28</v>
      </c>
      <c r="BT48">
        <v>27</v>
      </c>
      <c r="BU48">
        <f>IFERROR(VLOOKUP(B48,'[1]2021'!$B$3:$AB$102,7,0), "")</f>
        <v>31</v>
      </c>
      <c r="BV48" t="str">
        <f>IFERROR(VLOOKUP(B48,'[1]2020'!$B$3:$AD$92,17,0), "")</f>
        <v/>
      </c>
      <c r="BW48">
        <f>IFERROR(VLOOKUP(B48,'[1]2019'!$B$3:$AC$102,9,0), "")</f>
        <v>35</v>
      </c>
      <c r="BX48">
        <f>IFERROR(VLOOKUP(B48,'[1]2018'!$B$3:$U$102,11,0), "")</f>
        <v>20</v>
      </c>
      <c r="BY48">
        <v>47</v>
      </c>
      <c r="BZ48">
        <f>IFERROR(VLOOKUP(B48,'[1]2021'!$B$3:$AB$102,19,0), "")</f>
        <v>36</v>
      </c>
      <c r="CA48" t="str">
        <f>IFERROR(VLOOKUP(B48,'[1]2020'!$B$3:$AD$92,26,0), "")</f>
        <v/>
      </c>
      <c r="CB48">
        <f>IFERROR(VLOOKUP(B48,'[1]2019'!$B$3:$AC$102,3,0), "")</f>
        <v>28</v>
      </c>
      <c r="CC48">
        <f>IFERROR(VLOOKUP(B48,'[1]2018'!$B$3:$U$102,18,0), "")</f>
        <v>30</v>
      </c>
      <c r="CD48">
        <v>84.06</v>
      </c>
      <c r="CE48">
        <f>IFERROR(VLOOKUP(B48,'[1]2021'!$B$3:$AB$102,21,0), "")</f>
        <v>86.497</v>
      </c>
      <c r="CF48" t="str">
        <f>IFERROR(VLOOKUP(B48,'[1]2020'!$B$3:$AD$92,7,0), "")</f>
        <v/>
      </c>
      <c r="CG48" t="s">
        <v>241</v>
      </c>
      <c r="CH48">
        <v>0</v>
      </c>
      <c r="CI48">
        <v>34</v>
      </c>
    </row>
    <row r="49" spans="1:87" x14ac:dyDescent="0.3">
      <c r="A49">
        <v>47</v>
      </c>
      <c r="B49" t="s">
        <v>33</v>
      </c>
      <c r="C49">
        <v>54</v>
      </c>
      <c r="D49">
        <f>IFERROR(VLOOKUP(B49,'[1]2021'!$B$3:$AB$102,22,0), "")</f>
        <v>18</v>
      </c>
      <c r="E49">
        <f>IFERROR(VLOOKUP(B49,'[1]2020'!$B$3:$AD$92,11,0), "")</f>
        <v>23</v>
      </c>
      <c r="F49">
        <f>IFERROR(VLOOKUP(B49,'[1]2019'!$B$3:$AC$102,14,0), "")</f>
        <v>15</v>
      </c>
      <c r="G49">
        <v>88</v>
      </c>
      <c r="H49">
        <f>IFERROR(VLOOKUP(B49,'[1]2021'!$B$3:$AB$102,10,0), "")</f>
        <v>78</v>
      </c>
      <c r="I49">
        <f>IFERROR(VLOOKUP(B49,'[1]2020'!$B$3:$AD$92,20,0), "")</f>
        <v>67</v>
      </c>
      <c r="J49">
        <f>IFERROR(VLOOKUP(B49,'[1]2019'!$B$3:$AC$102,19,0), "")</f>
        <v>0</v>
      </c>
      <c r="K49">
        <f>IFERROR(VLOOKUP(B49,'[1]2018'!$B$3:$U$102,14,0), "")</f>
        <v>57</v>
      </c>
      <c r="L49">
        <v>19</v>
      </c>
      <c r="M49" t="str">
        <f>IFERROR(VLOOKUP(B49,'[1]2021'!B50:$AB$102,23,0), "")</f>
        <v/>
      </c>
      <c r="N49">
        <f>IFERROR(VLOOKUP(B49,'[1]2020'!$B$3:$AD$92,4,0), "")</f>
        <v>33</v>
      </c>
      <c r="O49">
        <f>IFERROR(VLOOKUP(B49,'[1]2019'!$B$3:$AC$102,5,0), "")</f>
        <v>33</v>
      </c>
      <c r="P49">
        <v>49</v>
      </c>
      <c r="Q49">
        <f>IFERROR(VLOOKUP(B49,'[1]2021'!$B$3:$AB$102,11,0), "")</f>
        <v>48</v>
      </c>
      <c r="R49">
        <f>IFERROR(VLOOKUP(B49,'[1]2020'!$B$3:$AD$92,6,0), "")</f>
        <v>47</v>
      </c>
      <c r="S49">
        <f>IFERROR(VLOOKUP(B49,'[1]2019'!$B$3:$AC$102,12,0), "")</f>
        <v>38</v>
      </c>
      <c r="T49">
        <f>IFERROR(VLOOKUP(B49,'[1]2018'!$B$3:$U$102,15,0), "")</f>
        <v>31</v>
      </c>
      <c r="U49">
        <v>97</v>
      </c>
      <c r="V49">
        <f>IFERROR(VLOOKUP(B49,'[1]2021'!$B$3:$AB$102,12,0), "")</f>
        <v>94</v>
      </c>
      <c r="W49">
        <f>IFERROR(VLOOKUP(B49,'[1]2020'!$B$3:$AD$92,15,0), "")</f>
        <v>91</v>
      </c>
      <c r="X49">
        <f>IFERROR(VLOOKUP(B49,'[1]2019'!$B$3:$AC$102,21,0), "")</f>
        <v>88</v>
      </c>
      <c r="Y49">
        <f>IFERROR(VLOOKUP(B49,'[1]2018'!$B$3:$U$102,19,0), "")</f>
        <v>86</v>
      </c>
      <c r="Z49">
        <v>44</v>
      </c>
      <c r="AA49">
        <f>IFERROR(VLOOKUP(B49,'[1]2021'!$B$3:$AB$102,9,0), "")</f>
        <v>43</v>
      </c>
      <c r="AB49">
        <f>IFERROR(VLOOKUP(B49,'[1]2020'!$B$3:$AD$92,18,0), "")</f>
        <v>72</v>
      </c>
      <c r="AC49">
        <f>IFERROR(VLOOKUP(B49,'[1]2019'!$B$3:$AC$102,16,0), "")</f>
        <v>60</v>
      </c>
      <c r="AD49">
        <f>IFERROR(VLOOKUP(B49,'[1]2018'!$B$3:$U$102,16,0), "")</f>
        <v>60</v>
      </c>
      <c r="AE49">
        <v>47</v>
      </c>
      <c r="AF49">
        <f>IFERROR(VLOOKUP(B49,'[1]2021'!$B$3:$AC$102,28,0), "")</f>
        <v>44</v>
      </c>
      <c r="AG49">
        <f>IFERROR(VLOOKUP(B49,'[1]2020'!$B$3:$AE$92,30,0), "")</f>
        <v>55</v>
      </c>
      <c r="AH49">
        <f>IFERROR(VLOOKUP(B49,'[1]2021'!$B$3:$AB$102,14,0), "")</f>
        <v>46</v>
      </c>
      <c r="AI49">
        <f>IFERROR(VLOOKUP(B49,'[1]2020'!$B$3:$AE$92,29,0), "")</f>
        <v>39</v>
      </c>
      <c r="AJ49">
        <v>8.09</v>
      </c>
      <c r="AK49">
        <f>IFERROR(VLOOKUP(B49,'[1]2021'!$B$3:$AB$102,13,0), "")</f>
        <v>8.92</v>
      </c>
      <c r="AL49">
        <f>IFERROR(VLOOKUP(B49,'[1]2020'!$B$3:$AD$92,25,0), "")</f>
        <v>8.7200000000000006</v>
      </c>
      <c r="AM49">
        <v>50</v>
      </c>
      <c r="AN49">
        <f>IFERROR(VLOOKUP(B49,'[1]2021'!$B$3:$AB$102,3,0), "")</f>
        <v>44</v>
      </c>
      <c r="AO49">
        <f>IFERROR(VLOOKUP(B49,'[1]2020'!$B$3:$AD$92,12,0), "")</f>
        <v>44</v>
      </c>
      <c r="AP49">
        <f>IFERROR(VLOOKUP(B49,'[1]2019'!$B$3:$AC$102,22,0), "")</f>
        <v>43</v>
      </c>
      <c r="AQ49">
        <f>IFERROR(VLOOKUP(B49,'[1]2018'!$B$3:$U$102,5,0), "")</f>
        <v>21</v>
      </c>
      <c r="AR49">
        <v>33</v>
      </c>
      <c r="AS49">
        <f>IFERROR(VLOOKUP(B49,'[1]2021'!$B$3:$AB$102,27,0), "")</f>
        <v>37</v>
      </c>
      <c r="AT49">
        <f>IFERROR(VLOOKUP(B49,'[1]2020'!$B$3:$AD$92,8,0), "")</f>
        <v>19</v>
      </c>
      <c r="AU49" t="str">
        <f>IFERROR(VLOOKUP(B49,'[1]2019'!B50:$AC$102,20,0), "")</f>
        <v/>
      </c>
      <c r="AV49">
        <f>IFERROR(VLOOKUP(B49,'[1]2018'!$B$3:$U$102,4,0), "")</f>
        <v>32</v>
      </c>
      <c r="AW49">
        <v>46</v>
      </c>
      <c r="AX49">
        <f>IFERROR(VLOOKUP(B49,'[1]2021'!$B$3:$AB$102,6,0), "")</f>
        <v>49</v>
      </c>
      <c r="AY49">
        <f>IFERROR(VLOOKUP(B49,'[1]2020'!$B$3:$AD$92,3,0), "")</f>
        <v>50</v>
      </c>
      <c r="AZ49">
        <f>IFERROR(VLOOKUP(B49,'[1]2019'!$B$3:$AC$102,27,0), "")</f>
        <v>46</v>
      </c>
      <c r="BA49">
        <f>IFERROR(VLOOKUP(B49,'[1]2018'!$B$3:$U$102,8,0), "")</f>
        <v>48</v>
      </c>
      <c r="BB49">
        <v>73</v>
      </c>
      <c r="BC49" t="str">
        <f>IFERROR(VLOOKUP(B50,'[1]2021'!$B$3:$AB$102,17,0), "")</f>
        <v/>
      </c>
      <c r="BD49">
        <f>IFERROR(VLOOKUP(B49,'[1]2020'!$B$3:$AD$92,2,0), "")</f>
        <v>79</v>
      </c>
      <c r="BE49">
        <f>IFERROR(VLOOKUP(B49,'[1]2019'!$B$3:$AC$102,11,0), "")</f>
        <v>72</v>
      </c>
      <c r="BF49" t="str">
        <f>IFERROR(VLOOKUP(B49,'[1]2018'!B50:U149,13,0), "")</f>
        <v/>
      </c>
      <c r="BG49" s="10">
        <v>44.38</v>
      </c>
      <c r="BH49" s="10">
        <f>IFERROR(VLOOKUP($B49,'[1]2021'!$B$3:$AB$102,20,0),"")</f>
        <v>51.243000000000002</v>
      </c>
      <c r="BI49" s="10">
        <f>IFERROR(VLOOKUP($B49,'[1]2020'!$B$3:$AD$92,20,0),"")</f>
        <v>67</v>
      </c>
      <c r="BJ49" s="10">
        <f>IFERROR(VLOOKUP($B49,'[1]2019'!$B$3:$AC$102,17,0),"")</f>
        <v>52</v>
      </c>
      <c r="BK49" s="10">
        <f>IFERROR(VLOOKUP($B49,'[1]2018'!$B$3:$U$102,17,0),"")</f>
        <v>51</v>
      </c>
      <c r="BL49" s="11">
        <v>75930</v>
      </c>
      <c r="BM49" s="11">
        <f>IFERROR(VLOOKUP(B49,'[1]2021'!$B$3:$AB$102,18,0), "")</f>
        <v>76461</v>
      </c>
      <c r="BN49" s="11">
        <f>IFERROR(VLOOKUP(B49,'[1]2020'!$B$3:$AD$92,16,0), "")</f>
        <v>73832</v>
      </c>
      <c r="BO49" s="11">
        <f>IFERROR(VLOOKUP(B49,'[1]2019'!$B$3:$AC$102,7,0), "")</f>
        <v>79502</v>
      </c>
      <c r="BP49">
        <v>45</v>
      </c>
      <c r="BQ49">
        <f>IFERROR(VLOOKUP(B49,'[1]2021'!$B$3:$AB$102,24,0), "")</f>
        <v>42</v>
      </c>
      <c r="BR49">
        <f>IFERROR(VLOOKUP(B49,'[1]2020'!$B$3:$AD$92,28,0), "")</f>
        <v>37</v>
      </c>
      <c r="BS49">
        <f>IFERROR(VLOOKUP(B49,'[1]2019'!$B$3:$AC$102,13,0), "")</f>
        <v>34</v>
      </c>
      <c r="BT49">
        <v>58</v>
      </c>
      <c r="BU49">
        <f>IFERROR(VLOOKUP(B49,'[1]2021'!$B$3:$AB$102,7,0), "")</f>
        <v>54</v>
      </c>
      <c r="BV49">
        <f>IFERROR(VLOOKUP(B49,'[1]2020'!$B$3:$AD$92,17,0), "")</f>
        <v>53</v>
      </c>
      <c r="BW49">
        <f>IFERROR(VLOOKUP(B49,'[1]2019'!$B$3:$AC$102,9,0), "")</f>
        <v>52</v>
      </c>
      <c r="BX49">
        <f>IFERROR(VLOOKUP(B49,'[1]2018'!$B$3:$U$102,11,0), "")</f>
        <v>48</v>
      </c>
      <c r="BY49">
        <v>70</v>
      </c>
      <c r="BZ49">
        <f>IFERROR(VLOOKUP(B49,'[1]2021'!$B$3:$AB$102,19,0), "")</f>
        <v>44</v>
      </c>
      <c r="CA49">
        <f>IFERROR(VLOOKUP(B49,'[1]2020'!$B$3:$AD$92,26,0), "")</f>
        <v>49</v>
      </c>
      <c r="CB49">
        <f>IFERROR(VLOOKUP(B49,'[1]2019'!$B$3:$AC$102,3,0), "")</f>
        <v>19</v>
      </c>
      <c r="CC49">
        <f>IFERROR(VLOOKUP(B49,'[1]2018'!$B$3:$U$102,18,0), "")</f>
        <v>21</v>
      </c>
      <c r="CD49">
        <v>83.512</v>
      </c>
      <c r="CE49">
        <f>IFERROR(VLOOKUP(B49,'[1]2021'!$B$3:$AB$102,21,0), "")</f>
        <v>83.873000000000005</v>
      </c>
      <c r="CF49">
        <f>IFERROR(VLOOKUP(B49,'[1]2020'!$B$3:$AD$92,7,0), "")</f>
        <v>85</v>
      </c>
      <c r="CG49" t="s">
        <v>242</v>
      </c>
      <c r="CH49">
        <v>100</v>
      </c>
      <c r="CI49">
        <v>16.3</v>
      </c>
    </row>
    <row r="50" spans="1:87" x14ac:dyDescent="0.3">
      <c r="A50">
        <v>49</v>
      </c>
      <c r="B50" t="s">
        <v>88</v>
      </c>
      <c r="C50">
        <v>93</v>
      </c>
      <c r="D50" t="str">
        <f>IFERROR(VLOOKUP(B50,'[1]2021'!$B$3:$AB$102,22,0), "")</f>
        <v/>
      </c>
      <c r="E50">
        <f>IFERROR(VLOOKUP(B50,'[1]2020'!$B$3:$AD$92,11,0), "")</f>
        <v>89</v>
      </c>
      <c r="F50">
        <f>IFERROR(VLOOKUP(B50,'[1]2019'!$B$3:$AC$102,14,0), "")</f>
        <v>96</v>
      </c>
      <c r="G50">
        <v>100</v>
      </c>
      <c r="H50" t="str">
        <f>IFERROR(VLOOKUP(B50,'[1]2021'!$B$3:$AB$102,10,0), "")</f>
        <v/>
      </c>
      <c r="I50">
        <f>IFERROR(VLOOKUP(B50,'[1]2020'!$B$3:$AD$92,20,0), "")</f>
        <v>91</v>
      </c>
      <c r="J50">
        <f>IFERROR(VLOOKUP(B50,'[1]2019'!$B$3:$AC$102,19,0), "")</f>
        <v>55</v>
      </c>
      <c r="K50">
        <f>IFERROR(VLOOKUP(B50,'[1]2018'!$B$3:$U$102,14,0), "")</f>
        <v>38</v>
      </c>
      <c r="L50">
        <v>3</v>
      </c>
      <c r="M50" t="str">
        <f>IFERROR(VLOOKUP(B50,'[1]2021'!B51:$AB$102,23,0), "")</f>
        <v/>
      </c>
      <c r="N50">
        <f>IFERROR(VLOOKUP(B50,'[1]2020'!$B$3:$AD$92,4,0), "")</f>
        <v>14</v>
      </c>
      <c r="O50">
        <f>IFERROR(VLOOKUP(B50,'[1]2019'!$B$3:$AC$102,5,0), "")</f>
        <v>19</v>
      </c>
      <c r="Q50" t="str">
        <f>IFERROR(VLOOKUP(B50,'[1]2021'!$B$3:$AB$102,11,0), "")</f>
        <v/>
      </c>
      <c r="R50">
        <f>IFERROR(VLOOKUP(B50,'[1]2020'!$B$3:$AD$92,6,0), "")</f>
        <v>53</v>
      </c>
      <c r="S50">
        <f>IFERROR(VLOOKUP(B50,'[1]2019'!$B$3:$AC$102,12,0), "")</f>
        <v>54</v>
      </c>
      <c r="T50">
        <f>IFERROR(VLOOKUP(B50,'[1]2018'!$B$3:$U$102,15,0), "")</f>
        <v>48</v>
      </c>
      <c r="U50">
        <v>97</v>
      </c>
      <c r="V50" t="str">
        <f>IFERROR(VLOOKUP(B50,'[1]2021'!$B$3:$AB$102,12,0), "")</f>
        <v/>
      </c>
      <c r="W50">
        <f>IFERROR(VLOOKUP(B50,'[1]2020'!$B$3:$AD$92,15,0), "")</f>
        <v>92</v>
      </c>
      <c r="X50">
        <f>IFERROR(VLOOKUP(B50,'[1]2019'!$B$3:$AC$102,21,0), "")</f>
        <v>88</v>
      </c>
      <c r="Y50">
        <f>IFERROR(VLOOKUP(B50,'[1]2018'!$B$3:$U$102,19,0), "")</f>
        <v>91</v>
      </c>
      <c r="Z50">
        <v>57</v>
      </c>
      <c r="AA50" t="str">
        <f>IFERROR(VLOOKUP(B50,'[1]2021'!$B$3:$AB$102,9,0), "")</f>
        <v/>
      </c>
      <c r="AB50">
        <f>IFERROR(VLOOKUP(B50,'[1]2020'!$B$3:$AD$92,18,0), "")</f>
        <v>42</v>
      </c>
      <c r="AC50">
        <f>IFERROR(VLOOKUP(B50,'[1]2019'!$B$3:$AC$102,16,0), "")</f>
        <v>36</v>
      </c>
      <c r="AD50">
        <f>IFERROR(VLOOKUP(B50,'[1]2018'!$B$3:$U$102,16,0), "")</f>
        <v>44</v>
      </c>
      <c r="AE50">
        <v>49</v>
      </c>
      <c r="AF50" t="str">
        <f>IFERROR(VLOOKUP(B50,'[1]2021'!$B$3:$AC$102,28,0), "")</f>
        <v/>
      </c>
      <c r="AG50">
        <f>IFERROR(VLOOKUP(B50,'[1]2020'!$B$3:$AE$92,30,0), "")</f>
        <v>54</v>
      </c>
      <c r="AH50" t="str">
        <f>IFERROR(VLOOKUP(B50,'[1]2021'!$B$3:$AB$102,14,0), "")</f>
        <v/>
      </c>
      <c r="AI50">
        <f>IFERROR(VLOOKUP(B50,'[1]2020'!$B$3:$AE$92,29,0), "")</f>
        <v>55</v>
      </c>
      <c r="AJ50">
        <v>7.8</v>
      </c>
      <c r="AK50" t="str">
        <f>IFERROR(VLOOKUP(B50,'[1]2021'!$B$3:$AB$102,13,0), "")</f>
        <v/>
      </c>
      <c r="AL50">
        <f>IFERROR(VLOOKUP(B50,'[1]2020'!$B$3:$AD$92,25,0), "")</f>
        <v>8.06</v>
      </c>
      <c r="AM50">
        <v>40</v>
      </c>
      <c r="AN50" t="str">
        <f>IFERROR(VLOOKUP(B50,'[1]2021'!$B$3:$AB$102,3,0), "")</f>
        <v/>
      </c>
      <c r="AO50">
        <f>IFERROR(VLOOKUP(B50,'[1]2020'!$B$3:$AD$92,12,0), "")</f>
        <v>45</v>
      </c>
      <c r="AP50">
        <f>IFERROR(VLOOKUP(B50,'[1]2019'!$B$3:$AC$102,22,0), "")</f>
        <v>45</v>
      </c>
      <c r="AQ50">
        <f>IFERROR(VLOOKUP(B50,'[1]2018'!$B$3:$U$102,5,0), "")</f>
        <v>50</v>
      </c>
      <c r="AR50">
        <v>51</v>
      </c>
      <c r="AS50" t="str">
        <f>IFERROR(VLOOKUP(B50,'[1]2021'!$B$3:$AB$102,27,0), "")</f>
        <v/>
      </c>
      <c r="AT50">
        <f>IFERROR(VLOOKUP(B50,'[1]2020'!$B$3:$AD$92,8,0), "")</f>
        <v>55</v>
      </c>
      <c r="AU50">
        <f>IFERROR(VLOOKUP(B50,'[1]2019'!B51:$AC$102,20,0), "")</f>
        <v>54</v>
      </c>
      <c r="AV50">
        <f>IFERROR(VLOOKUP(B50,'[1]2018'!$B$3:$U$102,4,0), "")</f>
        <v>52</v>
      </c>
      <c r="AW50">
        <v>35</v>
      </c>
      <c r="AX50" t="str">
        <f>IFERROR(VLOOKUP(B50,'[1]2021'!$B$3:$AB$102,6,0), "")</f>
        <v/>
      </c>
      <c r="AY50">
        <f>IFERROR(VLOOKUP(B50,'[1]2020'!$B$3:$AD$92,3,0), "")</f>
        <v>32</v>
      </c>
      <c r="AZ50">
        <f>IFERROR(VLOOKUP(B50,'[1]2019'!$B$3:$AC$102,27,0), "")</f>
        <v>33</v>
      </c>
      <c r="BA50">
        <f>IFERROR(VLOOKUP(B50,'[1]2018'!$B$3:$U$102,8,0), "")</f>
        <v>36</v>
      </c>
      <c r="BB50">
        <v>59</v>
      </c>
      <c r="BC50">
        <f>IFERROR(VLOOKUP(B51,'[1]2021'!$B$3:$AB$102,17,0), "")</f>
        <v>24</v>
      </c>
      <c r="BD50">
        <f>IFERROR(VLOOKUP(B50,'[1]2020'!$B$3:$AD$92,2,0), "")</f>
        <v>44</v>
      </c>
      <c r="BE50">
        <f>IFERROR(VLOOKUP(B50,'[1]2019'!$B$3:$AC$102,11,0), "")</f>
        <v>47</v>
      </c>
      <c r="BF50">
        <f>IFERROR(VLOOKUP(B50,'[1]2018'!B51:U150,13,0), "")</f>
        <v>46</v>
      </c>
      <c r="BG50" s="10">
        <v>45.18</v>
      </c>
      <c r="BH50" s="10" t="str">
        <f>IFERROR(VLOOKUP($B50,'[1]2021'!$B$3:$AB$102,20,0),"")</f>
        <v/>
      </c>
      <c r="BI50" s="10">
        <f>IFERROR(VLOOKUP($B50,'[1]2020'!$B$3:$AD$92,20,0),"")</f>
        <v>91</v>
      </c>
      <c r="BJ50" s="10">
        <f>IFERROR(VLOOKUP($B50,'[1]2019'!$B$3:$AC$102,17,0),"")</f>
        <v>48</v>
      </c>
      <c r="BK50" s="10">
        <f>IFERROR(VLOOKUP($B50,'[1]2018'!$B$3:$U$102,17,0),"")</f>
        <v>37</v>
      </c>
      <c r="BL50" s="11">
        <v>64849</v>
      </c>
      <c r="BM50" s="11" t="str">
        <f>IFERROR(VLOOKUP(B50,'[1]2021'!$B$3:$AB$102,18,0), "")</f>
        <v/>
      </c>
      <c r="BN50" s="11">
        <f>IFERROR(VLOOKUP(B50,'[1]2020'!$B$3:$AD$92,16,0), "")</f>
        <v>63988</v>
      </c>
      <c r="BO50" s="11">
        <f>IFERROR(VLOOKUP(B50,'[1]2019'!$B$3:$AC$102,7,0), "")</f>
        <v>64796</v>
      </c>
      <c r="BP50">
        <v>59</v>
      </c>
      <c r="BQ50" t="str">
        <f>IFERROR(VLOOKUP(B50,'[1]2021'!$B$3:$AB$102,24,0), "")</f>
        <v/>
      </c>
      <c r="BR50">
        <f>IFERROR(VLOOKUP(B50,'[1]2020'!$B$3:$AD$92,28,0), "")</f>
        <v>55</v>
      </c>
      <c r="BS50">
        <f>IFERROR(VLOOKUP(B50,'[1]2019'!$B$3:$AC$102,13,0), "")</f>
        <v>60</v>
      </c>
      <c r="BT50">
        <v>88</v>
      </c>
      <c r="BU50" t="str">
        <f>IFERROR(VLOOKUP(B50,'[1]2021'!$B$3:$AB$102,7,0), "")</f>
        <v/>
      </c>
      <c r="BV50">
        <f>IFERROR(VLOOKUP(B50,'[1]2020'!$B$3:$AD$92,17,0), "")</f>
        <v>89</v>
      </c>
      <c r="BW50">
        <f>IFERROR(VLOOKUP(B50,'[1]2019'!$B$3:$AC$102,9,0), "")</f>
        <v>89</v>
      </c>
      <c r="BX50">
        <f>IFERROR(VLOOKUP(B50,'[1]2018'!$B$3:$U$102,11,0), "")</f>
        <v>91</v>
      </c>
      <c r="BY50">
        <v>15</v>
      </c>
      <c r="BZ50" t="str">
        <f>IFERROR(VLOOKUP(B50,'[1]2021'!$B$3:$AB$102,19,0), "")</f>
        <v/>
      </c>
      <c r="CA50">
        <f>IFERROR(VLOOKUP(B50,'[1]2020'!$B$3:$AD$92,26,0), "")</f>
        <v>30</v>
      </c>
      <c r="CB50">
        <f>IFERROR(VLOOKUP(B50,'[1]2019'!$B$3:$AC$102,3,0), "")</f>
        <v>28</v>
      </c>
      <c r="CC50">
        <f>IFERROR(VLOOKUP(B50,'[1]2018'!$B$3:$U$102,18,0), "")</f>
        <v>24</v>
      </c>
      <c r="CD50">
        <v>81.328000000000003</v>
      </c>
      <c r="CE50" t="str">
        <f>IFERROR(VLOOKUP(B50,'[1]2021'!$B$3:$AB$102,21,0), "")</f>
        <v/>
      </c>
      <c r="CF50">
        <f>IFERROR(VLOOKUP(B50,'[1]2020'!$B$3:$AD$92,7,0), "")</f>
        <v>83</v>
      </c>
      <c r="CG50" t="s">
        <v>214</v>
      </c>
      <c r="CH50">
        <v>100</v>
      </c>
      <c r="CI50">
        <v>32</v>
      </c>
    </row>
    <row r="51" spans="1:87" x14ac:dyDescent="0.3">
      <c r="A51">
        <v>50</v>
      </c>
      <c r="B51" t="s">
        <v>28</v>
      </c>
      <c r="C51">
        <v>34</v>
      </c>
      <c r="D51">
        <f>IFERROR(VLOOKUP(B51,'[1]2021'!$B$3:$AB$102,22,0), "")</f>
        <v>78</v>
      </c>
      <c r="E51">
        <f>IFERROR(VLOOKUP(B51,'[1]2020'!$B$3:$AD$92,11,0), "")</f>
        <v>81</v>
      </c>
      <c r="F51">
        <f>IFERROR(VLOOKUP(B51,'[1]2019'!$B$3:$AC$102,14,0), "")</f>
        <v>70</v>
      </c>
      <c r="G51">
        <v>57</v>
      </c>
      <c r="H51">
        <f>IFERROR(VLOOKUP(B51,'[1]2021'!$B$3:$AB$102,10,0), "")</f>
        <v>57</v>
      </c>
      <c r="I51">
        <f>IFERROR(VLOOKUP(B51,'[1]2020'!$B$3:$AD$92,20,0), "")</f>
        <v>57</v>
      </c>
      <c r="J51">
        <f>IFERROR(VLOOKUP(B51,'[1]2019'!$B$3:$AC$102,19,0), "")</f>
        <v>57</v>
      </c>
      <c r="K51">
        <f>IFERROR(VLOOKUP(B51,'[1]2018'!$B$3:$U$102,14,0), "")</f>
        <v>57</v>
      </c>
      <c r="L51">
        <v>91</v>
      </c>
      <c r="M51" t="str">
        <f>IFERROR(VLOOKUP(B51,'[1]2021'!B52:$AB$102,23,0), "")</f>
        <v/>
      </c>
      <c r="N51">
        <f>IFERROR(VLOOKUP(B51,'[1]2020'!$B$3:$AD$92,4,0), "")</f>
        <v>75</v>
      </c>
      <c r="O51">
        <f>IFERROR(VLOOKUP(B51,'[1]2019'!$B$3:$AC$102,5,0), "")</f>
        <v>75</v>
      </c>
      <c r="P51">
        <v>41</v>
      </c>
      <c r="Q51">
        <f>IFERROR(VLOOKUP(B51,'[1]2021'!$B$3:$AB$102,11,0), "")</f>
        <v>33</v>
      </c>
      <c r="R51">
        <f>IFERROR(VLOOKUP(B51,'[1]2020'!$B$3:$AD$92,6,0), "")</f>
        <v>33</v>
      </c>
      <c r="S51">
        <f>IFERROR(VLOOKUP(B51,'[1]2019'!$B$3:$AC$102,12,0), "")</f>
        <v>25</v>
      </c>
      <c r="T51">
        <f>IFERROR(VLOOKUP(B51,'[1]2018'!$B$3:$U$102,15,0), "")</f>
        <v>30</v>
      </c>
      <c r="U51">
        <v>94</v>
      </c>
      <c r="V51">
        <f>IFERROR(VLOOKUP(B51,'[1]2021'!$B$3:$AB$102,12,0), "")</f>
        <v>95</v>
      </c>
      <c r="W51">
        <f>IFERROR(VLOOKUP(B51,'[1]2020'!$B$3:$AD$92,15,0), "")</f>
        <v>94</v>
      </c>
      <c r="X51">
        <f>IFERROR(VLOOKUP(B51,'[1]2019'!$B$3:$AC$102,21,0), "")</f>
        <v>94</v>
      </c>
      <c r="Y51">
        <f>IFERROR(VLOOKUP(B51,'[1]2018'!$B$3:$U$102,19,0), "")</f>
        <v>95</v>
      </c>
      <c r="Z51">
        <v>33</v>
      </c>
      <c r="AA51">
        <f>IFERROR(VLOOKUP(B51,'[1]2021'!$B$3:$AB$102,9,0), "")</f>
        <v>24</v>
      </c>
      <c r="AB51">
        <f>IFERROR(VLOOKUP(B51,'[1]2020'!$B$3:$AD$92,18,0), "")</f>
        <v>20</v>
      </c>
      <c r="AC51">
        <f>IFERROR(VLOOKUP(B51,'[1]2019'!$B$3:$AC$102,16,0), "")</f>
        <v>12</v>
      </c>
      <c r="AD51">
        <f>IFERROR(VLOOKUP(B51,'[1]2018'!$B$3:$U$102,16,0), "")</f>
        <v>41</v>
      </c>
      <c r="AE51">
        <v>50</v>
      </c>
      <c r="AF51">
        <f>IFERROR(VLOOKUP(B51,'[1]2021'!$B$3:$AC$102,28,0), "")</f>
        <v>31</v>
      </c>
      <c r="AG51">
        <f>IFERROR(VLOOKUP(B51,'[1]2020'!$B$3:$AE$92,30,0), "")</f>
        <v>43</v>
      </c>
      <c r="AH51">
        <f>IFERROR(VLOOKUP(B51,'[1]2021'!$B$3:$AB$102,14,0), "")</f>
        <v>24</v>
      </c>
      <c r="AI51">
        <f>IFERROR(VLOOKUP(B51,'[1]2020'!$B$3:$AE$92,29,0), "")</f>
        <v>33</v>
      </c>
      <c r="AJ51">
        <v>9.1199999999999992</v>
      </c>
      <c r="AK51">
        <f>IFERROR(VLOOKUP(B51,'[1]2021'!$B$3:$AB$102,13,0), "")</f>
        <v>8.7200000000000006</v>
      </c>
      <c r="AL51">
        <f>IFERROR(VLOOKUP(B51,'[1]2020'!$B$3:$AD$92,25,0), "")</f>
        <v>8.7100000000000009</v>
      </c>
      <c r="AM51">
        <v>50</v>
      </c>
      <c r="AN51">
        <f>IFERROR(VLOOKUP(B51,'[1]2021'!$B$3:$AB$102,3,0), "")</f>
        <v>50</v>
      </c>
      <c r="AO51">
        <f>IFERROR(VLOOKUP(B51,'[1]2020'!$B$3:$AD$92,12,0), "")</f>
        <v>50</v>
      </c>
      <c r="AP51">
        <f>IFERROR(VLOOKUP(B51,'[1]2019'!$B$3:$AC$102,22,0), "")</f>
        <v>50</v>
      </c>
      <c r="AQ51">
        <f>IFERROR(VLOOKUP(B51,'[1]2018'!$B$3:$U$102,5,0), "")</f>
        <v>50</v>
      </c>
      <c r="AR51">
        <v>44</v>
      </c>
      <c r="AS51">
        <f>IFERROR(VLOOKUP(B51,'[1]2021'!$B$3:$AB$102,27,0), "")</f>
        <v>47</v>
      </c>
      <c r="AT51">
        <f>IFERROR(VLOOKUP(B51,'[1]2020'!$B$3:$AD$92,8,0), "")</f>
        <v>56</v>
      </c>
      <c r="AU51" t="str">
        <f>IFERROR(VLOOKUP(B51,'[1]2019'!B52:$AC$102,20,0), "")</f>
        <v/>
      </c>
      <c r="AV51">
        <f>IFERROR(VLOOKUP(B51,'[1]2018'!$B$3:$U$102,4,0), "")</f>
        <v>57</v>
      </c>
      <c r="AW51">
        <v>33</v>
      </c>
      <c r="AX51">
        <f>IFERROR(VLOOKUP(B51,'[1]2021'!$B$3:$AB$102,6,0), "")</f>
        <v>34</v>
      </c>
      <c r="AY51">
        <f>IFERROR(VLOOKUP(B51,'[1]2020'!$B$3:$AD$92,3,0), "")</f>
        <v>31</v>
      </c>
      <c r="AZ51">
        <f>IFERROR(VLOOKUP(B51,'[1]2019'!$B$3:$AC$102,27,0), "")</f>
        <v>29</v>
      </c>
      <c r="BA51">
        <f>IFERROR(VLOOKUP(B51,'[1]2018'!$B$3:$U$102,8,0), "")</f>
        <v>24</v>
      </c>
      <c r="BB51">
        <v>15</v>
      </c>
      <c r="BC51">
        <f>IFERROR(VLOOKUP(B52,'[1]2021'!$B$3:$AB$102,17,0), "")</f>
        <v>95</v>
      </c>
      <c r="BD51">
        <f>IFERROR(VLOOKUP(B51,'[1]2020'!$B$3:$AD$92,2,0), "")</f>
        <v>9</v>
      </c>
      <c r="BE51">
        <f>IFERROR(VLOOKUP(B51,'[1]2019'!$B$3:$AC$102,11,0), "")</f>
        <v>6</v>
      </c>
      <c r="BF51" t="str">
        <f>IFERROR(VLOOKUP(B51,'[1]2018'!B52:U151,13,0), "")</f>
        <v/>
      </c>
      <c r="BG51" s="10">
        <v>46.76</v>
      </c>
      <c r="BH51" s="10">
        <f>IFERROR(VLOOKUP($B51,'[1]2021'!$B$3:$AB$102,20,0),"")</f>
        <v>62.505000000000003</v>
      </c>
      <c r="BI51" s="10">
        <f>IFERROR(VLOOKUP($B51,'[1]2020'!$B$3:$AD$92,20,0),"")</f>
        <v>57</v>
      </c>
      <c r="BJ51" s="10">
        <f>IFERROR(VLOOKUP($B51,'[1]2019'!$B$3:$AC$102,17,0),"")</f>
        <v>71</v>
      </c>
      <c r="BK51" s="10">
        <f>IFERROR(VLOOKUP($B51,'[1]2018'!$B$3:$U$102,17,0),"")</f>
        <v>73</v>
      </c>
      <c r="BL51" s="11">
        <v>64132</v>
      </c>
      <c r="BM51" s="11">
        <f>IFERROR(VLOOKUP(B51,'[1]2021'!$B$3:$AB$102,18,0), "")</f>
        <v>73035</v>
      </c>
      <c r="BN51" s="11">
        <f>IFERROR(VLOOKUP(B51,'[1]2020'!$B$3:$AD$92,16,0), "")</f>
        <v>67682</v>
      </c>
      <c r="BO51" s="11">
        <f>IFERROR(VLOOKUP(B51,'[1]2019'!$B$3:$AC$102,7,0), "")</f>
        <v>75312</v>
      </c>
      <c r="BP51">
        <v>95</v>
      </c>
      <c r="BQ51">
        <f>IFERROR(VLOOKUP(B51,'[1]2021'!$B$3:$AB$102,24,0), "")</f>
        <v>87</v>
      </c>
      <c r="BR51">
        <f>IFERROR(VLOOKUP(B51,'[1]2020'!$B$3:$AD$92,28,0), "")</f>
        <v>81</v>
      </c>
      <c r="BS51">
        <f>IFERROR(VLOOKUP(B51,'[1]2019'!$B$3:$AC$102,13,0), "")</f>
        <v>68</v>
      </c>
      <c r="BT51">
        <v>74</v>
      </c>
      <c r="BU51">
        <f>IFERROR(VLOOKUP(B51,'[1]2021'!$B$3:$AB$102,7,0), "")</f>
        <v>75</v>
      </c>
      <c r="BV51">
        <f>IFERROR(VLOOKUP(B51,'[1]2020'!$B$3:$AD$92,17,0), "")</f>
        <v>74</v>
      </c>
      <c r="BW51">
        <f>IFERROR(VLOOKUP(B51,'[1]2019'!$B$3:$AC$102,9,0), "")</f>
        <v>74</v>
      </c>
      <c r="BX51">
        <f>IFERROR(VLOOKUP(B51,'[1]2018'!$B$3:$U$102,11,0), "")</f>
        <v>72</v>
      </c>
      <c r="BY51">
        <v>90</v>
      </c>
      <c r="BZ51">
        <f>IFERROR(VLOOKUP(B51,'[1]2021'!$B$3:$AB$102,19,0), "")</f>
        <v>85</v>
      </c>
      <c r="CA51">
        <f>IFERROR(VLOOKUP(B51,'[1]2020'!$B$3:$AD$92,26,0), "")</f>
        <v>92</v>
      </c>
      <c r="CB51">
        <f>IFERROR(VLOOKUP(B51,'[1]2019'!$B$3:$AC$102,3,0), "")</f>
        <v>96</v>
      </c>
      <c r="CC51">
        <f>IFERROR(VLOOKUP(B51,'[1]2018'!$B$3:$U$102,18,0), "")</f>
        <v>95</v>
      </c>
      <c r="CD51">
        <v>84.412999999999997</v>
      </c>
      <c r="CE51">
        <f>IFERROR(VLOOKUP(B51,'[1]2021'!$B$3:$AB$102,21,0), "")</f>
        <v>85.263000000000005</v>
      </c>
      <c r="CF51">
        <f>IFERROR(VLOOKUP(B51,'[1]2020'!$B$3:$AD$92,7,0), "")</f>
        <v>86</v>
      </c>
      <c r="CG51" t="s">
        <v>243</v>
      </c>
      <c r="CH51">
        <v>0</v>
      </c>
      <c r="CI51">
        <v>12</v>
      </c>
    </row>
    <row r="52" spans="1:87" x14ac:dyDescent="0.3">
      <c r="A52">
        <v>50</v>
      </c>
      <c r="B52" t="s">
        <v>41</v>
      </c>
      <c r="C52">
        <v>60</v>
      </c>
      <c r="D52">
        <f>IFERROR(VLOOKUP(B52,'[1]2021'!$B$3:$AB$102,22,0), "")</f>
        <v>74</v>
      </c>
      <c r="E52">
        <f>IFERROR(VLOOKUP(B52,'[1]2020'!$B$3:$AD$92,11,0), "")</f>
        <v>69</v>
      </c>
      <c r="F52">
        <f>IFERROR(VLOOKUP(B52,'[1]2019'!$B$3:$AC$102,14,0), "")</f>
        <v>75</v>
      </c>
      <c r="G52">
        <v>22</v>
      </c>
      <c r="H52">
        <f>IFERROR(VLOOKUP(B52,'[1]2021'!$B$3:$AB$102,10,0), "")</f>
        <v>16</v>
      </c>
      <c r="I52">
        <f>IFERROR(VLOOKUP(B52,'[1]2020'!$B$3:$AD$92,20,0), "")</f>
        <v>18</v>
      </c>
      <c r="J52">
        <f>IFERROR(VLOOKUP(B52,'[1]2019'!$B$3:$AC$102,19,0), "")</f>
        <v>27</v>
      </c>
      <c r="K52">
        <f>IFERROR(VLOOKUP(B52,'[1]2018'!$B$3:$U$102,14,0), "")</f>
        <v>18</v>
      </c>
      <c r="L52">
        <v>6</v>
      </c>
      <c r="M52">
        <f>IFERROR(VLOOKUP(B52,'[1]2021'!B53:$AB$102,23,0), "")</f>
        <v>14</v>
      </c>
      <c r="N52">
        <f>IFERROR(VLOOKUP(B52,'[1]2020'!$B$3:$AD$92,4,0), "")</f>
        <v>15</v>
      </c>
      <c r="O52">
        <f>IFERROR(VLOOKUP(B52,'[1]2019'!$B$3:$AC$102,5,0), "")</f>
        <v>18</v>
      </c>
      <c r="P52">
        <v>58</v>
      </c>
      <c r="Q52">
        <f>IFERROR(VLOOKUP(B52,'[1]2021'!$B$3:$AB$102,11,0), "")</f>
        <v>62</v>
      </c>
      <c r="R52">
        <f>IFERROR(VLOOKUP(B52,'[1]2020'!$B$3:$AD$92,6,0), "")</f>
        <v>57</v>
      </c>
      <c r="S52">
        <f>IFERROR(VLOOKUP(B52,'[1]2019'!$B$3:$AC$102,12,0), "")</f>
        <v>53</v>
      </c>
      <c r="T52">
        <f>IFERROR(VLOOKUP(B52,'[1]2018'!$B$3:$U$102,15,0), "")</f>
        <v>45</v>
      </c>
      <c r="U52">
        <v>97</v>
      </c>
      <c r="V52">
        <f>IFERROR(VLOOKUP(B52,'[1]2021'!$B$3:$AB$102,12,0), "")</f>
        <v>95</v>
      </c>
      <c r="W52">
        <f>IFERROR(VLOOKUP(B52,'[1]2020'!$B$3:$AD$92,15,0), "")</f>
        <v>93</v>
      </c>
      <c r="X52">
        <f>IFERROR(VLOOKUP(B52,'[1]2019'!$B$3:$AC$102,21,0), "")</f>
        <v>93</v>
      </c>
      <c r="Y52">
        <f>IFERROR(VLOOKUP(B52,'[1]2018'!$B$3:$U$102,19,0), "")</f>
        <v>93</v>
      </c>
      <c r="Z52">
        <v>70</v>
      </c>
      <c r="AA52">
        <f>IFERROR(VLOOKUP(B52,'[1]2021'!$B$3:$AB$102,9,0), "")</f>
        <v>68</v>
      </c>
      <c r="AB52">
        <f>IFERROR(VLOOKUP(B52,'[1]2020'!$B$3:$AD$92,18,0), "")</f>
        <v>59</v>
      </c>
      <c r="AC52">
        <f>IFERROR(VLOOKUP(B52,'[1]2019'!$B$3:$AC$102,16,0), "")</f>
        <v>54</v>
      </c>
      <c r="AD52">
        <f>IFERROR(VLOOKUP(B52,'[1]2018'!$B$3:$U$102,16,0), "")</f>
        <v>50</v>
      </c>
      <c r="AE52">
        <v>50</v>
      </c>
      <c r="AF52">
        <f>IFERROR(VLOOKUP(B52,'[1]2021'!$B$3:$AC$102,28,0), "")</f>
        <v>63</v>
      </c>
      <c r="AG52">
        <f>IFERROR(VLOOKUP(B52,'[1]2020'!$B$3:$AE$92,30,0), "")</f>
        <v>60</v>
      </c>
      <c r="AH52">
        <f>IFERROR(VLOOKUP(B52,'[1]2021'!$B$3:$AB$102,14,0), "")</f>
        <v>62</v>
      </c>
      <c r="AI52">
        <f>IFERROR(VLOOKUP(B52,'[1]2020'!$B$3:$AE$92,29,0), "")</f>
        <v>48</v>
      </c>
      <c r="AJ52">
        <v>8.5500000000000007</v>
      </c>
      <c r="AK52">
        <f>IFERROR(VLOOKUP(B52,'[1]2021'!$B$3:$AB$102,13,0), "")</f>
        <v>8.56</v>
      </c>
      <c r="AL52">
        <f>IFERROR(VLOOKUP(B52,'[1]2020'!$B$3:$AD$92,25,0), "")</f>
        <v>8.74</v>
      </c>
      <c r="AM52">
        <v>50</v>
      </c>
      <c r="AN52">
        <f>IFERROR(VLOOKUP(B52,'[1]2021'!$B$3:$AB$102,3,0), "")</f>
        <v>58</v>
      </c>
      <c r="AO52">
        <f>IFERROR(VLOOKUP(B52,'[1]2020'!$B$3:$AD$92,12,0), "")</f>
        <v>47</v>
      </c>
      <c r="AP52">
        <f>IFERROR(VLOOKUP(B52,'[1]2019'!$B$3:$AC$102,22,0), "")</f>
        <v>40</v>
      </c>
      <c r="AQ52">
        <f>IFERROR(VLOOKUP(B52,'[1]2018'!$B$3:$U$102,5,0), "")</f>
        <v>45</v>
      </c>
      <c r="AR52">
        <v>52</v>
      </c>
      <c r="AS52">
        <f>IFERROR(VLOOKUP(B52,'[1]2021'!$B$3:$AB$102,27,0), "")</f>
        <v>55</v>
      </c>
      <c r="AT52">
        <f>IFERROR(VLOOKUP(B52,'[1]2020'!$B$3:$AD$92,8,0), "")</f>
        <v>51</v>
      </c>
      <c r="AU52">
        <f>IFERROR(VLOOKUP(B52,'[1]2019'!B53:$AC$102,20,0), "")</f>
        <v>51</v>
      </c>
      <c r="AV52">
        <f>IFERROR(VLOOKUP(B52,'[1]2018'!$B$3:$U$102,4,0), "")</f>
        <v>51</v>
      </c>
      <c r="AW52">
        <v>50</v>
      </c>
      <c r="AX52">
        <f>IFERROR(VLOOKUP(B52,'[1]2021'!$B$3:$AB$102,6,0), "")</f>
        <v>50</v>
      </c>
      <c r="AY52">
        <f>IFERROR(VLOOKUP(B52,'[1]2020'!$B$3:$AD$92,3,0), "")</f>
        <v>49</v>
      </c>
      <c r="AZ52">
        <f>IFERROR(VLOOKUP(B52,'[1]2019'!$B$3:$AC$102,27,0), "")</f>
        <v>47</v>
      </c>
      <c r="BA52">
        <f>IFERROR(VLOOKUP(B52,'[1]2018'!$B$3:$U$102,8,0), "")</f>
        <v>46</v>
      </c>
      <c r="BB52">
        <v>96</v>
      </c>
      <c r="BC52">
        <f>IFERROR(VLOOKUP(B53,'[1]2021'!$B$3:$AB$102,17,0), "")</f>
        <v>18</v>
      </c>
      <c r="BD52">
        <f>IFERROR(VLOOKUP(B52,'[1]2020'!$B$3:$AD$92,2,0), "")</f>
        <v>82</v>
      </c>
      <c r="BE52">
        <f>IFERROR(VLOOKUP(B52,'[1]2019'!$B$3:$AC$102,11,0), "")</f>
        <v>87</v>
      </c>
      <c r="BF52" t="str">
        <f>IFERROR(VLOOKUP(B52,'[1]2018'!B53:U152,13,0), "")</f>
        <v/>
      </c>
      <c r="BG52" s="10">
        <v>33.54</v>
      </c>
      <c r="BH52" s="10">
        <f>IFERROR(VLOOKUP($B52,'[1]2021'!$B$3:$AB$102,20,0),"")</f>
        <v>39.695</v>
      </c>
      <c r="BI52" s="10">
        <f>IFERROR(VLOOKUP($B52,'[1]2020'!$B$3:$AD$92,20,0),"")</f>
        <v>18</v>
      </c>
      <c r="BJ52" s="10">
        <f>IFERROR(VLOOKUP($B52,'[1]2019'!$B$3:$AC$102,17,0),"")</f>
        <v>39</v>
      </c>
      <c r="BK52" s="10">
        <f>IFERROR(VLOOKUP($B52,'[1]2018'!$B$3:$U$102,17,0),"")</f>
        <v>38</v>
      </c>
      <c r="BL52" s="11">
        <v>65475</v>
      </c>
      <c r="BM52" s="11">
        <f>IFERROR(VLOOKUP(B52,'[1]2021'!$B$3:$AB$102,18,0), "")</f>
        <v>64975</v>
      </c>
      <c r="BN52" s="11">
        <f>IFERROR(VLOOKUP(B52,'[1]2020'!$B$3:$AD$92,16,0), "")</f>
        <v>62012</v>
      </c>
      <c r="BO52" s="11">
        <f>IFERROR(VLOOKUP(B52,'[1]2019'!$B$3:$AC$102,7,0), "")</f>
        <v>61651</v>
      </c>
      <c r="BP52">
        <v>79</v>
      </c>
      <c r="BQ52">
        <f>IFERROR(VLOOKUP(B52,'[1]2021'!$B$3:$AB$102,24,0), "")</f>
        <v>77</v>
      </c>
      <c r="BR52">
        <f>IFERROR(VLOOKUP(B52,'[1]2020'!$B$3:$AD$92,28,0), "")</f>
        <v>75</v>
      </c>
      <c r="BS52">
        <f>IFERROR(VLOOKUP(B52,'[1]2019'!$B$3:$AC$102,13,0), "")</f>
        <v>79</v>
      </c>
      <c r="BT52">
        <v>54</v>
      </c>
      <c r="BU52">
        <f>IFERROR(VLOOKUP(B52,'[1]2021'!$B$3:$AB$102,7,0), "")</f>
        <v>53</v>
      </c>
      <c r="BV52">
        <f>IFERROR(VLOOKUP(B52,'[1]2020'!$B$3:$AD$92,17,0), "")</f>
        <v>52</v>
      </c>
      <c r="BW52">
        <f>IFERROR(VLOOKUP(B52,'[1]2019'!$B$3:$AC$102,9,0), "")</f>
        <v>50</v>
      </c>
      <c r="BX52">
        <f>IFERROR(VLOOKUP(B52,'[1]2018'!$B$3:$U$102,11,0), "")</f>
        <v>47</v>
      </c>
      <c r="BY52">
        <v>49</v>
      </c>
      <c r="BZ52">
        <f>IFERROR(VLOOKUP(B52,'[1]2021'!$B$3:$AB$102,19,0), "")</f>
        <v>48</v>
      </c>
      <c r="CA52">
        <f>IFERROR(VLOOKUP(B52,'[1]2020'!$B$3:$AD$92,26,0), "")</f>
        <v>30</v>
      </c>
      <c r="CB52">
        <f>IFERROR(VLOOKUP(B52,'[1]2019'!$B$3:$AC$102,3,0), "")</f>
        <v>27</v>
      </c>
      <c r="CC52">
        <f>IFERROR(VLOOKUP(B52,'[1]2018'!$B$3:$U$102,18,0), "")</f>
        <v>33</v>
      </c>
      <c r="CD52">
        <v>84.938999999999993</v>
      </c>
      <c r="CE52">
        <f>IFERROR(VLOOKUP(B52,'[1]2021'!$B$3:$AB$102,21,0), "")</f>
        <v>84.171999999999997</v>
      </c>
      <c r="CF52">
        <f>IFERROR(VLOOKUP(B52,'[1]2020'!$B$3:$AD$92,7,0), "")</f>
        <v>84</v>
      </c>
      <c r="CG52" t="s">
        <v>214</v>
      </c>
      <c r="CH52">
        <v>100</v>
      </c>
      <c r="CI52">
        <v>24</v>
      </c>
    </row>
    <row r="53" spans="1:87" x14ac:dyDescent="0.3">
      <c r="A53">
        <v>50</v>
      </c>
      <c r="B53" t="s">
        <v>22</v>
      </c>
      <c r="C53">
        <v>75</v>
      </c>
      <c r="D53">
        <f>IFERROR(VLOOKUP(B53,'[1]2021'!$B$3:$AB$102,22,0), "")</f>
        <v>58</v>
      </c>
      <c r="E53">
        <f>IFERROR(VLOOKUP(B53,'[1]2020'!$B$3:$AD$92,11,0), "")</f>
        <v>38</v>
      </c>
      <c r="F53">
        <f>IFERROR(VLOOKUP(B53,'[1]2019'!$B$3:$AC$102,14,0), "")</f>
        <v>45</v>
      </c>
      <c r="G53">
        <v>25</v>
      </c>
      <c r="H53">
        <f>IFERROR(VLOOKUP(B53,'[1]2021'!$B$3:$AB$102,10,0), "")</f>
        <v>33</v>
      </c>
      <c r="I53">
        <f>IFERROR(VLOOKUP(B53,'[1]2020'!$B$3:$AD$92,20,0), "")</f>
        <v>40</v>
      </c>
      <c r="J53">
        <f>IFERROR(VLOOKUP(B53,'[1]2019'!$B$3:$AC$102,19,0), "")</f>
        <v>36</v>
      </c>
      <c r="K53">
        <f>IFERROR(VLOOKUP(B53,'[1]2018'!$B$3:$U$102,14,0), "")</f>
        <v>40</v>
      </c>
      <c r="L53">
        <v>68</v>
      </c>
      <c r="M53" t="str">
        <f>IFERROR(VLOOKUP(B53,'[1]2021'!B54:$AB$102,23,0), "")</f>
        <v/>
      </c>
      <c r="N53">
        <f>IFERROR(VLOOKUP(B53,'[1]2020'!$B$3:$AD$92,4,0), "")</f>
        <v>60</v>
      </c>
      <c r="O53">
        <f>IFERROR(VLOOKUP(B53,'[1]2019'!$B$3:$AC$102,5,0), "")</f>
        <v>56</v>
      </c>
      <c r="P53">
        <v>45</v>
      </c>
      <c r="Q53">
        <f>IFERROR(VLOOKUP(B53,'[1]2021'!$B$3:$AB$102,11,0), "")</f>
        <v>38</v>
      </c>
      <c r="R53">
        <f>IFERROR(VLOOKUP(B53,'[1]2020'!$B$3:$AD$92,6,0), "")</f>
        <v>34</v>
      </c>
      <c r="S53">
        <f>IFERROR(VLOOKUP(B53,'[1]2019'!$B$3:$AC$102,12,0), "")</f>
        <v>27</v>
      </c>
      <c r="T53">
        <f>IFERROR(VLOOKUP(B53,'[1]2018'!$B$3:$U$102,15,0), "")</f>
        <v>32</v>
      </c>
      <c r="U53">
        <v>91</v>
      </c>
      <c r="V53">
        <f>IFERROR(VLOOKUP(B53,'[1]2021'!$B$3:$AB$102,12,0), "")</f>
        <v>94</v>
      </c>
      <c r="W53">
        <f>IFERROR(VLOOKUP(B53,'[1]2020'!$B$3:$AD$92,15,0), "")</f>
        <v>89</v>
      </c>
      <c r="X53">
        <f>IFERROR(VLOOKUP(B53,'[1]2019'!$B$3:$AC$102,21,0), "")</f>
        <v>91</v>
      </c>
      <c r="Y53">
        <f>IFERROR(VLOOKUP(B53,'[1]2018'!$B$3:$U$102,19,0), "")</f>
        <v>89</v>
      </c>
      <c r="Z53">
        <v>12</v>
      </c>
      <c r="AA53">
        <f>IFERROR(VLOOKUP(B53,'[1]2021'!$B$3:$AB$102,9,0), "")</f>
        <v>16</v>
      </c>
      <c r="AB53">
        <f>IFERROR(VLOOKUP(B53,'[1]2020'!$B$3:$AD$92,18,0), "")</f>
        <v>12</v>
      </c>
      <c r="AC53">
        <f>IFERROR(VLOOKUP(B53,'[1]2019'!$B$3:$AC$102,16,0), "")</f>
        <v>9</v>
      </c>
      <c r="AD53">
        <f>IFERROR(VLOOKUP(B53,'[1]2018'!$B$3:$U$102,16,0), "")</f>
        <v>13</v>
      </c>
      <c r="AE53">
        <v>50</v>
      </c>
      <c r="AF53">
        <f>IFERROR(VLOOKUP(B53,'[1]2021'!$B$3:$AC$102,28,0), "")</f>
        <v>41</v>
      </c>
      <c r="AG53">
        <f>IFERROR(VLOOKUP(B53,'[1]2020'!$B$3:$AE$92,30,0), "")</f>
        <v>45</v>
      </c>
      <c r="AH53">
        <f>IFERROR(VLOOKUP(B53,'[1]2021'!$B$3:$AB$102,14,0), "")</f>
        <v>29</v>
      </c>
      <c r="AI53">
        <f>IFERROR(VLOOKUP(B53,'[1]2020'!$B$3:$AE$92,29,0), "")</f>
        <v>27</v>
      </c>
      <c r="AJ53">
        <v>8.2200000000000006</v>
      </c>
      <c r="AK53">
        <f>IFERROR(VLOOKUP(B53,'[1]2021'!$B$3:$AB$102,13,0), "")</f>
        <v>8.94</v>
      </c>
      <c r="AL53">
        <f>IFERROR(VLOOKUP(B53,'[1]2020'!$B$3:$AD$92,25,0), "")</f>
        <v>9.5</v>
      </c>
      <c r="AM53">
        <v>42</v>
      </c>
      <c r="AN53">
        <f>IFERROR(VLOOKUP(B53,'[1]2021'!$B$3:$AB$102,3,0), "")</f>
        <v>44</v>
      </c>
      <c r="AO53">
        <f>IFERROR(VLOOKUP(B53,'[1]2020'!$B$3:$AD$92,12,0), "")</f>
        <v>50</v>
      </c>
      <c r="AP53">
        <f>IFERROR(VLOOKUP(B53,'[1]2019'!$B$3:$AC$102,22,0), "")</f>
        <v>55</v>
      </c>
      <c r="AQ53">
        <f>IFERROR(VLOOKUP(B53,'[1]2018'!$B$3:$U$102,5,0), "")</f>
        <v>60</v>
      </c>
      <c r="AR53">
        <v>66</v>
      </c>
      <c r="AS53">
        <f>IFERROR(VLOOKUP(B53,'[1]2021'!$B$3:$AB$102,27,0), "")</f>
        <v>60</v>
      </c>
      <c r="AT53">
        <f>IFERROR(VLOOKUP(B53,'[1]2020'!$B$3:$AD$92,8,0), "")</f>
        <v>66</v>
      </c>
      <c r="AU53" t="str">
        <f>IFERROR(VLOOKUP(B53,'[1]2019'!B54:$AC$102,20,0), "")</f>
        <v/>
      </c>
      <c r="AV53">
        <f>IFERROR(VLOOKUP(B53,'[1]2018'!$B$3:$U$102,4,0), "")</f>
        <v>57</v>
      </c>
      <c r="AW53">
        <v>36</v>
      </c>
      <c r="AX53">
        <f>IFERROR(VLOOKUP(B53,'[1]2021'!$B$3:$AB$102,6,0), "")</f>
        <v>36</v>
      </c>
      <c r="AY53">
        <f>IFERROR(VLOOKUP(B53,'[1]2020'!$B$3:$AD$92,3,0), "")</f>
        <v>35</v>
      </c>
      <c r="AZ53">
        <f>IFERROR(VLOOKUP(B53,'[1]2019'!$B$3:$AC$102,27,0), "")</f>
        <v>37</v>
      </c>
      <c r="BA53">
        <f>IFERROR(VLOOKUP(B53,'[1]2018'!$B$3:$U$102,8,0), "")</f>
        <v>36</v>
      </c>
      <c r="BB53">
        <v>5</v>
      </c>
      <c r="BC53">
        <f>IFERROR(VLOOKUP(B54,'[1]2021'!$B$3:$AB$102,17,0), "")</f>
        <v>3</v>
      </c>
      <c r="BD53">
        <f>IFERROR(VLOOKUP(B53,'[1]2020'!$B$3:$AD$92,2,0), "")</f>
        <v>14</v>
      </c>
      <c r="BE53">
        <f>IFERROR(VLOOKUP(B53,'[1]2019'!$B$3:$AC$102,11,0), "")</f>
        <v>5</v>
      </c>
      <c r="BF53" t="str">
        <f>IFERROR(VLOOKUP(B53,'[1]2018'!B54:U153,13,0), "")</f>
        <v/>
      </c>
      <c r="BG53" s="10">
        <v>51.89</v>
      </c>
      <c r="BH53" s="10">
        <f>IFERROR(VLOOKUP($B53,'[1]2021'!$B$3:$AB$102,20,0),"")</f>
        <v>60.581000000000003</v>
      </c>
      <c r="BI53" s="10">
        <f>IFERROR(VLOOKUP($B53,'[1]2020'!$B$3:$AD$92,20,0),"")</f>
        <v>40</v>
      </c>
      <c r="BJ53" s="10">
        <f>IFERROR(VLOOKUP($B53,'[1]2019'!$B$3:$AC$102,17,0),"")</f>
        <v>59</v>
      </c>
      <c r="BK53" s="10">
        <f>IFERROR(VLOOKUP($B53,'[1]2018'!$B$3:$U$102,17,0),"")</f>
        <v>52</v>
      </c>
      <c r="BL53" s="11">
        <v>68247</v>
      </c>
      <c r="BM53" s="11">
        <f>IFERROR(VLOOKUP(B53,'[1]2021'!$B$3:$AB$102,18,0), "")</f>
        <v>70740</v>
      </c>
      <c r="BN53" s="11">
        <f>IFERROR(VLOOKUP(B53,'[1]2020'!$B$3:$AD$92,16,0), "")</f>
        <v>66543</v>
      </c>
      <c r="BO53" s="11">
        <f>IFERROR(VLOOKUP(B53,'[1]2019'!$B$3:$AC$102,7,0), "")</f>
        <v>69402</v>
      </c>
      <c r="BP53">
        <v>84</v>
      </c>
      <c r="BQ53">
        <f>IFERROR(VLOOKUP(B53,'[1]2021'!$B$3:$AB$102,24,0), "")</f>
        <v>82</v>
      </c>
      <c r="BR53">
        <f>IFERROR(VLOOKUP(B53,'[1]2020'!$B$3:$AD$92,28,0), "")</f>
        <v>82</v>
      </c>
      <c r="BS53">
        <f>IFERROR(VLOOKUP(B53,'[1]2019'!$B$3:$AC$102,13,0), "")</f>
        <v>78</v>
      </c>
      <c r="BT53">
        <v>42</v>
      </c>
      <c r="BU53">
        <f>IFERROR(VLOOKUP(B53,'[1]2021'!$B$3:$AB$102,7,0), "")</f>
        <v>45</v>
      </c>
      <c r="BV53">
        <f>IFERROR(VLOOKUP(B53,'[1]2020'!$B$3:$AD$92,17,0), "")</f>
        <v>45</v>
      </c>
      <c r="BW53">
        <f>IFERROR(VLOOKUP(B53,'[1]2019'!$B$3:$AC$102,9,0), "")</f>
        <v>45</v>
      </c>
      <c r="BX53">
        <f>IFERROR(VLOOKUP(B53,'[1]2018'!$B$3:$U$102,11,0), "")</f>
        <v>39</v>
      </c>
      <c r="BY53">
        <v>85</v>
      </c>
      <c r="BZ53">
        <f>IFERROR(VLOOKUP(B53,'[1]2021'!$B$3:$AB$102,19,0), "")</f>
        <v>76</v>
      </c>
      <c r="CA53">
        <f>IFERROR(VLOOKUP(B53,'[1]2020'!$B$3:$AD$92,26,0), "")</f>
        <v>86</v>
      </c>
      <c r="CB53">
        <f>IFERROR(VLOOKUP(B53,'[1]2019'!$B$3:$AC$102,3,0), "")</f>
        <v>85</v>
      </c>
      <c r="CC53">
        <f>IFERROR(VLOOKUP(B53,'[1]2018'!$B$3:$U$102,18,0), "")</f>
        <v>81</v>
      </c>
      <c r="CD53">
        <v>86.998000000000005</v>
      </c>
      <c r="CE53">
        <f>IFERROR(VLOOKUP(B53,'[1]2021'!$B$3:$AB$102,21,0), "")</f>
        <v>86.152000000000001</v>
      </c>
      <c r="CF53">
        <f>IFERROR(VLOOKUP(B53,'[1]2020'!$B$3:$AD$92,7,0), "")</f>
        <v>87</v>
      </c>
      <c r="CG53" t="s">
        <v>244</v>
      </c>
      <c r="CH53">
        <v>100</v>
      </c>
      <c r="CI53">
        <v>15</v>
      </c>
    </row>
    <row r="54" spans="1:87" x14ac:dyDescent="0.3">
      <c r="A54">
        <v>53</v>
      </c>
      <c r="B54" t="s">
        <v>61</v>
      </c>
      <c r="C54">
        <v>33</v>
      </c>
      <c r="D54">
        <f>IFERROR(VLOOKUP(B54,'[1]2021'!$B$3:$AB$102,22,0), "")</f>
        <v>57</v>
      </c>
      <c r="E54">
        <f>IFERROR(VLOOKUP(B54,'[1]2020'!$B$3:$AD$92,11,0), "")</f>
        <v>42</v>
      </c>
      <c r="F54">
        <f>IFERROR(VLOOKUP(B54,'[1]2019'!$B$3:$AC$102,14,0), "")</f>
        <v>69</v>
      </c>
      <c r="G54">
        <v>100</v>
      </c>
      <c r="H54">
        <f>IFERROR(VLOOKUP(B54,'[1]2021'!$B$3:$AB$102,10,0), "")</f>
        <v>100</v>
      </c>
      <c r="I54">
        <f>IFERROR(VLOOKUP(B54,'[1]2020'!$B$3:$AD$92,20,0), "")</f>
        <v>100</v>
      </c>
      <c r="J54">
        <f>IFERROR(VLOOKUP(B54,'[1]2019'!$B$3:$AC$102,19,0), "")</f>
        <v>100</v>
      </c>
      <c r="K54">
        <f>IFERROR(VLOOKUP(B54,'[1]2018'!$B$3:$U$102,14,0), "")</f>
        <v>89</v>
      </c>
      <c r="L54">
        <v>32</v>
      </c>
      <c r="M54">
        <f>IFERROR(VLOOKUP(B54,'[1]2021'!B55:$AB$102,23,0), "")</f>
        <v>43</v>
      </c>
      <c r="N54">
        <f>IFERROR(VLOOKUP(B54,'[1]2020'!$B$3:$AD$92,4,0), "")</f>
        <v>47</v>
      </c>
      <c r="O54">
        <f>IFERROR(VLOOKUP(B54,'[1]2019'!$B$3:$AC$102,5,0), "")</f>
        <v>47</v>
      </c>
      <c r="P54">
        <v>71</v>
      </c>
      <c r="Q54">
        <f>IFERROR(VLOOKUP(B54,'[1]2021'!$B$3:$AB$102,11,0), "")</f>
        <v>83</v>
      </c>
      <c r="R54">
        <f>IFERROR(VLOOKUP(B54,'[1]2020'!$B$3:$AD$92,6,0), "")</f>
        <v>87</v>
      </c>
      <c r="S54">
        <f>IFERROR(VLOOKUP(B54,'[1]2019'!$B$3:$AC$102,12,0), "")</f>
        <v>91</v>
      </c>
      <c r="T54" t="str">
        <f>IFERROR(VLOOKUP(B54,'[1]2018'!$B$3:$U$102,15,0), "")</f>
        <v/>
      </c>
      <c r="U54">
        <v>89</v>
      </c>
      <c r="V54">
        <f>IFERROR(VLOOKUP(B54,'[1]2021'!$B$3:$AB$102,12,0), "")</f>
        <v>88</v>
      </c>
      <c r="W54">
        <f>IFERROR(VLOOKUP(B54,'[1]2020'!$B$3:$AD$92,15,0), "")</f>
        <v>81</v>
      </c>
      <c r="X54">
        <f>IFERROR(VLOOKUP(B54,'[1]2019'!$B$3:$AC$102,21,0), "")</f>
        <v>80</v>
      </c>
      <c r="Y54">
        <f>IFERROR(VLOOKUP(B54,'[1]2018'!$B$3:$U$102,19,0), "")</f>
        <v>71</v>
      </c>
      <c r="Z54">
        <v>71</v>
      </c>
      <c r="AA54">
        <f>IFERROR(VLOOKUP(B54,'[1]2021'!$B$3:$AB$102,9,0), "")</f>
        <v>70</v>
      </c>
      <c r="AB54">
        <f>IFERROR(VLOOKUP(B54,'[1]2020'!$B$3:$AD$92,18,0), "")</f>
        <v>65</v>
      </c>
      <c r="AC54">
        <f>IFERROR(VLOOKUP(B54,'[1]2019'!$B$3:$AC$102,16,0), "")</f>
        <v>68</v>
      </c>
      <c r="AD54">
        <f>IFERROR(VLOOKUP(B54,'[1]2018'!$B$3:$U$102,16,0), "")</f>
        <v>58</v>
      </c>
      <c r="AE54">
        <v>53</v>
      </c>
      <c r="AF54">
        <f>IFERROR(VLOOKUP(B54,'[1]2021'!$B$3:$AC$102,28,0), "")</f>
        <v>76</v>
      </c>
      <c r="AG54">
        <f>IFERROR(VLOOKUP(B54,'[1]2020'!$B$3:$AE$92,30,0), "")</f>
        <v>83</v>
      </c>
      <c r="AH54">
        <f>IFERROR(VLOOKUP(B54,'[1]2021'!$B$3:$AB$102,14,0), "")</f>
        <v>90</v>
      </c>
      <c r="AI54">
        <f>IFERROR(VLOOKUP(B54,'[1]2020'!$B$3:$AE$92,29,0), "")</f>
        <v>89</v>
      </c>
      <c r="AJ54">
        <v>8.67</v>
      </c>
      <c r="AK54">
        <f>IFERROR(VLOOKUP(B54,'[1]2021'!$B$3:$AB$102,13,0), "")</f>
        <v>8.19</v>
      </c>
      <c r="AL54">
        <f>IFERROR(VLOOKUP(B54,'[1]2020'!$B$3:$AD$92,25,0), "")</f>
        <v>8.86</v>
      </c>
      <c r="AM54">
        <v>50</v>
      </c>
      <c r="AN54">
        <f>IFERROR(VLOOKUP(B54,'[1]2021'!$B$3:$AB$102,3,0), "")</f>
        <v>50</v>
      </c>
      <c r="AO54">
        <f>IFERROR(VLOOKUP(B54,'[1]2020'!$B$3:$AD$92,12,0), "")</f>
        <v>50</v>
      </c>
      <c r="AP54">
        <f>IFERROR(VLOOKUP(B54,'[1]2019'!$B$3:$AC$102,22,0), "")</f>
        <v>33</v>
      </c>
      <c r="AQ54">
        <f>IFERROR(VLOOKUP(B54,'[1]2018'!$B$3:$U$102,5,0), "")</f>
        <v>33</v>
      </c>
      <c r="AR54">
        <v>59</v>
      </c>
      <c r="AS54">
        <f>IFERROR(VLOOKUP(B54,'[1]2021'!$B$3:$AB$102,27,0), "")</f>
        <v>53</v>
      </c>
      <c r="AT54">
        <f>IFERROR(VLOOKUP(B54,'[1]2020'!$B$3:$AD$92,8,0), "")</f>
        <v>52</v>
      </c>
      <c r="AU54">
        <f>IFERROR(VLOOKUP(B54,'[1]2019'!B55:$AC$102,20,0), "")</f>
        <v>42</v>
      </c>
      <c r="AV54">
        <f>IFERROR(VLOOKUP(B54,'[1]2018'!$B$3:$U$102,4,0), "")</f>
        <v>54</v>
      </c>
      <c r="AW54">
        <v>35</v>
      </c>
      <c r="AX54">
        <f>IFERROR(VLOOKUP(B54,'[1]2021'!$B$3:$AB$102,6,0), "")</f>
        <v>36</v>
      </c>
      <c r="AY54">
        <f>IFERROR(VLOOKUP(B54,'[1]2020'!$B$3:$AD$92,3,0), "")</f>
        <v>31</v>
      </c>
      <c r="AZ54">
        <f>IFERROR(VLOOKUP(B54,'[1]2019'!$B$3:$AC$102,27,0), "")</f>
        <v>33</v>
      </c>
      <c r="BA54">
        <f>IFERROR(VLOOKUP(B54,'[1]2018'!$B$3:$U$102,8,0), "")</f>
        <v>29</v>
      </c>
      <c r="BB54">
        <v>1</v>
      </c>
      <c r="BC54">
        <f>IFERROR(VLOOKUP(B55,'[1]2021'!$B$3:$AB$102,17,0), "")</f>
        <v>74</v>
      </c>
      <c r="BD54">
        <f>IFERROR(VLOOKUP(B54,'[1]2020'!$B$3:$AD$92,2,0), "")</f>
        <v>3</v>
      </c>
      <c r="BE54">
        <f>IFERROR(VLOOKUP(B54,'[1]2019'!$B$3:$AC$102,11,0), "")</f>
        <v>3</v>
      </c>
      <c r="BF54">
        <f>IFERROR(VLOOKUP(B54,'[1]2018'!B55:U154,13,0), "")</f>
        <v>3</v>
      </c>
      <c r="BG54" s="10">
        <v>94.3</v>
      </c>
      <c r="BH54" s="10">
        <f>IFERROR(VLOOKUP($B54,'[1]2021'!$B$3:$AB$102,20,0),"")</f>
        <v>77.564999999999998</v>
      </c>
      <c r="BI54" s="10">
        <f>IFERROR(VLOOKUP($B54,'[1]2020'!$B$3:$AD$92,20,0),"")</f>
        <v>100</v>
      </c>
      <c r="BJ54" s="10">
        <f>IFERROR(VLOOKUP($B54,'[1]2019'!$B$3:$AC$102,17,0),"")</f>
        <v>69</v>
      </c>
      <c r="BK54" s="10">
        <f>IFERROR(VLOOKUP($B54,'[1]2018'!$B$3:$U$102,17,0),"")</f>
        <v>67</v>
      </c>
      <c r="BL54" s="11">
        <v>61757</v>
      </c>
      <c r="BM54" s="11">
        <f>IFERROR(VLOOKUP(B54,'[1]2021'!$B$3:$AB$102,18,0), "")</f>
        <v>58964</v>
      </c>
      <c r="BN54" s="11">
        <f>IFERROR(VLOOKUP(B54,'[1]2020'!$B$3:$AD$92,16,0), "")</f>
        <v>53743</v>
      </c>
      <c r="BO54" s="11">
        <f>IFERROR(VLOOKUP(B54,'[1]2019'!$B$3:$AC$102,7,0), "")</f>
        <v>53052</v>
      </c>
      <c r="BP54">
        <v>72</v>
      </c>
      <c r="BQ54">
        <f>IFERROR(VLOOKUP(B54,'[1]2021'!$B$3:$AB$102,24,0), "")</f>
        <v>69</v>
      </c>
      <c r="BR54">
        <f>IFERROR(VLOOKUP(B54,'[1]2020'!$B$3:$AD$92,28,0), "")</f>
        <v>54</v>
      </c>
      <c r="BS54">
        <f>IFERROR(VLOOKUP(B54,'[1]2019'!$B$3:$AC$102,13,0), "")</f>
        <v>61</v>
      </c>
      <c r="BT54">
        <v>27</v>
      </c>
      <c r="BU54">
        <f>IFERROR(VLOOKUP(B54,'[1]2021'!$B$3:$AB$102,7,0), "")</f>
        <v>27</v>
      </c>
      <c r="BV54">
        <f>IFERROR(VLOOKUP(B54,'[1]2020'!$B$3:$AD$92,17,0), "")</f>
        <v>19</v>
      </c>
      <c r="BW54">
        <f>IFERROR(VLOOKUP(B54,'[1]2019'!$B$3:$AC$102,9,0), "")</f>
        <v>12</v>
      </c>
      <c r="BX54">
        <f>IFERROR(VLOOKUP(B54,'[1]2018'!$B$3:$U$102,11,0), "")</f>
        <v>15</v>
      </c>
      <c r="BY54">
        <v>20</v>
      </c>
      <c r="BZ54">
        <f>IFERROR(VLOOKUP(B54,'[1]2021'!$B$3:$AB$102,19,0), "")</f>
        <v>18</v>
      </c>
      <c r="CA54">
        <f>IFERROR(VLOOKUP(B54,'[1]2020'!$B$3:$AD$92,26,0), "")</f>
        <v>15</v>
      </c>
      <c r="CB54">
        <f>IFERROR(VLOOKUP(B54,'[1]2019'!$B$3:$AC$102,3,0), "")</f>
        <v>13</v>
      </c>
      <c r="CC54">
        <f>IFERROR(VLOOKUP(B54,'[1]2018'!$B$3:$U$102,18,0), "")</f>
        <v>12</v>
      </c>
      <c r="CD54">
        <v>80.182000000000002</v>
      </c>
      <c r="CE54">
        <f>IFERROR(VLOOKUP(B54,'[1]2021'!$B$3:$AB$102,21,0), "")</f>
        <v>78.427999999999997</v>
      </c>
      <c r="CF54">
        <f>IFERROR(VLOOKUP(B54,'[1]2020'!$B$3:$AD$92,7,0), "")</f>
        <v>79</v>
      </c>
      <c r="CG54" t="s">
        <v>220</v>
      </c>
      <c r="CH54">
        <v>100</v>
      </c>
      <c r="CI54">
        <v>25</v>
      </c>
    </row>
    <row r="55" spans="1:87" x14ac:dyDescent="0.3">
      <c r="A55">
        <v>54</v>
      </c>
      <c r="B55" t="s">
        <v>46</v>
      </c>
      <c r="C55">
        <v>55</v>
      </c>
      <c r="D55">
        <f>IFERROR(VLOOKUP(B55,'[1]2021'!$B$3:$AB$102,22,0), "")</f>
        <v>60</v>
      </c>
      <c r="E55">
        <f>IFERROR(VLOOKUP(B55,'[1]2020'!$B$3:$AD$92,11,0), "")</f>
        <v>74</v>
      </c>
      <c r="F55">
        <f>IFERROR(VLOOKUP(B55,'[1]2019'!$B$3:$AC$102,14,0), "")</f>
        <v>87</v>
      </c>
      <c r="G55">
        <v>8</v>
      </c>
      <c r="H55">
        <f>IFERROR(VLOOKUP(B55,'[1]2021'!$B$3:$AB$102,10,0), "")</f>
        <v>10</v>
      </c>
      <c r="I55">
        <f>IFERROR(VLOOKUP(B55,'[1]2020'!$B$3:$AD$92,20,0), "")</f>
        <v>10</v>
      </c>
      <c r="J55">
        <f>IFERROR(VLOOKUP(B55,'[1]2019'!$B$3:$AC$102,19,0), "")</f>
        <v>50</v>
      </c>
      <c r="K55">
        <f>IFERROR(VLOOKUP(B55,'[1]2018'!$B$3:$U$102,14,0), "")</f>
        <v>50</v>
      </c>
      <c r="L55">
        <v>42</v>
      </c>
      <c r="M55">
        <f>IFERROR(VLOOKUP(B55,'[1]2021'!B56:$AB$102,23,0), "")</f>
        <v>36</v>
      </c>
      <c r="N55">
        <f>IFERROR(VLOOKUP(B55,'[1]2020'!$B$3:$AD$92,4,0), "")</f>
        <v>35</v>
      </c>
      <c r="O55">
        <f>IFERROR(VLOOKUP(B55,'[1]2019'!$B$3:$AC$102,5,0), "")</f>
        <v>37</v>
      </c>
      <c r="P55">
        <v>69</v>
      </c>
      <c r="Q55">
        <f>IFERROR(VLOOKUP(B55,'[1]2021'!$B$3:$AB$102,11,0), "")</f>
        <v>75</v>
      </c>
      <c r="R55">
        <f>IFERROR(VLOOKUP(B55,'[1]2020'!$B$3:$AD$92,6,0), "")</f>
        <v>70</v>
      </c>
      <c r="S55">
        <f>IFERROR(VLOOKUP(B55,'[1]2019'!$B$3:$AC$102,12,0), "")</f>
        <v>63</v>
      </c>
      <c r="T55">
        <f>IFERROR(VLOOKUP(B55,'[1]2018'!$B$3:$U$102,15,0), "")</f>
        <v>52</v>
      </c>
      <c r="U55">
        <v>100</v>
      </c>
      <c r="V55">
        <f>IFERROR(VLOOKUP(B55,'[1]2021'!$B$3:$AB$102,12,0), "")</f>
        <v>100</v>
      </c>
      <c r="W55">
        <f>IFERROR(VLOOKUP(B55,'[1]2020'!$B$3:$AD$92,15,0), "")</f>
        <v>100</v>
      </c>
      <c r="X55">
        <f>IFERROR(VLOOKUP(B55,'[1]2019'!$B$3:$AC$102,21,0), "")</f>
        <v>100</v>
      </c>
      <c r="Y55">
        <f>IFERROR(VLOOKUP(B55,'[1]2018'!$B$3:$U$102,19,0), "")</f>
        <v>100</v>
      </c>
      <c r="Z55">
        <v>60</v>
      </c>
      <c r="AA55">
        <f>IFERROR(VLOOKUP(B55,'[1]2021'!$B$3:$AB$102,9,0), "")</f>
        <v>75</v>
      </c>
      <c r="AB55">
        <f>IFERROR(VLOOKUP(B55,'[1]2020'!$B$3:$AD$92,18,0), "")</f>
        <v>61</v>
      </c>
      <c r="AC55">
        <f>IFERROR(VLOOKUP(B55,'[1]2019'!$B$3:$AC$102,16,0), "")</f>
        <v>58</v>
      </c>
      <c r="AD55">
        <f>IFERROR(VLOOKUP(B55,'[1]2018'!$B$3:$U$102,16,0), "")</f>
        <v>57</v>
      </c>
      <c r="AE55">
        <v>54</v>
      </c>
      <c r="AF55">
        <f>IFERROR(VLOOKUP(B55,'[1]2021'!$B$3:$AC$102,28,0), "")</f>
        <v>71</v>
      </c>
      <c r="AG55">
        <f>IFERROR(VLOOKUP(B55,'[1]2020'!$B$3:$AE$92,30,0), "")</f>
        <v>81</v>
      </c>
      <c r="AH55">
        <f>IFERROR(VLOOKUP(B55,'[1]2021'!$B$3:$AB$102,14,0), "")</f>
        <v>74</v>
      </c>
      <c r="AI55">
        <f>IFERROR(VLOOKUP(B55,'[1]2020'!$B$3:$AE$92,29,0), "")</f>
        <v>55</v>
      </c>
      <c r="AJ55">
        <v>8.83</v>
      </c>
      <c r="AK55">
        <f>IFERROR(VLOOKUP(B55,'[1]2021'!$B$3:$AB$102,13,0), "")</f>
        <v>8.5399999999999991</v>
      </c>
      <c r="AL55">
        <f>IFERROR(VLOOKUP(B55,'[1]2020'!$B$3:$AD$92,25,0), "")</f>
        <v>8.4499999999999993</v>
      </c>
      <c r="AM55">
        <v>38</v>
      </c>
      <c r="AN55">
        <f>IFERROR(VLOOKUP(B55,'[1]2021'!$B$3:$AB$102,3,0), "")</f>
        <v>30</v>
      </c>
      <c r="AO55">
        <f>IFERROR(VLOOKUP(B55,'[1]2020'!$B$3:$AD$92,12,0), "")</f>
        <v>30</v>
      </c>
      <c r="AP55">
        <f>IFERROR(VLOOKUP(B55,'[1]2019'!$B$3:$AC$102,22,0), "")</f>
        <v>33</v>
      </c>
      <c r="AQ55">
        <f>IFERROR(VLOOKUP(B55,'[1]2018'!$B$3:$U$102,5,0), "")</f>
        <v>33</v>
      </c>
      <c r="AR55">
        <v>40</v>
      </c>
      <c r="AS55">
        <f>IFERROR(VLOOKUP(B55,'[1]2021'!$B$3:$AB$102,27,0), "")</f>
        <v>43</v>
      </c>
      <c r="AT55">
        <f>IFERROR(VLOOKUP(B55,'[1]2020'!$B$3:$AD$92,8,0), "")</f>
        <v>37</v>
      </c>
      <c r="AU55">
        <f>IFERROR(VLOOKUP(B55,'[1]2019'!B56:$AC$102,20,0), "")</f>
        <v>39</v>
      </c>
      <c r="AV55">
        <f>IFERROR(VLOOKUP(B55,'[1]2018'!$B$3:$U$102,4,0), "")</f>
        <v>33</v>
      </c>
      <c r="AW55">
        <v>30</v>
      </c>
      <c r="AX55">
        <f>IFERROR(VLOOKUP(B55,'[1]2021'!$B$3:$AB$102,6,0), "")</f>
        <v>29</v>
      </c>
      <c r="AY55">
        <f>IFERROR(VLOOKUP(B55,'[1]2020'!$B$3:$AD$92,3,0), "")</f>
        <v>33</v>
      </c>
      <c r="AZ55">
        <f>IFERROR(VLOOKUP(B55,'[1]2019'!$B$3:$AC$102,27,0), "")</f>
        <v>36</v>
      </c>
      <c r="BA55">
        <f>IFERROR(VLOOKUP(B55,'[1]2018'!$B$3:$U$102,8,0), "")</f>
        <v>38</v>
      </c>
      <c r="BB55">
        <v>21</v>
      </c>
      <c r="BC55" t="str">
        <f>IFERROR(VLOOKUP(B56,'[1]2021'!$B$3:$AB$102,17,0), "")</f>
        <v/>
      </c>
      <c r="BD55">
        <f>IFERROR(VLOOKUP(B55,'[1]2020'!$B$3:$AD$92,2,0), "")</f>
        <v>71</v>
      </c>
      <c r="BE55">
        <f>IFERROR(VLOOKUP(B55,'[1]2019'!$B$3:$AC$102,11,0), "")</f>
        <v>78</v>
      </c>
      <c r="BF55">
        <f>IFERROR(VLOOKUP(B55,'[1]2018'!B56:U155,13,0), "")</f>
        <v>68</v>
      </c>
      <c r="BG55" s="10">
        <v>54.41</v>
      </c>
      <c r="BH55" s="10">
        <f>IFERROR(VLOOKUP($B55,'[1]2021'!$B$3:$AB$102,20,0),"")</f>
        <v>73.709000000000003</v>
      </c>
      <c r="BI55" s="10">
        <f>IFERROR(VLOOKUP($B55,'[1]2020'!$B$3:$AD$92,20,0),"")</f>
        <v>10</v>
      </c>
      <c r="BJ55" s="10">
        <f>IFERROR(VLOOKUP($B55,'[1]2019'!$B$3:$AC$102,17,0),"")</f>
        <v>57</v>
      </c>
      <c r="BK55" s="10">
        <f>IFERROR(VLOOKUP($B55,'[1]2018'!$B$3:$U$102,17,0),"")</f>
        <v>44</v>
      </c>
      <c r="BL55" s="11">
        <v>75109</v>
      </c>
      <c r="BM55" s="11">
        <f>IFERROR(VLOOKUP(B55,'[1]2021'!$B$3:$AB$102,18,0), "")</f>
        <v>66253</v>
      </c>
      <c r="BN55" s="11">
        <f>IFERROR(VLOOKUP(B55,'[1]2020'!$B$3:$AD$92,16,0), "")</f>
        <v>55488</v>
      </c>
      <c r="BO55" s="11">
        <f>IFERROR(VLOOKUP(B55,'[1]2019'!$B$3:$AC$102,7,0), "")</f>
        <v>57018</v>
      </c>
      <c r="BP55">
        <v>10</v>
      </c>
      <c r="BQ55">
        <f>IFERROR(VLOOKUP(B55,'[1]2021'!$B$3:$AB$102,24,0), "")</f>
        <v>8</v>
      </c>
      <c r="BR55">
        <f>IFERROR(VLOOKUP(B55,'[1]2020'!$B$3:$AD$92,28,0), "")</f>
        <v>24</v>
      </c>
      <c r="BS55">
        <f>IFERROR(VLOOKUP(B55,'[1]2019'!$B$3:$AC$102,13,0), "")</f>
        <v>25</v>
      </c>
      <c r="BT55">
        <v>12</v>
      </c>
      <c r="BU55">
        <f>IFERROR(VLOOKUP(B55,'[1]2021'!$B$3:$AB$102,7,0), "")</f>
        <v>24</v>
      </c>
      <c r="BV55">
        <f>IFERROR(VLOOKUP(B55,'[1]2020'!$B$3:$AD$92,17,0), "")</f>
        <v>24</v>
      </c>
      <c r="BW55">
        <f>IFERROR(VLOOKUP(B55,'[1]2019'!$B$3:$AC$102,9,0), "")</f>
        <v>22</v>
      </c>
      <c r="BX55">
        <f>IFERROR(VLOOKUP(B55,'[1]2018'!$B$3:$U$102,11,0), "")</f>
        <v>23</v>
      </c>
      <c r="BY55">
        <v>6</v>
      </c>
      <c r="BZ55">
        <f>IFERROR(VLOOKUP(B55,'[1]2021'!$B$3:$AB$102,19,0), "")</f>
        <v>13</v>
      </c>
      <c r="CA55">
        <f>IFERROR(VLOOKUP(B55,'[1]2020'!$B$3:$AD$92,26,0), "")</f>
        <v>10</v>
      </c>
      <c r="CB55">
        <f>IFERROR(VLOOKUP(B55,'[1]2019'!$B$3:$AC$102,3,0), "")</f>
        <v>9</v>
      </c>
      <c r="CC55">
        <f>IFERROR(VLOOKUP(B55,'[1]2018'!$B$3:$U$102,18,0), "")</f>
        <v>8</v>
      </c>
      <c r="CD55">
        <v>86.221999999999994</v>
      </c>
      <c r="CE55">
        <f>IFERROR(VLOOKUP(B55,'[1]2021'!$B$3:$AB$102,21,0), "")</f>
        <v>82.572000000000003</v>
      </c>
      <c r="CF55">
        <f>IFERROR(VLOOKUP(B55,'[1]2020'!$B$3:$AD$92,7,0), "")</f>
        <v>83</v>
      </c>
      <c r="CG55" t="s">
        <v>245</v>
      </c>
      <c r="CH55">
        <v>89</v>
      </c>
      <c r="CI55">
        <v>23</v>
      </c>
    </row>
    <row r="56" spans="1:87" x14ac:dyDescent="0.3">
      <c r="A56">
        <v>54</v>
      </c>
      <c r="B56" t="s">
        <v>90</v>
      </c>
      <c r="C56">
        <v>69</v>
      </c>
      <c r="D56" t="str">
        <f>IFERROR(VLOOKUP(B56,'[1]2021'!$B$3:$AB$102,22,0), "")</f>
        <v/>
      </c>
      <c r="E56">
        <f>IFERROR(VLOOKUP(B56,'[1]2020'!$B$3:$AD$92,11,0), "")</f>
        <v>82</v>
      </c>
      <c r="F56">
        <f>IFERROR(VLOOKUP(B56,'[1]2019'!$B$3:$AC$102,14,0), "")</f>
        <v>91</v>
      </c>
      <c r="G56">
        <v>29</v>
      </c>
      <c r="H56" t="str">
        <f>IFERROR(VLOOKUP(B56,'[1]2021'!$B$3:$AB$102,10,0), "")</f>
        <v/>
      </c>
      <c r="I56">
        <f>IFERROR(VLOOKUP(B56,'[1]2020'!$B$3:$AD$92,20,0), "")</f>
        <v>10</v>
      </c>
      <c r="J56">
        <f>IFERROR(VLOOKUP(B56,'[1]2019'!$B$3:$AC$102,19,0), "")</f>
        <v>10</v>
      </c>
      <c r="K56">
        <f>IFERROR(VLOOKUP(B56,'[1]2018'!$B$3:$U$102,14,0), "")</f>
        <v>10</v>
      </c>
      <c r="L56">
        <v>36</v>
      </c>
      <c r="M56" t="str">
        <f>IFERROR(VLOOKUP(B56,'[1]2021'!B57:$AB$102,23,0), "")</f>
        <v/>
      </c>
      <c r="N56">
        <f>IFERROR(VLOOKUP(B56,'[1]2020'!$B$3:$AD$92,4,0), "")</f>
        <v>53</v>
      </c>
      <c r="O56">
        <f>IFERROR(VLOOKUP(B56,'[1]2019'!$B$3:$AC$102,5,0), "")</f>
        <v>61</v>
      </c>
      <c r="Q56" t="str">
        <f>IFERROR(VLOOKUP(B56,'[1]2021'!$B$3:$AB$102,11,0), "")</f>
        <v/>
      </c>
      <c r="R56">
        <f>IFERROR(VLOOKUP(B56,'[1]2020'!$B$3:$AD$92,6,0), "")</f>
        <v>65</v>
      </c>
      <c r="S56">
        <f>IFERROR(VLOOKUP(B56,'[1]2019'!$B$3:$AC$102,12,0), "")</f>
        <v>63</v>
      </c>
      <c r="T56">
        <f>IFERROR(VLOOKUP(B56,'[1]2018'!$B$3:$U$102,15,0), "")</f>
        <v>65</v>
      </c>
      <c r="U56">
        <v>100</v>
      </c>
      <c r="V56" t="str">
        <f>IFERROR(VLOOKUP(B56,'[1]2021'!$B$3:$AB$102,12,0), "")</f>
        <v/>
      </c>
      <c r="W56">
        <f>IFERROR(VLOOKUP(B56,'[1]2020'!$B$3:$AD$92,15,0), "")</f>
        <v>100</v>
      </c>
      <c r="X56">
        <f>IFERROR(VLOOKUP(B56,'[1]2019'!$B$3:$AC$102,21,0), "")</f>
        <v>100</v>
      </c>
      <c r="Y56">
        <f>IFERROR(VLOOKUP(B56,'[1]2018'!$B$3:$U$102,19,0), "")</f>
        <v>100</v>
      </c>
      <c r="Z56">
        <v>72</v>
      </c>
      <c r="AA56" t="str">
        <f>IFERROR(VLOOKUP(B56,'[1]2021'!$B$3:$AB$102,9,0), "")</f>
        <v/>
      </c>
      <c r="AB56">
        <f>IFERROR(VLOOKUP(B56,'[1]2020'!$B$3:$AD$92,18,0), "")</f>
        <v>81</v>
      </c>
      <c r="AC56">
        <f>IFERROR(VLOOKUP(B56,'[1]2019'!$B$3:$AC$102,16,0), "")</f>
        <v>70</v>
      </c>
      <c r="AD56">
        <f>IFERROR(VLOOKUP(B56,'[1]2018'!$B$3:$U$102,16,0), "")</f>
        <v>87</v>
      </c>
      <c r="AE56">
        <v>54</v>
      </c>
      <c r="AF56" t="str">
        <f>IFERROR(VLOOKUP(B56,'[1]2021'!$B$3:$AC$102,28,0), "")</f>
        <v/>
      </c>
      <c r="AG56">
        <f>IFERROR(VLOOKUP(B56,'[1]2020'!$B$3:$AE$92,30,0), "")</f>
        <v>71</v>
      </c>
      <c r="AH56" t="str">
        <f>IFERROR(VLOOKUP(B56,'[1]2021'!$B$3:$AB$102,14,0), "")</f>
        <v/>
      </c>
      <c r="AI56">
        <f>IFERROR(VLOOKUP(B56,'[1]2020'!$B$3:$AE$92,29,0), "")</f>
        <v>63</v>
      </c>
      <c r="AJ56">
        <v>9.18</v>
      </c>
      <c r="AK56" t="str">
        <f>IFERROR(VLOOKUP(B56,'[1]2021'!$B$3:$AB$102,13,0), "")</f>
        <v/>
      </c>
      <c r="AL56">
        <f>IFERROR(VLOOKUP(B56,'[1]2020'!$B$3:$AD$92,25,0), "")</f>
        <v>8.76</v>
      </c>
      <c r="AM56">
        <v>21</v>
      </c>
      <c r="AN56" t="str">
        <f>IFERROR(VLOOKUP(B56,'[1]2021'!$B$3:$AB$102,3,0), "")</f>
        <v/>
      </c>
      <c r="AO56">
        <f>IFERROR(VLOOKUP(B56,'[1]2020'!$B$3:$AD$92,12,0), "")</f>
        <v>50</v>
      </c>
      <c r="AP56">
        <f>IFERROR(VLOOKUP(B56,'[1]2019'!$B$3:$AC$102,22,0), "")</f>
        <v>50</v>
      </c>
      <c r="AQ56">
        <f>IFERROR(VLOOKUP(B56,'[1]2018'!$B$3:$U$102,5,0), "")</f>
        <v>60</v>
      </c>
      <c r="AR56">
        <v>53</v>
      </c>
      <c r="AS56" t="str">
        <f>IFERROR(VLOOKUP(B56,'[1]2021'!$B$3:$AB$102,27,0), "")</f>
        <v/>
      </c>
      <c r="AT56">
        <f>IFERROR(VLOOKUP(B56,'[1]2020'!$B$3:$AD$92,8,0), "")</f>
        <v>46</v>
      </c>
      <c r="AU56">
        <f>IFERROR(VLOOKUP(B56,'[1]2019'!B57:$AC$102,20,0), "")</f>
        <v>48</v>
      </c>
      <c r="AV56">
        <f>IFERROR(VLOOKUP(B56,'[1]2018'!$B$3:$U$102,4,0), "")</f>
        <v>51</v>
      </c>
      <c r="AW56">
        <v>19</v>
      </c>
      <c r="AX56" t="str">
        <f>IFERROR(VLOOKUP(B56,'[1]2021'!$B$3:$AB$102,6,0), "")</f>
        <v/>
      </c>
      <c r="AY56">
        <f>IFERROR(VLOOKUP(B56,'[1]2020'!$B$3:$AD$92,3,0), "")</f>
        <v>21</v>
      </c>
      <c r="AZ56">
        <f>IFERROR(VLOOKUP(B56,'[1]2019'!$B$3:$AC$102,27,0), "")</f>
        <v>22</v>
      </c>
      <c r="BA56">
        <f>IFERROR(VLOOKUP(B56,'[1]2018'!$B$3:$U$102,8,0), "")</f>
        <v>22</v>
      </c>
      <c r="BB56">
        <v>97</v>
      </c>
      <c r="BC56">
        <f>IFERROR(VLOOKUP(B57,'[1]2021'!$B$3:$AB$102,17,0), "")</f>
        <v>81</v>
      </c>
      <c r="BD56">
        <f>IFERROR(VLOOKUP(B56,'[1]2020'!$B$3:$AD$92,2,0), "")</f>
        <v>73</v>
      </c>
      <c r="BE56">
        <f>IFERROR(VLOOKUP(B56,'[1]2019'!$B$3:$AC$102,11,0), "")</f>
        <v>70</v>
      </c>
      <c r="BF56">
        <f>IFERROR(VLOOKUP(B56,'[1]2018'!B57:U156,13,0), "")</f>
        <v>50</v>
      </c>
      <c r="BG56" s="10">
        <v>26.39</v>
      </c>
      <c r="BH56" s="10" t="str">
        <f>IFERROR(VLOOKUP($B56,'[1]2021'!$B$3:$AB$102,20,0),"")</f>
        <v/>
      </c>
      <c r="BI56" s="10">
        <f>IFERROR(VLOOKUP($B56,'[1]2020'!$B$3:$AD$92,20,0),"")</f>
        <v>10</v>
      </c>
      <c r="BJ56" s="10">
        <f>IFERROR(VLOOKUP($B56,'[1]2019'!$B$3:$AC$102,17,0),"")</f>
        <v>43</v>
      </c>
      <c r="BK56" s="10">
        <f>IFERROR(VLOOKUP($B56,'[1]2018'!$B$3:$U$102,17,0),"")</f>
        <v>38</v>
      </c>
      <c r="BL56" s="11">
        <v>97547</v>
      </c>
      <c r="BM56" s="11" t="str">
        <f>IFERROR(VLOOKUP(B56,'[1]2021'!$B$3:$AB$102,18,0), "")</f>
        <v/>
      </c>
      <c r="BN56" s="11">
        <f>IFERROR(VLOOKUP(B56,'[1]2020'!$B$3:$AD$92,16,0), "")</f>
        <v>93078</v>
      </c>
      <c r="BO56" s="11">
        <f>IFERROR(VLOOKUP(B56,'[1]2019'!$B$3:$AC$102,7,0), "")</f>
        <v>93490</v>
      </c>
      <c r="BP56">
        <v>27</v>
      </c>
      <c r="BQ56" t="str">
        <f>IFERROR(VLOOKUP(B56,'[1]2021'!$B$3:$AB$102,24,0), "")</f>
        <v/>
      </c>
      <c r="BR56">
        <f>IFERROR(VLOOKUP(B56,'[1]2020'!$B$3:$AD$92,28,0), "")</f>
        <v>19</v>
      </c>
      <c r="BS56">
        <f>IFERROR(VLOOKUP(B56,'[1]2019'!$B$3:$AC$102,13,0), "")</f>
        <v>17</v>
      </c>
      <c r="BT56">
        <v>8</v>
      </c>
      <c r="BU56" t="str">
        <f>IFERROR(VLOOKUP(B56,'[1]2021'!$B$3:$AB$102,7,0), "")</f>
        <v/>
      </c>
      <c r="BV56">
        <f>IFERROR(VLOOKUP(B56,'[1]2020'!$B$3:$AD$92,17,0), "")</f>
        <v>12</v>
      </c>
      <c r="BW56">
        <f>IFERROR(VLOOKUP(B56,'[1]2019'!$B$3:$AC$102,9,0), "")</f>
        <v>9</v>
      </c>
      <c r="BX56">
        <f>IFERROR(VLOOKUP(B56,'[1]2018'!$B$3:$U$102,11,0), "")</f>
        <v>9</v>
      </c>
      <c r="BY56">
        <v>47</v>
      </c>
      <c r="BZ56" t="str">
        <f>IFERROR(VLOOKUP(B56,'[1]2021'!$B$3:$AB$102,19,0), "")</f>
        <v/>
      </c>
      <c r="CA56">
        <f>IFERROR(VLOOKUP(B56,'[1]2020'!$B$3:$AD$92,26,0), "")</f>
        <v>9</v>
      </c>
      <c r="CB56">
        <f>IFERROR(VLOOKUP(B56,'[1]2019'!$B$3:$AC$102,3,0), "")</f>
        <v>12</v>
      </c>
      <c r="CC56">
        <f>IFERROR(VLOOKUP(B56,'[1]2018'!$B$3:$U$102,18,0), "")</f>
        <v>11</v>
      </c>
      <c r="CD56">
        <v>89.228999999999999</v>
      </c>
      <c r="CE56" t="str">
        <f>IFERROR(VLOOKUP(B56,'[1]2021'!$B$3:$AB$102,21,0), "")</f>
        <v/>
      </c>
      <c r="CF56">
        <f>IFERROR(VLOOKUP(B56,'[1]2020'!$B$3:$AD$92,7,0), "")</f>
        <v>87</v>
      </c>
      <c r="CG56" t="s">
        <v>246</v>
      </c>
      <c r="CH56">
        <v>100</v>
      </c>
      <c r="CI56">
        <v>27</v>
      </c>
    </row>
    <row r="57" spans="1:87" x14ac:dyDescent="0.3">
      <c r="A57">
        <v>56</v>
      </c>
      <c r="B57" t="s">
        <v>44</v>
      </c>
      <c r="C57">
        <v>56</v>
      </c>
      <c r="D57">
        <f>IFERROR(VLOOKUP(B57,'[1]2021'!$B$3:$AB$102,22,0), "")</f>
        <v>69</v>
      </c>
      <c r="E57">
        <f>IFERROR(VLOOKUP(B57,'[1]2020'!$B$3:$AD$92,11,0), "")</f>
        <v>62</v>
      </c>
      <c r="F57">
        <f>IFERROR(VLOOKUP(B57,'[1]2019'!$B$3:$AC$102,14,0), "")</f>
        <v>67</v>
      </c>
      <c r="G57">
        <v>41</v>
      </c>
      <c r="H57">
        <f>IFERROR(VLOOKUP(B57,'[1]2021'!$B$3:$AB$102,10,0), "")</f>
        <v>33</v>
      </c>
      <c r="I57">
        <f>IFERROR(VLOOKUP(B57,'[1]2020'!$B$3:$AD$92,20,0), "")</f>
        <v>17</v>
      </c>
      <c r="J57">
        <f>IFERROR(VLOOKUP(B57,'[1]2019'!$B$3:$AC$102,19,0), "")</f>
        <v>36</v>
      </c>
      <c r="K57">
        <f>IFERROR(VLOOKUP(B57,'[1]2018'!$B$3:$U$102,14,0), "")</f>
        <v>33</v>
      </c>
      <c r="L57">
        <v>25</v>
      </c>
      <c r="M57">
        <f>IFERROR(VLOOKUP(B57,'[1]2021'!B58:$AB$102,23,0), "")</f>
        <v>21</v>
      </c>
      <c r="N57">
        <f>IFERROR(VLOOKUP(B57,'[1]2020'!$B$3:$AD$92,4,0), "")</f>
        <v>23</v>
      </c>
      <c r="O57">
        <f>IFERROR(VLOOKUP(B57,'[1]2019'!$B$3:$AC$102,5,0), "")</f>
        <v>29</v>
      </c>
      <c r="P57">
        <v>58</v>
      </c>
      <c r="Q57">
        <f>IFERROR(VLOOKUP(B57,'[1]2021'!$B$3:$AB$102,11,0), "")</f>
        <v>57</v>
      </c>
      <c r="R57">
        <f>IFERROR(VLOOKUP(B57,'[1]2020'!$B$3:$AD$92,6,0), "")</f>
        <v>56</v>
      </c>
      <c r="S57">
        <f>IFERROR(VLOOKUP(B57,'[1]2019'!$B$3:$AC$102,12,0), "")</f>
        <v>53</v>
      </c>
      <c r="T57">
        <f>IFERROR(VLOOKUP(B57,'[1]2018'!$B$3:$U$102,15,0), "")</f>
        <v>50</v>
      </c>
      <c r="U57">
        <v>96</v>
      </c>
      <c r="V57">
        <f>IFERROR(VLOOKUP(B57,'[1]2021'!$B$3:$AB$102,12,0), "")</f>
        <v>96</v>
      </c>
      <c r="W57">
        <f>IFERROR(VLOOKUP(B57,'[1]2020'!$B$3:$AD$92,15,0), "")</f>
        <v>96</v>
      </c>
      <c r="X57">
        <f>IFERROR(VLOOKUP(B57,'[1]2019'!$B$3:$AC$102,21,0), "")</f>
        <v>96</v>
      </c>
      <c r="Y57">
        <f>IFERROR(VLOOKUP(B57,'[1]2018'!$B$3:$U$102,19,0), "")</f>
        <v>96</v>
      </c>
      <c r="Z57">
        <v>58</v>
      </c>
      <c r="AA57">
        <f>IFERROR(VLOOKUP(B57,'[1]2021'!$B$3:$AB$102,9,0), "")</f>
        <v>64</v>
      </c>
      <c r="AB57">
        <f>IFERROR(VLOOKUP(B57,'[1]2020'!$B$3:$AD$92,18,0), "")</f>
        <v>57</v>
      </c>
      <c r="AC57">
        <f>IFERROR(VLOOKUP(B57,'[1]2019'!$B$3:$AC$102,16,0), "")</f>
        <v>49</v>
      </c>
      <c r="AD57">
        <f>IFERROR(VLOOKUP(B57,'[1]2018'!$B$3:$U$102,16,0), "")</f>
        <v>45</v>
      </c>
      <c r="AE57">
        <v>56</v>
      </c>
      <c r="AF57">
        <f>IFERROR(VLOOKUP(B57,'[1]2021'!$B$3:$AC$102,28,0), "")</f>
        <v>56</v>
      </c>
      <c r="AG57">
        <f>IFERROR(VLOOKUP(B57,'[1]2020'!$B$3:$AE$92,30,0), "")</f>
        <v>61</v>
      </c>
      <c r="AH57">
        <f>IFERROR(VLOOKUP(B57,'[1]2021'!$B$3:$AB$102,14,0), "")</f>
        <v>55</v>
      </c>
      <c r="AI57">
        <f>IFERROR(VLOOKUP(B57,'[1]2020'!$B$3:$AE$92,29,0), "")</f>
        <v>52</v>
      </c>
      <c r="AJ57">
        <v>8.39</v>
      </c>
      <c r="AK57">
        <f>IFERROR(VLOOKUP(B57,'[1]2021'!$B$3:$AB$102,13,0), "")</f>
        <v>8.61</v>
      </c>
      <c r="AL57">
        <f>IFERROR(VLOOKUP(B57,'[1]2020'!$B$3:$AD$92,25,0), "")</f>
        <v>8.58</v>
      </c>
      <c r="AM57">
        <v>47</v>
      </c>
      <c r="AN57">
        <f>IFERROR(VLOOKUP(B57,'[1]2021'!$B$3:$AB$102,3,0), "")</f>
        <v>50</v>
      </c>
      <c r="AO57">
        <f>IFERROR(VLOOKUP(B57,'[1]2020'!$B$3:$AD$92,12,0), "")</f>
        <v>33</v>
      </c>
      <c r="AP57">
        <f>IFERROR(VLOOKUP(B57,'[1]2019'!$B$3:$AC$102,22,0), "")</f>
        <v>50</v>
      </c>
      <c r="AQ57">
        <f>IFERROR(VLOOKUP(B57,'[1]2018'!$B$3:$U$102,5,0), "")</f>
        <v>47</v>
      </c>
      <c r="AR57">
        <v>49</v>
      </c>
      <c r="AS57">
        <f>IFERROR(VLOOKUP(B57,'[1]2021'!$B$3:$AB$102,27,0), "")</f>
        <v>50</v>
      </c>
      <c r="AT57">
        <f>IFERROR(VLOOKUP(B57,'[1]2020'!$B$3:$AD$92,8,0), "")</f>
        <v>50</v>
      </c>
      <c r="AU57">
        <f>IFERROR(VLOOKUP(B57,'[1]2019'!B58:$AC$102,20,0), "")</f>
        <v>51</v>
      </c>
      <c r="AV57">
        <f>IFERROR(VLOOKUP(B57,'[1]2018'!$B$3:$U$102,4,0), "")</f>
        <v>50</v>
      </c>
      <c r="AW57">
        <v>45</v>
      </c>
      <c r="AX57">
        <f>IFERROR(VLOOKUP(B57,'[1]2021'!$B$3:$AB$102,6,0), "")</f>
        <v>45</v>
      </c>
      <c r="AY57">
        <f>IFERROR(VLOOKUP(B57,'[1]2020'!$B$3:$AD$92,3,0), "")</f>
        <v>43</v>
      </c>
      <c r="AZ57">
        <f>IFERROR(VLOOKUP(B57,'[1]2019'!$B$3:$AC$102,27,0), "")</f>
        <v>43</v>
      </c>
      <c r="BA57">
        <f>IFERROR(VLOOKUP(B57,'[1]2018'!$B$3:$U$102,8,0), "")</f>
        <v>44</v>
      </c>
      <c r="BB57">
        <v>94</v>
      </c>
      <c r="BC57">
        <f>IFERROR(VLOOKUP(B58,'[1]2021'!$B$3:$AB$102,17,0), "")</f>
        <v>71</v>
      </c>
      <c r="BD57">
        <f>IFERROR(VLOOKUP(B57,'[1]2020'!$B$3:$AD$92,2,0), "")</f>
        <v>88</v>
      </c>
      <c r="BE57">
        <f>IFERROR(VLOOKUP(B57,'[1]2019'!$B$3:$AC$102,11,0), "")</f>
        <v>91</v>
      </c>
      <c r="BF57" t="str">
        <f>IFERROR(VLOOKUP(B57,'[1]2018'!B58:U157,13,0), "")</f>
        <v/>
      </c>
      <c r="BG57" s="10">
        <v>35.15</v>
      </c>
      <c r="BH57" s="10">
        <f>IFERROR(VLOOKUP($B57,'[1]2021'!$B$3:$AB$102,20,0),"")</f>
        <v>42.728999999999999</v>
      </c>
      <c r="BI57" s="10">
        <f>IFERROR(VLOOKUP($B57,'[1]2020'!$B$3:$AD$92,20,0),"")</f>
        <v>17</v>
      </c>
      <c r="BJ57" s="10">
        <f>IFERROR(VLOOKUP($B57,'[1]2019'!$B$3:$AC$102,17,0),"")</f>
        <v>41</v>
      </c>
      <c r="BK57" s="10">
        <f>IFERROR(VLOOKUP($B57,'[1]2018'!$B$3:$U$102,17,0),"")</f>
        <v>36</v>
      </c>
      <c r="BL57" s="11">
        <v>63704</v>
      </c>
      <c r="BM57" s="11">
        <f>IFERROR(VLOOKUP(B57,'[1]2021'!$B$3:$AB$102,18,0), "")</f>
        <v>63996</v>
      </c>
      <c r="BN57" s="11">
        <f>IFERROR(VLOOKUP(B57,'[1]2020'!$B$3:$AD$92,16,0), "")</f>
        <v>59459</v>
      </c>
      <c r="BO57" s="11">
        <f>IFERROR(VLOOKUP(B57,'[1]2019'!$B$3:$AC$102,7,0), "")</f>
        <v>58490</v>
      </c>
      <c r="BP57">
        <v>58</v>
      </c>
      <c r="BQ57">
        <f>IFERROR(VLOOKUP(B57,'[1]2021'!$B$3:$AB$102,24,0), "")</f>
        <v>46</v>
      </c>
      <c r="BR57">
        <f>IFERROR(VLOOKUP(B57,'[1]2020'!$B$3:$AD$92,28,0), "")</f>
        <v>70</v>
      </c>
      <c r="BS57">
        <f>IFERROR(VLOOKUP(B57,'[1]2019'!$B$3:$AC$102,13,0), "")</f>
        <v>77</v>
      </c>
      <c r="BT57">
        <v>74</v>
      </c>
      <c r="BU57">
        <f>IFERROR(VLOOKUP(B57,'[1]2021'!$B$3:$AB$102,7,0), "")</f>
        <v>67</v>
      </c>
      <c r="BV57">
        <f>IFERROR(VLOOKUP(B57,'[1]2020'!$B$3:$AD$92,17,0), "")</f>
        <v>65</v>
      </c>
      <c r="BW57">
        <f>IFERROR(VLOOKUP(B57,'[1]2019'!$B$3:$AC$102,9,0), "")</f>
        <v>67</v>
      </c>
      <c r="BX57">
        <f>IFERROR(VLOOKUP(B57,'[1]2018'!$B$3:$U$102,11,0), "")</f>
        <v>63</v>
      </c>
      <c r="BY57">
        <v>34</v>
      </c>
      <c r="BZ57">
        <f>IFERROR(VLOOKUP(B57,'[1]2021'!$B$3:$AB$102,19,0), "")</f>
        <v>29</v>
      </c>
      <c r="CA57">
        <f>IFERROR(VLOOKUP(B57,'[1]2020'!$B$3:$AD$92,26,0), "")</f>
        <v>33</v>
      </c>
      <c r="CB57">
        <f>IFERROR(VLOOKUP(B57,'[1]2019'!$B$3:$AC$102,3,0), "")</f>
        <v>33</v>
      </c>
      <c r="CC57">
        <f>IFERROR(VLOOKUP(B57,'[1]2018'!$B$3:$U$102,18,0), "")</f>
        <v>33</v>
      </c>
      <c r="CD57">
        <v>84.853999999999999</v>
      </c>
      <c r="CE57">
        <f>IFERROR(VLOOKUP(B57,'[1]2021'!$B$3:$AB$102,21,0), "")</f>
        <v>84.968000000000004</v>
      </c>
      <c r="CF57">
        <f>IFERROR(VLOOKUP(B57,'[1]2020'!$B$3:$AD$92,7,0), "")</f>
        <v>84</v>
      </c>
      <c r="CG57" t="s">
        <v>214</v>
      </c>
      <c r="CH57">
        <v>100</v>
      </c>
      <c r="CI57">
        <v>30</v>
      </c>
    </row>
    <row r="58" spans="1:87" x14ac:dyDescent="0.3">
      <c r="A58">
        <v>57</v>
      </c>
      <c r="B58" t="s">
        <v>78</v>
      </c>
      <c r="C58">
        <v>73</v>
      </c>
      <c r="D58">
        <f>IFERROR(VLOOKUP(B58,'[1]2021'!$B$3:$AB$102,22,0), "")</f>
        <v>76</v>
      </c>
      <c r="E58" t="str">
        <f>IFERROR(VLOOKUP(B58,'[1]2020'!$B$3:$AD$92,11,0), "")</f>
        <v/>
      </c>
      <c r="F58">
        <f>IFERROR(VLOOKUP(B58,'[1]2019'!$B$3:$AC$102,14,0), "")</f>
        <v>89</v>
      </c>
      <c r="G58">
        <v>62</v>
      </c>
      <c r="H58">
        <f>IFERROR(VLOOKUP(B58,'[1]2021'!$B$3:$AB$102,10,0), "")</f>
        <v>35</v>
      </c>
      <c r="I58" t="str">
        <f>IFERROR(VLOOKUP(B58,'[1]2020'!$B$3:$AD$92,20,0), "")</f>
        <v/>
      </c>
      <c r="J58">
        <f>IFERROR(VLOOKUP(B58,'[1]2019'!$B$3:$AC$102,19,0), "")</f>
        <v>27</v>
      </c>
      <c r="K58">
        <f>IFERROR(VLOOKUP(B58,'[1]2018'!$B$3:$U$102,14,0), "")</f>
        <v>23</v>
      </c>
      <c r="L58">
        <v>7</v>
      </c>
      <c r="M58">
        <f>IFERROR(VLOOKUP(B58,'[1]2021'!B59:$AB$102,23,0), "")</f>
        <v>12</v>
      </c>
      <c r="N58" t="str">
        <f>IFERROR(VLOOKUP(B58,'[1]2020'!$B$3:$AD$92,4,0), "")</f>
        <v/>
      </c>
      <c r="O58">
        <f>IFERROR(VLOOKUP(B58,'[1]2019'!$B$3:$AC$102,5,0), "")</f>
        <v>11</v>
      </c>
      <c r="Q58" t="str">
        <f>IFERROR(VLOOKUP(B58,'[1]2021'!$B$3:$AB$102,11,0), "")</f>
        <v>-</v>
      </c>
      <c r="R58" t="str">
        <f>IFERROR(VLOOKUP(B58,'[1]2020'!$B$3:$AD$92,6,0), "")</f>
        <v/>
      </c>
      <c r="S58">
        <f>IFERROR(VLOOKUP(B58,'[1]2019'!$B$3:$AC$102,12,0), "")</f>
        <v>55</v>
      </c>
      <c r="T58">
        <f>IFERROR(VLOOKUP(B58,'[1]2018'!$B$3:$U$102,15,0), "")</f>
        <v>52</v>
      </c>
      <c r="U58">
        <v>97</v>
      </c>
      <c r="V58">
        <f>IFERROR(VLOOKUP(B58,'[1]2021'!$B$3:$AB$102,12,0), "")</f>
        <v>95</v>
      </c>
      <c r="W58" t="str">
        <f>IFERROR(VLOOKUP(B58,'[1]2020'!$B$3:$AD$92,15,0), "")</f>
        <v/>
      </c>
      <c r="X58">
        <f>IFERROR(VLOOKUP(B58,'[1]2019'!$B$3:$AC$102,21,0), "")</f>
        <v>92</v>
      </c>
      <c r="Y58">
        <f>IFERROR(VLOOKUP(B58,'[1]2018'!$B$3:$U$102,19,0), "")</f>
        <v>90</v>
      </c>
      <c r="Z58">
        <v>85</v>
      </c>
      <c r="AA58">
        <f>IFERROR(VLOOKUP(B58,'[1]2021'!$B$3:$AB$102,9,0), "")</f>
        <v>76</v>
      </c>
      <c r="AB58" t="str">
        <f>IFERROR(VLOOKUP(B58,'[1]2020'!$B$3:$AD$92,18,0), "")</f>
        <v/>
      </c>
      <c r="AC58">
        <f>IFERROR(VLOOKUP(B58,'[1]2019'!$B$3:$AC$102,16,0), "")</f>
        <v>61</v>
      </c>
      <c r="AD58">
        <f>IFERROR(VLOOKUP(B58,'[1]2018'!$B$3:$U$102,16,0), "")</f>
        <v>64</v>
      </c>
      <c r="AE58">
        <v>57</v>
      </c>
      <c r="AF58">
        <f>IFERROR(VLOOKUP(B58,'[1]2021'!$B$3:$AC$102,28,0), "")</f>
        <v>60</v>
      </c>
      <c r="AG58" t="str">
        <f>IFERROR(VLOOKUP(B58,'[1]2020'!$B$3:$AE$92,30,0), "")</f>
        <v/>
      </c>
      <c r="AH58">
        <f>IFERROR(VLOOKUP(B58,'[1]2021'!$B$3:$AB$102,14,0), "")</f>
        <v>54</v>
      </c>
      <c r="AI58" t="str">
        <f>IFERROR(VLOOKUP(B58,'[1]2020'!$B$3:$AE$92,29,0), "")</f>
        <v/>
      </c>
      <c r="AJ58">
        <v>8.2100000000000009</v>
      </c>
      <c r="AK58">
        <f>IFERROR(VLOOKUP(B58,'[1]2021'!$B$3:$AB$102,13,0), "")</f>
        <v>8.27</v>
      </c>
      <c r="AL58" t="str">
        <f>IFERROR(VLOOKUP(B58,'[1]2020'!$B$3:$AD$92,25,0), "")</f>
        <v/>
      </c>
      <c r="AM58">
        <v>50</v>
      </c>
      <c r="AN58">
        <f>IFERROR(VLOOKUP(B58,'[1]2021'!$B$3:$AB$102,3,0), "")</f>
        <v>58</v>
      </c>
      <c r="AO58" t="str">
        <f>IFERROR(VLOOKUP(B58,'[1]2020'!$B$3:$AD$92,12,0), "")</f>
        <v/>
      </c>
      <c r="AP58">
        <f>IFERROR(VLOOKUP(B58,'[1]2019'!$B$3:$AC$102,22,0), "")</f>
        <v>47</v>
      </c>
      <c r="AQ58">
        <f>IFERROR(VLOOKUP(B58,'[1]2018'!$B$3:$U$102,5,0), "")</f>
        <v>43</v>
      </c>
      <c r="AR58">
        <v>50</v>
      </c>
      <c r="AS58">
        <f>IFERROR(VLOOKUP(B58,'[1]2021'!$B$3:$AB$102,27,0), "")</f>
        <v>57</v>
      </c>
      <c r="AT58" t="str">
        <f>IFERROR(VLOOKUP(B58,'[1]2020'!$B$3:$AD$92,8,0), "")</f>
        <v/>
      </c>
      <c r="AU58" t="str">
        <f>IFERROR(VLOOKUP(B58,'[1]2019'!B59:$AC$102,20,0), "")</f>
        <v/>
      </c>
      <c r="AV58">
        <f>IFERROR(VLOOKUP(B58,'[1]2018'!$B$3:$U$102,4,0), "")</f>
        <v>55</v>
      </c>
      <c r="AW58">
        <v>49</v>
      </c>
      <c r="AX58">
        <f>IFERROR(VLOOKUP(B58,'[1]2021'!$B$3:$AB$102,6,0), "")</f>
        <v>55</v>
      </c>
      <c r="AY58" t="str">
        <f>IFERROR(VLOOKUP(B58,'[1]2020'!$B$3:$AD$92,3,0), "")</f>
        <v/>
      </c>
      <c r="AZ58">
        <f>IFERROR(VLOOKUP(B58,'[1]2019'!$B$3:$AC$102,27,0), "")</f>
        <v>51</v>
      </c>
      <c r="BA58">
        <f>IFERROR(VLOOKUP(B58,'[1]2018'!$B$3:$U$102,8,0), "")</f>
        <v>50</v>
      </c>
      <c r="BB58">
        <v>83</v>
      </c>
      <c r="BC58">
        <f>IFERROR(VLOOKUP(B59,'[1]2021'!$B$3:$AB$102,17,0), "")</f>
        <v>89</v>
      </c>
      <c r="BD58" t="str">
        <f>IFERROR(VLOOKUP(B58,'[1]2020'!$B$3:$AD$92,2,0), "")</f>
        <v/>
      </c>
      <c r="BE58">
        <f>IFERROR(VLOOKUP(B58,'[1]2019'!$B$3:$AC$102,11,0), "")</f>
        <v>60</v>
      </c>
      <c r="BF58">
        <f>IFERROR(VLOOKUP(B58,'[1]2018'!B59:U158,13,0), "")</f>
        <v>60</v>
      </c>
      <c r="BG58" s="10">
        <v>33.29</v>
      </c>
      <c r="BH58" s="10">
        <f>IFERROR(VLOOKUP($B58,'[1]2021'!$B$3:$AB$102,20,0),"")</f>
        <v>44.304000000000002</v>
      </c>
      <c r="BI58" s="10" t="str">
        <f>IFERROR(VLOOKUP($B58,'[1]2020'!$B$3:$AD$92,20,0),"")</f>
        <v/>
      </c>
      <c r="BJ58" s="10">
        <f>IFERROR(VLOOKUP($B58,'[1]2019'!$B$3:$AC$102,17,0),"")</f>
        <v>45</v>
      </c>
      <c r="BK58" s="10">
        <f>IFERROR(VLOOKUP($B58,'[1]2018'!$B$3:$U$102,17,0),"")</f>
        <v>41</v>
      </c>
      <c r="BL58" s="11">
        <v>60746</v>
      </c>
      <c r="BM58" s="11">
        <f>IFERROR(VLOOKUP(B58,'[1]2021'!$B$3:$AB$102,18,0), "")</f>
        <v>60663</v>
      </c>
      <c r="BN58" s="11" t="str">
        <f>IFERROR(VLOOKUP(B58,'[1]2020'!$B$3:$AD$92,16,0), "")</f>
        <v/>
      </c>
      <c r="BO58" s="11">
        <f>IFERROR(VLOOKUP(B58,'[1]2019'!$B$3:$AC$102,7,0), "")</f>
        <v>57912</v>
      </c>
      <c r="BP58">
        <v>88</v>
      </c>
      <c r="BQ58">
        <f>IFERROR(VLOOKUP(B58,'[1]2021'!$B$3:$AB$102,24,0), "")</f>
        <v>85</v>
      </c>
      <c r="BR58" t="str">
        <f>IFERROR(VLOOKUP(B58,'[1]2020'!$B$3:$AD$92,28,0), "")</f>
        <v/>
      </c>
      <c r="BS58">
        <f>IFERROR(VLOOKUP(B58,'[1]2019'!$B$3:$AC$102,13,0), "")</f>
        <v>84</v>
      </c>
      <c r="BT58">
        <v>75</v>
      </c>
      <c r="BU58">
        <f>IFERROR(VLOOKUP(B58,'[1]2021'!$B$3:$AB$102,7,0), "")</f>
        <v>61</v>
      </c>
      <c r="BV58" t="str">
        <f>IFERROR(VLOOKUP(B58,'[1]2020'!$B$3:$AD$92,17,0), "")</f>
        <v/>
      </c>
      <c r="BW58">
        <f>IFERROR(VLOOKUP(B58,'[1]2019'!$B$3:$AC$102,9,0), "")</f>
        <v>56</v>
      </c>
      <c r="BX58">
        <f>IFERROR(VLOOKUP(B58,'[1]2018'!$B$3:$U$102,11,0), "")</f>
        <v>53</v>
      </c>
      <c r="BY58">
        <v>55</v>
      </c>
      <c r="BZ58">
        <f>IFERROR(VLOOKUP(B58,'[1]2021'!$B$3:$AB$102,19,0), "")</f>
        <v>40</v>
      </c>
      <c r="CA58" t="str">
        <f>IFERROR(VLOOKUP(B58,'[1]2020'!$B$3:$AD$92,26,0), "")</f>
        <v/>
      </c>
      <c r="CB58">
        <f>IFERROR(VLOOKUP(B58,'[1]2019'!$B$3:$AC$102,3,0), "")</f>
        <v>38</v>
      </c>
      <c r="CC58">
        <f>IFERROR(VLOOKUP(B58,'[1]2018'!$B$3:$U$102,18,0), "")</f>
        <v>34</v>
      </c>
      <c r="CD58">
        <v>82.09</v>
      </c>
      <c r="CE58">
        <f>IFERROR(VLOOKUP(B58,'[1]2021'!$B$3:$AB$102,21,0), "")</f>
        <v>84.631</v>
      </c>
      <c r="CF58" t="str">
        <f>IFERROR(VLOOKUP(B58,'[1]2020'!$B$3:$AD$92,7,0), "")</f>
        <v/>
      </c>
      <c r="CG58" t="s">
        <v>214</v>
      </c>
      <c r="CH58">
        <v>100</v>
      </c>
      <c r="CI58">
        <v>33</v>
      </c>
    </row>
    <row r="59" spans="1:87" x14ac:dyDescent="0.3">
      <c r="A59">
        <v>57</v>
      </c>
      <c r="B59" t="s">
        <v>74</v>
      </c>
      <c r="C59">
        <v>26</v>
      </c>
      <c r="D59">
        <f>IFERROR(VLOOKUP(B59,'[1]2021'!$B$3:$AB$102,22,0), "")</f>
        <v>68</v>
      </c>
      <c r="E59">
        <f>IFERROR(VLOOKUP(B59,'[1]2020'!$B$3:$AD$92,11,0), "")</f>
        <v>66</v>
      </c>
      <c r="F59" t="str">
        <f>IFERROR(VLOOKUP(B59,'[1]2019'!$B$3:$AC$102,14,0), "")</f>
        <v/>
      </c>
      <c r="G59">
        <v>28</v>
      </c>
      <c r="H59">
        <f>IFERROR(VLOOKUP(B59,'[1]2021'!$B$3:$AB$102,10,0), "")</f>
        <v>26</v>
      </c>
      <c r="I59">
        <f>IFERROR(VLOOKUP(B59,'[1]2020'!$B$3:$AD$92,20,0), "")</f>
        <v>21</v>
      </c>
      <c r="J59" t="str">
        <f>IFERROR(VLOOKUP(B59,'[1]2019'!$B$3:$AC$102,19,0), "")</f>
        <v/>
      </c>
      <c r="K59" t="str">
        <f>IFERROR(VLOOKUP(B59,'[1]2018'!$B$3:$U$102,14,0), "")</f>
        <v/>
      </c>
      <c r="L59">
        <v>69</v>
      </c>
      <c r="M59">
        <f>IFERROR(VLOOKUP(B59,'[1]2021'!B60:$AB$102,23,0), "")</f>
        <v>84</v>
      </c>
      <c r="N59">
        <f>IFERROR(VLOOKUP(B59,'[1]2020'!$B$3:$AD$92,4,0), "")</f>
        <v>82</v>
      </c>
      <c r="O59" t="str">
        <f>IFERROR(VLOOKUP(B59,'[1]2019'!$B$3:$AC$102,5,0), "")</f>
        <v/>
      </c>
      <c r="P59">
        <v>69</v>
      </c>
      <c r="Q59">
        <f>IFERROR(VLOOKUP(B59,'[1]2021'!$B$3:$AB$102,11,0), "")</f>
        <v>0</v>
      </c>
      <c r="R59" t="str">
        <f>IFERROR(VLOOKUP(B59,'[1]2020'!$B$3:$AD$92,6,0), "")</f>
        <v/>
      </c>
      <c r="S59" t="str">
        <f>IFERROR(VLOOKUP(B59,'[1]2019'!$B$3:$AC$102,12,0), "")</f>
        <v/>
      </c>
      <c r="T59" t="str">
        <f>IFERROR(VLOOKUP(B59,'[1]2018'!$B$3:$U$102,15,0), "")</f>
        <v/>
      </c>
      <c r="U59">
        <v>91</v>
      </c>
      <c r="V59">
        <f>IFERROR(VLOOKUP(B59,'[1]2021'!$B$3:$AB$102,12,0), "")</f>
        <v>87</v>
      </c>
      <c r="W59">
        <f>IFERROR(VLOOKUP(B59,'[1]2020'!$B$3:$AD$92,15,0), "")</f>
        <v>87</v>
      </c>
      <c r="X59" t="str">
        <f>IFERROR(VLOOKUP(B59,'[1]2019'!$B$3:$AC$102,21,0), "")</f>
        <v/>
      </c>
      <c r="Y59" t="str">
        <f>IFERROR(VLOOKUP(B59,'[1]2018'!$B$3:$U$102,19,0), "")</f>
        <v/>
      </c>
      <c r="Z59">
        <v>61</v>
      </c>
      <c r="AA59">
        <f>IFERROR(VLOOKUP(B59,'[1]2021'!$B$3:$AB$102,9,0), "")</f>
        <v>50</v>
      </c>
      <c r="AB59">
        <f>IFERROR(VLOOKUP(B59,'[1]2020'!$B$3:$AD$92,18,0), "")</f>
        <v>33</v>
      </c>
      <c r="AC59" t="str">
        <f>IFERROR(VLOOKUP(B59,'[1]2019'!$B$3:$AC$102,16,0), "")</f>
        <v/>
      </c>
      <c r="AD59" t="str">
        <f>IFERROR(VLOOKUP(B59,'[1]2018'!$B$3:$U$102,16,0), "")</f>
        <v/>
      </c>
      <c r="AE59">
        <v>57</v>
      </c>
      <c r="AF59">
        <f>IFERROR(VLOOKUP(B59,'[1]2021'!$B$3:$AC$102,28,0), "")</f>
        <v>77</v>
      </c>
      <c r="AG59">
        <f>IFERROR(VLOOKUP(B59,'[1]2020'!$B$3:$AE$92,30,0), "")</f>
        <v>73</v>
      </c>
      <c r="AH59">
        <f>IFERROR(VLOOKUP(B59,'[1]2021'!$B$3:$AB$102,14,0), "")</f>
        <v>0</v>
      </c>
      <c r="AI59" t="str">
        <f>IFERROR(VLOOKUP(B59,'[1]2020'!$B$3:$AE$92,29,0), "")</f>
        <v/>
      </c>
      <c r="AJ59">
        <v>9.24</v>
      </c>
      <c r="AK59">
        <f>IFERROR(VLOOKUP(B59,'[1]2021'!$B$3:$AB$102,13,0), "")</f>
        <v>9.52</v>
      </c>
      <c r="AL59">
        <f>IFERROR(VLOOKUP(B59,'[1]2020'!$B$3:$AD$92,25,0), "")</f>
        <v>8.56</v>
      </c>
      <c r="AM59">
        <v>33</v>
      </c>
      <c r="AN59">
        <f>IFERROR(VLOOKUP(B59,'[1]2021'!$B$3:$AB$102,3,0), "")</f>
        <v>21</v>
      </c>
      <c r="AO59">
        <f>IFERROR(VLOOKUP(B59,'[1]2020'!$B$3:$AD$92,12,0), "")</f>
        <v>29</v>
      </c>
      <c r="AP59" t="str">
        <f>IFERROR(VLOOKUP(B59,'[1]2019'!$B$3:$AC$102,22,0), "")</f>
        <v/>
      </c>
      <c r="AQ59" t="str">
        <f>IFERROR(VLOOKUP(B59,'[1]2018'!$B$3:$U$102,5,0), "")</f>
        <v/>
      </c>
      <c r="AR59">
        <v>52</v>
      </c>
      <c r="AS59">
        <f>IFERROR(VLOOKUP(B59,'[1]2021'!$B$3:$AB$102,27,0), "")</f>
        <v>56</v>
      </c>
      <c r="AT59">
        <f>IFERROR(VLOOKUP(B59,'[1]2020'!$B$3:$AD$92,8,0), "")</f>
        <v>43</v>
      </c>
      <c r="AU59" t="str">
        <f>IFERROR(VLOOKUP(B59,'[1]2019'!B60:$AC$102,20,0), "")</f>
        <v/>
      </c>
      <c r="AV59" t="str">
        <f>IFERROR(VLOOKUP(B59,'[1]2018'!$B$3:$U$102,4,0), "")</f>
        <v/>
      </c>
      <c r="AW59">
        <v>38</v>
      </c>
      <c r="AX59">
        <f>IFERROR(VLOOKUP(B59,'[1]2021'!$B$3:$AB$102,6,0), "")</f>
        <v>33</v>
      </c>
      <c r="AY59">
        <f>IFERROR(VLOOKUP(B59,'[1]2020'!$B$3:$AD$92,3,0), "")</f>
        <v>33</v>
      </c>
      <c r="AZ59" t="str">
        <f>IFERROR(VLOOKUP(B59,'[1]2019'!$B$3:$AC$102,27,0), "")</f>
        <v/>
      </c>
      <c r="BA59" t="str">
        <f>IFERROR(VLOOKUP(B59,'[1]2018'!$B$3:$U$102,8,0), "")</f>
        <v/>
      </c>
      <c r="BB59">
        <v>43</v>
      </c>
      <c r="BC59">
        <f>IFERROR(VLOOKUP(B60,'[1]2021'!$B$3:$AB$102,17,0), "")</f>
        <v>84</v>
      </c>
      <c r="BD59">
        <f>IFERROR(VLOOKUP(B59,'[1]2020'!$B$3:$AD$92,2,0), "")</f>
        <v>89</v>
      </c>
      <c r="BE59" t="str">
        <f>IFERROR(VLOOKUP(B59,'[1]2019'!$B$3:$AC$102,11,0), "")</f>
        <v/>
      </c>
      <c r="BF59" t="str">
        <f>IFERROR(VLOOKUP(B59,'[1]2018'!B60:U159,13,0), "")</f>
        <v/>
      </c>
      <c r="BG59" s="10">
        <v>38.9</v>
      </c>
      <c r="BH59" s="10">
        <f>IFERROR(VLOOKUP($B59,'[1]2021'!$B$3:$AB$102,20,0),"")</f>
        <v>36.225000000000001</v>
      </c>
      <c r="BI59" s="10">
        <f>IFERROR(VLOOKUP($B59,'[1]2020'!$B$3:$AD$92,20,0),"")</f>
        <v>21</v>
      </c>
      <c r="BJ59" s="10" t="str">
        <f>IFERROR(VLOOKUP($B59,'[1]2019'!$B$3:$AC$102,17,0),"")</f>
        <v/>
      </c>
      <c r="BK59" s="10" t="str">
        <f>IFERROR(VLOOKUP($B59,'[1]2018'!$B$3:$U$102,17,0),"")</f>
        <v/>
      </c>
      <c r="BL59" s="11">
        <v>67739</v>
      </c>
      <c r="BM59" s="11">
        <f>IFERROR(VLOOKUP(B59,'[1]2021'!$B$3:$AB$102,18,0), "")</f>
        <v>70683</v>
      </c>
      <c r="BN59" s="11">
        <f>IFERROR(VLOOKUP(B59,'[1]2020'!$B$3:$AD$92,16,0), "")</f>
        <v>76823</v>
      </c>
      <c r="BO59" s="11" t="str">
        <f>IFERROR(VLOOKUP(B59,'[1]2019'!$B$3:$AC$102,7,0), "")</f>
        <v/>
      </c>
      <c r="BP59">
        <v>11</v>
      </c>
      <c r="BQ59">
        <f>IFERROR(VLOOKUP(B59,'[1]2021'!$B$3:$AB$102,24,0), "")</f>
        <v>9</v>
      </c>
      <c r="BR59">
        <f>IFERROR(VLOOKUP(B59,'[1]2020'!$B$3:$AD$92,28,0), "")</f>
        <v>5</v>
      </c>
      <c r="BS59" t="str">
        <f>IFERROR(VLOOKUP(B59,'[1]2019'!$B$3:$AC$102,13,0), "")</f>
        <v/>
      </c>
      <c r="BT59">
        <v>34</v>
      </c>
      <c r="BU59">
        <f>IFERROR(VLOOKUP(B59,'[1]2021'!$B$3:$AB$102,7,0), "")</f>
        <v>28</v>
      </c>
      <c r="BV59">
        <f>IFERROR(VLOOKUP(B59,'[1]2020'!$B$3:$AD$92,17,0), "")</f>
        <v>22</v>
      </c>
      <c r="BW59" t="str">
        <f>IFERROR(VLOOKUP(B59,'[1]2019'!$B$3:$AC$102,9,0), "")</f>
        <v/>
      </c>
      <c r="BX59" t="str">
        <f>IFERROR(VLOOKUP(B59,'[1]2018'!$B$3:$U$102,11,0), "")</f>
        <v/>
      </c>
      <c r="BY59">
        <v>63</v>
      </c>
      <c r="BZ59">
        <f>IFERROR(VLOOKUP(B59,'[1]2021'!$B$3:$AB$102,19,0), "")</f>
        <v>77</v>
      </c>
      <c r="CA59">
        <f>IFERROR(VLOOKUP(B59,'[1]2020'!$B$3:$AD$92,26,0), "")</f>
        <v>64</v>
      </c>
      <c r="CB59" t="str">
        <f>IFERROR(VLOOKUP(B59,'[1]2019'!$B$3:$AC$102,3,0), "")</f>
        <v/>
      </c>
      <c r="CC59" t="str">
        <f>IFERROR(VLOOKUP(B59,'[1]2018'!$B$3:$U$102,18,0), "")</f>
        <v/>
      </c>
      <c r="CD59">
        <v>84.753</v>
      </c>
      <c r="CE59">
        <f>IFERROR(VLOOKUP(B59,'[1]2021'!$B$3:$AB$102,21,0), "")</f>
        <v>85.361999999999995</v>
      </c>
      <c r="CF59">
        <f>IFERROR(VLOOKUP(B59,'[1]2020'!$B$3:$AD$92,7,0), "")</f>
        <v>87</v>
      </c>
      <c r="CG59" t="s">
        <v>247</v>
      </c>
      <c r="CH59">
        <v>4</v>
      </c>
      <c r="CI59">
        <v>9</v>
      </c>
    </row>
    <row r="60" spans="1:87" x14ac:dyDescent="0.3">
      <c r="A60">
        <v>59</v>
      </c>
      <c r="B60" t="s">
        <v>40</v>
      </c>
      <c r="C60">
        <v>64</v>
      </c>
      <c r="D60">
        <f>IFERROR(VLOOKUP(B60,'[1]2021'!$B$3:$AB$102,22,0), "")</f>
        <v>72</v>
      </c>
      <c r="E60">
        <f>IFERROR(VLOOKUP(B60,'[1]2020'!$B$3:$AD$92,11,0), "")</f>
        <v>65</v>
      </c>
      <c r="F60">
        <f>IFERROR(VLOOKUP(B60,'[1]2019'!$B$3:$AC$102,14,0), "")</f>
        <v>71</v>
      </c>
      <c r="G60">
        <v>43</v>
      </c>
      <c r="H60">
        <f>IFERROR(VLOOKUP(B60,'[1]2021'!$B$3:$AB$102,10,0), "")</f>
        <v>43</v>
      </c>
      <c r="I60">
        <f>IFERROR(VLOOKUP(B60,'[1]2020'!$B$3:$AD$92,20,0), "")</f>
        <v>43</v>
      </c>
      <c r="J60">
        <f>IFERROR(VLOOKUP(B60,'[1]2019'!$B$3:$AC$102,19,0), "")</f>
        <v>43</v>
      </c>
      <c r="K60">
        <f>IFERROR(VLOOKUP(B60,'[1]2018'!$B$3:$U$102,14,0), "")</f>
        <v>43</v>
      </c>
      <c r="L60">
        <v>40</v>
      </c>
      <c r="M60" t="str">
        <f>IFERROR(VLOOKUP(B60,'[1]2021'!B61:$AB$102,23,0), "")</f>
        <v/>
      </c>
      <c r="N60">
        <f>IFERROR(VLOOKUP(B60,'[1]2020'!$B$3:$AD$92,4,0), "")</f>
        <v>46</v>
      </c>
      <c r="O60">
        <f>IFERROR(VLOOKUP(B60,'[1]2019'!$B$3:$AC$102,5,0), "")</f>
        <v>49</v>
      </c>
      <c r="P60">
        <v>56</v>
      </c>
      <c r="Q60">
        <f>IFERROR(VLOOKUP(B60,'[1]2021'!$B$3:$AB$102,11,0), "")</f>
        <v>54</v>
      </c>
      <c r="R60">
        <f>IFERROR(VLOOKUP(B60,'[1]2020'!$B$3:$AD$92,6,0), "")</f>
        <v>50</v>
      </c>
      <c r="S60">
        <f>IFERROR(VLOOKUP(B60,'[1]2019'!$B$3:$AC$102,12,0), "")</f>
        <v>48</v>
      </c>
      <c r="T60">
        <f>IFERROR(VLOOKUP(B60,'[1]2018'!$B$3:$U$102,15,0), "")</f>
        <v>47</v>
      </c>
      <c r="U60">
        <v>98</v>
      </c>
      <c r="V60">
        <f>IFERROR(VLOOKUP(B60,'[1]2021'!$B$3:$AB$102,12,0), "")</f>
        <v>96</v>
      </c>
      <c r="W60">
        <f>IFERROR(VLOOKUP(B60,'[1]2020'!$B$3:$AD$92,15,0), "")</f>
        <v>97</v>
      </c>
      <c r="X60">
        <f>IFERROR(VLOOKUP(B60,'[1]2019'!$B$3:$AC$102,21,0), "")</f>
        <v>97</v>
      </c>
      <c r="Y60">
        <f>IFERROR(VLOOKUP(B60,'[1]2018'!$B$3:$U$102,19,0), "")</f>
        <v>97</v>
      </c>
      <c r="Z60">
        <v>74</v>
      </c>
      <c r="AA60">
        <f>IFERROR(VLOOKUP(B60,'[1]2021'!$B$3:$AB$102,9,0), "")</f>
        <v>78</v>
      </c>
      <c r="AB60">
        <f>IFERROR(VLOOKUP(B60,'[1]2020'!$B$3:$AD$92,18,0), "")</f>
        <v>69</v>
      </c>
      <c r="AC60">
        <f>IFERROR(VLOOKUP(B60,'[1]2019'!$B$3:$AC$102,16,0), "")</f>
        <v>78</v>
      </c>
      <c r="AD60">
        <f>IFERROR(VLOOKUP(B60,'[1]2018'!$B$3:$U$102,16,0), "")</f>
        <v>79</v>
      </c>
      <c r="AE60">
        <v>59</v>
      </c>
      <c r="AF60">
        <f>IFERROR(VLOOKUP(B60,'[1]2021'!$B$3:$AC$102,28,0), "")</f>
        <v>56</v>
      </c>
      <c r="AG60">
        <f>IFERROR(VLOOKUP(B60,'[1]2020'!$B$3:$AE$92,30,0), "")</f>
        <v>53</v>
      </c>
      <c r="AH60">
        <f>IFERROR(VLOOKUP(B60,'[1]2021'!$B$3:$AB$102,14,0), "")</f>
        <v>52</v>
      </c>
      <c r="AI60">
        <f>IFERROR(VLOOKUP(B60,'[1]2020'!$B$3:$AE$92,29,0), "")</f>
        <v>46</v>
      </c>
      <c r="AJ60">
        <v>8.8699999999999992</v>
      </c>
      <c r="AK60">
        <f>IFERROR(VLOOKUP(B60,'[1]2021'!$B$3:$AB$102,13,0), "")</f>
        <v>8.74</v>
      </c>
      <c r="AL60">
        <f>IFERROR(VLOOKUP(B60,'[1]2020'!$B$3:$AD$92,25,0), "")</f>
        <v>8.6999999999999993</v>
      </c>
      <c r="AM60">
        <v>43</v>
      </c>
      <c r="AN60">
        <f>IFERROR(VLOOKUP(B60,'[1]2021'!$B$3:$AB$102,3,0), "")</f>
        <v>43</v>
      </c>
      <c r="AO60">
        <f>IFERROR(VLOOKUP(B60,'[1]2020'!$B$3:$AD$92,12,0), "")</f>
        <v>43</v>
      </c>
      <c r="AP60">
        <f>IFERROR(VLOOKUP(B60,'[1]2019'!$B$3:$AC$102,22,0), "")</f>
        <v>43</v>
      </c>
      <c r="AQ60">
        <f>IFERROR(VLOOKUP(B60,'[1]2018'!$B$3:$U$102,5,0), "")</f>
        <v>57</v>
      </c>
      <c r="AR60">
        <v>48</v>
      </c>
      <c r="AS60">
        <f>IFERROR(VLOOKUP(B60,'[1]2021'!$B$3:$AB$102,27,0), "")</f>
        <v>46</v>
      </c>
      <c r="AT60">
        <f>IFERROR(VLOOKUP(B60,'[1]2020'!$B$3:$AD$92,8,0), "")</f>
        <v>47</v>
      </c>
      <c r="AU60" t="str">
        <f>IFERROR(VLOOKUP(B60,'[1]2019'!B61:$AC$102,20,0), "")</f>
        <v/>
      </c>
      <c r="AV60">
        <f>IFERROR(VLOOKUP(B60,'[1]2018'!$B$3:$U$102,4,0), "")</f>
        <v>46</v>
      </c>
      <c r="AW60">
        <v>32</v>
      </c>
      <c r="AX60">
        <f>IFERROR(VLOOKUP(B60,'[1]2021'!$B$3:$AB$102,6,0), "")</f>
        <v>35</v>
      </c>
      <c r="AY60">
        <f>IFERROR(VLOOKUP(B60,'[1]2020'!$B$3:$AD$92,3,0), "")</f>
        <v>34</v>
      </c>
      <c r="AZ60">
        <f>IFERROR(VLOOKUP(B60,'[1]2019'!$B$3:$AC$102,27,0), "")</f>
        <v>35</v>
      </c>
      <c r="BA60">
        <f>IFERROR(VLOOKUP(B60,'[1]2018'!$B$3:$U$102,8,0), "")</f>
        <v>32</v>
      </c>
      <c r="BB60">
        <v>88</v>
      </c>
      <c r="BC60" t="str">
        <f>IFERROR(VLOOKUP(B61,'[1]2021'!$B$3:$AB$102,17,0), "")</f>
        <v/>
      </c>
      <c r="BD60">
        <f>IFERROR(VLOOKUP(B60,'[1]2020'!$B$3:$AD$92,2,0), "")</f>
        <v>65</v>
      </c>
      <c r="BE60">
        <f>IFERROR(VLOOKUP(B60,'[1]2019'!$B$3:$AC$102,11,0), "")</f>
        <v>68</v>
      </c>
      <c r="BF60" t="str">
        <f>IFERROR(VLOOKUP(B60,'[1]2018'!B61:U160,13,0), "")</f>
        <v/>
      </c>
      <c r="BG60" s="10">
        <v>43.68</v>
      </c>
      <c r="BH60" s="10">
        <f>IFERROR(VLOOKUP($B60,'[1]2021'!$B$3:$AB$102,20,0),"")</f>
        <v>48.344999999999999</v>
      </c>
      <c r="BI60" s="10">
        <f>IFERROR(VLOOKUP($B60,'[1]2020'!$B$3:$AD$92,20,0),"")</f>
        <v>43</v>
      </c>
      <c r="BJ60" s="10">
        <f>IFERROR(VLOOKUP($B60,'[1]2019'!$B$3:$AC$102,17,0),"")</f>
        <v>50</v>
      </c>
      <c r="BK60" s="10">
        <f>IFERROR(VLOOKUP($B60,'[1]2018'!$B$3:$U$102,17,0),"")</f>
        <v>48</v>
      </c>
      <c r="BL60" s="11">
        <v>70790</v>
      </c>
      <c r="BM60" s="11">
        <f>IFERROR(VLOOKUP(B60,'[1]2021'!$B$3:$AB$102,18,0), "")</f>
        <v>67381</v>
      </c>
      <c r="BN60" s="11">
        <f>IFERROR(VLOOKUP(B60,'[1]2020'!$B$3:$AD$92,16,0), "")</f>
        <v>64271</v>
      </c>
      <c r="BO60" s="11">
        <f>IFERROR(VLOOKUP(B60,'[1]2019'!$B$3:$AC$102,7,0), "")</f>
        <v>65249</v>
      </c>
      <c r="BP60">
        <v>5</v>
      </c>
      <c r="BQ60">
        <f>IFERROR(VLOOKUP(B60,'[1]2021'!$B$3:$AB$102,24,0), "")</f>
        <v>3</v>
      </c>
      <c r="BR60">
        <f>IFERROR(VLOOKUP(B60,'[1]2020'!$B$3:$AD$92,28,0), "")</f>
        <v>2</v>
      </c>
      <c r="BS60">
        <f>IFERROR(VLOOKUP(B60,'[1]2019'!$B$3:$AC$102,13,0), "")</f>
        <v>8</v>
      </c>
      <c r="BT60">
        <v>32</v>
      </c>
      <c r="BU60">
        <f>IFERROR(VLOOKUP(B60,'[1]2021'!$B$3:$AB$102,7,0), "")</f>
        <v>29</v>
      </c>
      <c r="BV60">
        <f>IFERROR(VLOOKUP(B60,'[1]2020'!$B$3:$AD$92,17,0), "")</f>
        <v>26</v>
      </c>
      <c r="BW60">
        <f>IFERROR(VLOOKUP(B60,'[1]2019'!$B$3:$AC$102,9,0), "")</f>
        <v>31</v>
      </c>
      <c r="BX60">
        <f>IFERROR(VLOOKUP(B60,'[1]2018'!$B$3:$U$102,11,0), "")</f>
        <v>27</v>
      </c>
      <c r="BY60">
        <v>13</v>
      </c>
      <c r="BZ60">
        <f>IFERROR(VLOOKUP(B60,'[1]2021'!$B$3:$AB$102,19,0), "")</f>
        <v>17</v>
      </c>
      <c r="CA60">
        <f>IFERROR(VLOOKUP(B60,'[1]2020'!$B$3:$AD$92,26,0), "")</f>
        <v>14</v>
      </c>
      <c r="CB60">
        <f>IFERROR(VLOOKUP(B60,'[1]2019'!$B$3:$AC$102,3,0), "")</f>
        <v>19</v>
      </c>
      <c r="CC60">
        <f>IFERROR(VLOOKUP(B60,'[1]2018'!$B$3:$U$102,18,0), "")</f>
        <v>13</v>
      </c>
      <c r="CD60">
        <v>85.837000000000003</v>
      </c>
      <c r="CE60">
        <f>IFERROR(VLOOKUP(B60,'[1]2021'!$B$3:$AB$102,21,0), "")</f>
        <v>86.701999999999998</v>
      </c>
      <c r="CF60">
        <f>IFERROR(VLOOKUP(B60,'[1]2020'!$B$3:$AD$92,7,0), "")</f>
        <v>86</v>
      </c>
      <c r="CG60" t="s">
        <v>248</v>
      </c>
      <c r="CH60">
        <v>37</v>
      </c>
      <c r="CI60">
        <v>24</v>
      </c>
    </row>
    <row r="61" spans="1:87" x14ac:dyDescent="0.3">
      <c r="A61">
        <v>60</v>
      </c>
      <c r="B61" t="s">
        <v>89</v>
      </c>
      <c r="C61">
        <v>61</v>
      </c>
      <c r="D61" t="str">
        <f>IFERROR(VLOOKUP(B61,'[1]2021'!$B$3:$AB$102,22,0), "")</f>
        <v/>
      </c>
      <c r="E61">
        <f>IFERROR(VLOOKUP(B61,'[1]2020'!$B$3:$AD$92,11,0), "")</f>
        <v>75</v>
      </c>
      <c r="F61">
        <f>IFERROR(VLOOKUP(B61,'[1]2019'!$B$3:$AC$102,14,0), "")</f>
        <v>62</v>
      </c>
      <c r="G61">
        <v>90</v>
      </c>
      <c r="H61" t="str">
        <f>IFERROR(VLOOKUP(B61,'[1]2021'!$B$3:$AB$102,10,0), "")</f>
        <v/>
      </c>
      <c r="I61">
        <f>IFERROR(VLOOKUP(B61,'[1]2020'!$B$3:$AD$92,20,0), "")</f>
        <v>90</v>
      </c>
      <c r="J61">
        <f>IFERROR(VLOOKUP(B61,'[1]2019'!$B$3:$AC$102,19,0), "")</f>
        <v>90</v>
      </c>
      <c r="K61">
        <f>IFERROR(VLOOKUP(B61,'[1]2018'!$B$3:$U$102,14,0), "")</f>
        <v>82</v>
      </c>
      <c r="L61">
        <v>20</v>
      </c>
      <c r="M61" t="str">
        <f>IFERROR(VLOOKUP(B61,'[1]2021'!B62:$AB$102,23,0), "")</f>
        <v/>
      </c>
      <c r="N61">
        <f>IFERROR(VLOOKUP(B61,'[1]2020'!$B$3:$AD$92,4,0), "")</f>
        <v>18</v>
      </c>
      <c r="O61">
        <f>IFERROR(VLOOKUP(B61,'[1]2019'!$B$3:$AC$102,5,0), "")</f>
        <v>21</v>
      </c>
      <c r="P61" t="s">
        <v>3</v>
      </c>
      <c r="Q61" t="str">
        <f>IFERROR(VLOOKUP(B61,'[1]2021'!$B$3:$AB$102,11,0), "")</f>
        <v/>
      </c>
      <c r="R61">
        <f>IFERROR(VLOOKUP(B61,'[1]2020'!$B$3:$AD$92,6,0), "")</f>
        <v>60</v>
      </c>
      <c r="S61">
        <f>IFERROR(VLOOKUP(B61,'[1]2019'!$B$3:$AC$102,12,0), "")</f>
        <v>62</v>
      </c>
      <c r="T61">
        <f>IFERROR(VLOOKUP(B61,'[1]2018'!$B$3:$U$102,15,0), "")</f>
        <v>58</v>
      </c>
      <c r="U61">
        <v>100</v>
      </c>
      <c r="V61" t="str">
        <f>IFERROR(VLOOKUP(B61,'[1]2021'!$B$3:$AB$102,12,0), "")</f>
        <v/>
      </c>
      <c r="W61">
        <f>IFERROR(VLOOKUP(B61,'[1]2020'!$B$3:$AD$92,15,0), "")</f>
        <v>95</v>
      </c>
      <c r="X61">
        <f>IFERROR(VLOOKUP(B61,'[1]2019'!$B$3:$AC$102,21,0), "")</f>
        <v>95</v>
      </c>
      <c r="Y61">
        <f>IFERROR(VLOOKUP(B61,'[1]2018'!$B$3:$U$102,19,0), "")</f>
        <v>98</v>
      </c>
      <c r="Z61">
        <v>76</v>
      </c>
      <c r="AA61" t="str">
        <f>IFERROR(VLOOKUP(B61,'[1]2021'!$B$3:$AB$102,9,0), "")</f>
        <v/>
      </c>
      <c r="AB61">
        <f>IFERROR(VLOOKUP(B61,'[1]2020'!$B$3:$AD$92,18,0), "")</f>
        <v>51</v>
      </c>
      <c r="AC61">
        <f>IFERROR(VLOOKUP(B61,'[1]2019'!$B$3:$AC$102,16,0), "")</f>
        <v>69</v>
      </c>
      <c r="AD61">
        <f>IFERROR(VLOOKUP(B61,'[1]2018'!$B$3:$U$102,16,0), "")</f>
        <v>73</v>
      </c>
      <c r="AE61">
        <v>60</v>
      </c>
      <c r="AF61" t="str">
        <f>IFERROR(VLOOKUP(B61,'[1]2021'!$B$3:$AC$102,28,0), "")</f>
        <v/>
      </c>
      <c r="AG61">
        <f>IFERROR(VLOOKUP(B61,'[1]2020'!$B$3:$AE$92,30,0), "")</f>
        <v>56</v>
      </c>
      <c r="AH61" t="str">
        <f>IFERROR(VLOOKUP(B61,'[1]2021'!$B$3:$AB$102,14,0), "")</f>
        <v/>
      </c>
      <c r="AI61">
        <f>IFERROR(VLOOKUP(B61,'[1]2020'!$B$3:$AE$92,29,0), "")</f>
        <v>62</v>
      </c>
      <c r="AJ61">
        <v>8.4600000000000009</v>
      </c>
      <c r="AK61" t="str">
        <f>IFERROR(VLOOKUP(B61,'[1]2021'!$B$3:$AB$102,13,0), "")</f>
        <v/>
      </c>
      <c r="AL61">
        <f>IFERROR(VLOOKUP(B61,'[1]2020'!$B$3:$AD$92,25,0), "")</f>
        <v>8.69</v>
      </c>
      <c r="AM61">
        <v>50</v>
      </c>
      <c r="AN61" t="str">
        <f>IFERROR(VLOOKUP(B61,'[1]2021'!$B$3:$AB$102,3,0), "")</f>
        <v/>
      </c>
      <c r="AO61">
        <f>IFERROR(VLOOKUP(B61,'[1]2020'!$B$3:$AD$92,12,0), "")</f>
        <v>40</v>
      </c>
      <c r="AP61">
        <f>IFERROR(VLOOKUP(B61,'[1]2019'!$B$3:$AC$102,22,0), "")</f>
        <v>40</v>
      </c>
      <c r="AQ61">
        <f>IFERROR(VLOOKUP(B61,'[1]2018'!$B$3:$U$102,5,0), "")</f>
        <v>45</v>
      </c>
      <c r="AR61">
        <v>55</v>
      </c>
      <c r="AS61" t="str">
        <f>IFERROR(VLOOKUP(B61,'[1]2021'!$B$3:$AB$102,27,0), "")</f>
        <v/>
      </c>
      <c r="AT61">
        <f>IFERROR(VLOOKUP(B61,'[1]2020'!$B$3:$AD$92,8,0), "")</f>
        <v>49</v>
      </c>
      <c r="AU61">
        <f>IFERROR(VLOOKUP(B61,'[1]2019'!B62:$AC$102,20,0), "")</f>
        <v>55</v>
      </c>
      <c r="AV61">
        <f>IFERROR(VLOOKUP(B61,'[1]2018'!$B$3:$U$102,4,0), "")</f>
        <v>51</v>
      </c>
      <c r="AW61">
        <v>50</v>
      </c>
      <c r="AX61" t="str">
        <f>IFERROR(VLOOKUP(B61,'[1]2021'!$B$3:$AB$102,6,0), "")</f>
        <v/>
      </c>
      <c r="AY61">
        <f>IFERROR(VLOOKUP(B61,'[1]2020'!$B$3:$AD$92,3,0), "")</f>
        <v>44</v>
      </c>
      <c r="AZ61">
        <f>IFERROR(VLOOKUP(B61,'[1]2019'!$B$3:$AC$102,27,0), "")</f>
        <v>42</v>
      </c>
      <c r="BA61">
        <f>IFERROR(VLOOKUP(B61,'[1]2018'!$B$3:$U$102,8,0), "")</f>
        <v>39</v>
      </c>
      <c r="BB61">
        <v>68</v>
      </c>
      <c r="BC61">
        <f>IFERROR(VLOOKUP(B62,'[1]2021'!$B$3:$AB$102,17,0), "")</f>
        <v>67</v>
      </c>
      <c r="BD61">
        <f>IFERROR(VLOOKUP(B61,'[1]2020'!$B$3:$AD$92,2,0), "")</f>
        <v>69</v>
      </c>
      <c r="BE61">
        <f>IFERROR(VLOOKUP(B61,'[1]2019'!$B$3:$AC$102,11,0), "")</f>
        <v>90</v>
      </c>
      <c r="BF61">
        <f>IFERROR(VLOOKUP(B61,'[1]2018'!B62:U161,13,0), "")</f>
        <v>84</v>
      </c>
      <c r="BG61" s="10">
        <v>32.28</v>
      </c>
      <c r="BH61" s="10" t="str">
        <f>IFERROR(VLOOKUP($B61,'[1]2021'!$B$3:$AB$102,20,0),"")</f>
        <v/>
      </c>
      <c r="BI61" s="10">
        <f>IFERROR(VLOOKUP($B61,'[1]2020'!$B$3:$AD$92,20,0),"")</f>
        <v>90</v>
      </c>
      <c r="BJ61" s="10">
        <f>IFERROR(VLOOKUP($B61,'[1]2019'!$B$3:$AC$102,17,0),"")</f>
        <v>38</v>
      </c>
      <c r="BK61" s="10">
        <f>IFERROR(VLOOKUP($B61,'[1]2018'!$B$3:$U$102,17,0),"")</f>
        <v>36</v>
      </c>
      <c r="BL61" s="11">
        <v>62750</v>
      </c>
      <c r="BM61" s="11" t="str">
        <f>IFERROR(VLOOKUP(B61,'[1]2021'!$B$3:$AB$102,18,0), "")</f>
        <v/>
      </c>
      <c r="BN61" s="11">
        <f>IFERROR(VLOOKUP(B61,'[1]2020'!$B$3:$AD$92,16,0), "")</f>
        <v>59461</v>
      </c>
      <c r="BO61" s="11">
        <f>IFERROR(VLOOKUP(B61,'[1]2019'!$B$3:$AC$102,7,0), "")</f>
        <v>58079</v>
      </c>
      <c r="BP61">
        <v>69</v>
      </c>
      <c r="BQ61" t="str">
        <f>IFERROR(VLOOKUP(B61,'[1]2021'!$B$3:$AB$102,24,0), "")</f>
        <v/>
      </c>
      <c r="BR61">
        <f>IFERROR(VLOOKUP(B61,'[1]2020'!$B$3:$AD$92,28,0), "")</f>
        <v>57</v>
      </c>
      <c r="BS61">
        <f>IFERROR(VLOOKUP(B61,'[1]2019'!$B$3:$AC$102,13,0), "")</f>
        <v>72</v>
      </c>
      <c r="BT61">
        <v>63</v>
      </c>
      <c r="BU61" t="str">
        <f>IFERROR(VLOOKUP(B61,'[1]2021'!$B$3:$AB$102,7,0), "")</f>
        <v/>
      </c>
      <c r="BV61">
        <f>IFERROR(VLOOKUP(B61,'[1]2020'!$B$3:$AD$92,17,0), "")</f>
        <v>53</v>
      </c>
      <c r="BW61">
        <f>IFERROR(VLOOKUP(B61,'[1]2019'!$B$3:$AC$102,9,0), "")</f>
        <v>55</v>
      </c>
      <c r="BX61">
        <f>IFERROR(VLOOKUP(B61,'[1]2018'!$B$3:$U$102,11,0), "")</f>
        <v>57</v>
      </c>
      <c r="BY61">
        <v>25</v>
      </c>
      <c r="BZ61" t="str">
        <f>IFERROR(VLOOKUP(B61,'[1]2021'!$B$3:$AB$102,19,0), "")</f>
        <v/>
      </c>
      <c r="CA61">
        <f>IFERROR(VLOOKUP(B61,'[1]2020'!$B$3:$AD$92,26,0), "")</f>
        <v>19</v>
      </c>
      <c r="CB61">
        <f>IFERROR(VLOOKUP(B61,'[1]2019'!$B$3:$AC$102,3,0), "")</f>
        <v>15</v>
      </c>
      <c r="CC61">
        <f>IFERROR(VLOOKUP(B61,'[1]2018'!$B$3:$U$102,18,0), "")</f>
        <v>12</v>
      </c>
      <c r="CD61">
        <v>84.408000000000001</v>
      </c>
      <c r="CE61" t="str">
        <f>IFERROR(VLOOKUP(B61,'[1]2021'!$B$3:$AB$102,21,0), "")</f>
        <v/>
      </c>
      <c r="CF61">
        <f>IFERROR(VLOOKUP(B61,'[1]2020'!$B$3:$AD$92,7,0), "")</f>
        <v>87</v>
      </c>
      <c r="CG61" t="s">
        <v>249</v>
      </c>
      <c r="CH61">
        <v>100</v>
      </c>
      <c r="CI61">
        <v>28</v>
      </c>
    </row>
    <row r="62" spans="1:87" x14ac:dyDescent="0.3">
      <c r="A62">
        <v>61</v>
      </c>
      <c r="B62" t="s">
        <v>45</v>
      </c>
      <c r="C62">
        <v>48</v>
      </c>
      <c r="D62">
        <f>IFERROR(VLOOKUP(B62,'[1]2021'!$B$3:$AB$102,22,0), "")</f>
        <v>43</v>
      </c>
      <c r="E62">
        <f>IFERROR(VLOOKUP(B62,'[1]2020'!$B$3:$AD$92,11,0), "")</f>
        <v>64</v>
      </c>
      <c r="F62">
        <f>IFERROR(VLOOKUP(B62,'[1]2019'!$B$3:$AC$102,14,0), "")</f>
        <v>60</v>
      </c>
      <c r="G62">
        <v>45</v>
      </c>
      <c r="H62">
        <f>IFERROR(VLOOKUP(B62,'[1]2021'!$B$3:$AB$102,10,0), "")</f>
        <v>41</v>
      </c>
      <c r="I62">
        <f>IFERROR(VLOOKUP(B62,'[1]2020'!$B$3:$AD$92,20,0), "")</f>
        <v>40</v>
      </c>
      <c r="J62">
        <f>IFERROR(VLOOKUP(B62,'[1]2019'!$B$3:$AC$102,19,0), "")</f>
        <v>40</v>
      </c>
      <c r="K62">
        <f>IFERROR(VLOOKUP(B62,'[1]2018'!$B$3:$U$102,14,0), "")</f>
        <v>41</v>
      </c>
      <c r="L62">
        <v>29</v>
      </c>
      <c r="M62" t="str">
        <f>IFERROR(VLOOKUP(B62,'[1]2021'!B63:$AB$102,23,0), "")</f>
        <v/>
      </c>
      <c r="N62">
        <f>IFERROR(VLOOKUP(B62,'[1]2020'!$B$3:$AD$92,4,0), "")</f>
        <v>41</v>
      </c>
      <c r="O62">
        <f>IFERROR(VLOOKUP(B62,'[1]2019'!$B$3:$AC$102,5,0), "")</f>
        <v>45</v>
      </c>
      <c r="P62">
        <v>58</v>
      </c>
      <c r="Q62">
        <f>IFERROR(VLOOKUP(B62,'[1]2021'!$B$3:$AB$102,11,0), "")</f>
        <v>54</v>
      </c>
      <c r="R62">
        <f>IFERROR(VLOOKUP(B62,'[1]2020'!$B$3:$AD$92,6,0), "")</f>
        <v>53</v>
      </c>
      <c r="S62">
        <f>IFERROR(VLOOKUP(B62,'[1]2019'!$B$3:$AC$102,12,0), "")</f>
        <v>49</v>
      </c>
      <c r="T62">
        <f>IFERROR(VLOOKUP(B62,'[1]2018'!$B$3:$U$102,15,0), "")</f>
        <v>53</v>
      </c>
      <c r="U62">
        <v>88</v>
      </c>
      <c r="V62">
        <f>IFERROR(VLOOKUP(B62,'[1]2021'!$B$3:$AB$102,12,0), "")</f>
        <v>90</v>
      </c>
      <c r="W62">
        <f>IFERROR(VLOOKUP(B62,'[1]2020'!$B$3:$AD$92,15,0), "")</f>
        <v>88</v>
      </c>
      <c r="X62">
        <f>IFERROR(VLOOKUP(B62,'[1]2019'!$B$3:$AC$102,21,0), "")</f>
        <v>88</v>
      </c>
      <c r="Y62">
        <f>IFERROR(VLOOKUP(B62,'[1]2018'!$B$3:$U$102,19,0), "")</f>
        <v>88</v>
      </c>
      <c r="Z62">
        <v>20</v>
      </c>
      <c r="AA62">
        <f>IFERROR(VLOOKUP(B62,'[1]2021'!$B$3:$AB$102,9,0), "")</f>
        <v>22</v>
      </c>
      <c r="AB62">
        <f>IFERROR(VLOOKUP(B62,'[1]2020'!$B$3:$AD$92,18,0), "")</f>
        <v>15</v>
      </c>
      <c r="AC62">
        <f>IFERROR(VLOOKUP(B62,'[1]2019'!$B$3:$AC$102,16,0), "")</f>
        <v>10</v>
      </c>
      <c r="AD62">
        <f>IFERROR(VLOOKUP(B62,'[1]2018'!$B$3:$U$102,16,0), "")</f>
        <v>21</v>
      </c>
      <c r="AE62">
        <v>61</v>
      </c>
      <c r="AF62">
        <f>IFERROR(VLOOKUP(B62,'[1]2021'!$B$3:$AC$102,28,0), "")</f>
        <v>54</v>
      </c>
      <c r="AG62">
        <f>IFERROR(VLOOKUP(B62,'[1]2020'!$B$3:$AE$92,30,0), "")</f>
        <v>59</v>
      </c>
      <c r="AH62">
        <f>IFERROR(VLOOKUP(B62,'[1]2021'!$B$3:$AB$102,14,0), "")</f>
        <v>48</v>
      </c>
      <c r="AI62">
        <f>IFERROR(VLOOKUP(B62,'[1]2020'!$B$3:$AE$92,29,0), "")</f>
        <v>53</v>
      </c>
      <c r="AJ62">
        <v>8.67</v>
      </c>
      <c r="AK62">
        <f>IFERROR(VLOOKUP(B62,'[1]2021'!$B$3:$AB$102,13,0), "")</f>
        <v>9.23</v>
      </c>
      <c r="AL62">
        <f>IFERROR(VLOOKUP(B62,'[1]2020'!$B$3:$AD$92,25,0), "")</f>
        <v>8.23</v>
      </c>
      <c r="AM62">
        <v>36</v>
      </c>
      <c r="AN62">
        <f>IFERROR(VLOOKUP(B62,'[1]2021'!$B$3:$AB$102,3,0), "")</f>
        <v>31</v>
      </c>
      <c r="AO62">
        <f>IFERROR(VLOOKUP(B62,'[1]2020'!$B$3:$AD$92,12,0), "")</f>
        <v>30</v>
      </c>
      <c r="AP62">
        <f>IFERROR(VLOOKUP(B62,'[1]2019'!$B$3:$AC$102,22,0), "")</f>
        <v>30</v>
      </c>
      <c r="AQ62">
        <f>IFERROR(VLOOKUP(B62,'[1]2018'!$B$3:$U$102,5,0), "")</f>
        <v>28</v>
      </c>
      <c r="AR62">
        <v>54</v>
      </c>
      <c r="AS62">
        <f>IFERROR(VLOOKUP(B62,'[1]2021'!$B$3:$AB$102,27,0), "")</f>
        <v>58</v>
      </c>
      <c r="AT62">
        <f>IFERROR(VLOOKUP(B62,'[1]2020'!$B$3:$AD$92,8,0), "")</f>
        <v>60</v>
      </c>
      <c r="AU62" t="str">
        <f>IFERROR(VLOOKUP(B62,'[1]2019'!B63:$AC$102,20,0), "")</f>
        <v/>
      </c>
      <c r="AV62">
        <f>IFERROR(VLOOKUP(B62,'[1]2018'!$B$3:$U$102,4,0), "")</f>
        <v>50</v>
      </c>
      <c r="AW62">
        <v>29</v>
      </c>
      <c r="AX62">
        <f>IFERROR(VLOOKUP(B62,'[1]2021'!$B$3:$AB$102,6,0), "")</f>
        <v>30</v>
      </c>
      <c r="AY62">
        <f>IFERROR(VLOOKUP(B62,'[1]2020'!$B$3:$AD$92,3,0), "")</f>
        <v>27</v>
      </c>
      <c r="AZ62">
        <f>IFERROR(VLOOKUP(B62,'[1]2019'!$B$3:$AC$102,27,0), "")</f>
        <v>26</v>
      </c>
      <c r="BA62">
        <f>IFERROR(VLOOKUP(B62,'[1]2018'!$B$3:$U$102,8,0), "")</f>
        <v>27</v>
      </c>
      <c r="BB62">
        <v>85</v>
      </c>
      <c r="BC62">
        <f>IFERROR(VLOOKUP(B63,'[1]2021'!$B$3:$AB$102,17,0), "")</f>
        <v>65</v>
      </c>
      <c r="BD62">
        <f>IFERROR(VLOOKUP(B62,'[1]2020'!$B$3:$AD$92,2,0), "")</f>
        <v>53</v>
      </c>
      <c r="BE62">
        <f>IFERROR(VLOOKUP(B62,'[1]2019'!$B$3:$AC$102,11,0), "")</f>
        <v>42</v>
      </c>
      <c r="BF62" t="str">
        <f>IFERROR(VLOOKUP(B62,'[1]2018'!B63:U162,13,0), "")</f>
        <v/>
      </c>
      <c r="BG62" s="10">
        <v>34.090000000000003</v>
      </c>
      <c r="BH62" s="10">
        <f>IFERROR(VLOOKUP($B62,'[1]2021'!$B$3:$AB$102,20,0),"")</f>
        <v>41.893999999999998</v>
      </c>
      <c r="BI62" s="10">
        <f>IFERROR(VLOOKUP($B62,'[1]2020'!$B$3:$AD$92,20,0),"")</f>
        <v>40</v>
      </c>
      <c r="BJ62" s="10">
        <f>IFERROR(VLOOKUP($B62,'[1]2019'!$B$3:$AC$102,17,0),"")</f>
        <v>47</v>
      </c>
      <c r="BK62" s="10">
        <f>IFERROR(VLOOKUP($B62,'[1]2018'!$B$3:$U$102,17,0),"")</f>
        <v>39</v>
      </c>
      <c r="BL62" s="11">
        <v>70755</v>
      </c>
      <c r="BM62" s="11">
        <f>IFERROR(VLOOKUP(B62,'[1]2021'!$B$3:$AB$102,18,0), "")</f>
        <v>70778</v>
      </c>
      <c r="BN62" s="11">
        <f>IFERROR(VLOOKUP(B62,'[1]2020'!$B$3:$AD$92,16,0), "")</f>
        <v>69864</v>
      </c>
      <c r="BO62" s="11">
        <f>IFERROR(VLOOKUP(B62,'[1]2019'!$B$3:$AC$102,7,0), "")</f>
        <v>71515</v>
      </c>
      <c r="BP62">
        <v>70</v>
      </c>
      <c r="BQ62">
        <f>IFERROR(VLOOKUP(B62,'[1]2021'!$B$3:$AB$102,24,0), "")</f>
        <v>66</v>
      </c>
      <c r="BR62">
        <f>IFERROR(VLOOKUP(B62,'[1]2020'!$B$3:$AD$92,28,0), "")</f>
        <v>69</v>
      </c>
      <c r="BS62">
        <f>IFERROR(VLOOKUP(B62,'[1]2019'!$B$3:$AC$102,13,0), "")</f>
        <v>49</v>
      </c>
      <c r="BT62">
        <v>48</v>
      </c>
      <c r="BU62">
        <f>IFERROR(VLOOKUP(B62,'[1]2021'!$B$3:$AB$102,7,0), "")</f>
        <v>48</v>
      </c>
      <c r="BV62">
        <f>IFERROR(VLOOKUP(B62,'[1]2020'!$B$3:$AD$92,17,0), "")</f>
        <v>46</v>
      </c>
      <c r="BW62">
        <f>IFERROR(VLOOKUP(B62,'[1]2019'!$B$3:$AC$102,9,0), "")</f>
        <v>44</v>
      </c>
      <c r="BX62">
        <f>IFERROR(VLOOKUP(B62,'[1]2018'!$B$3:$U$102,11,0), "")</f>
        <v>43</v>
      </c>
      <c r="BY62">
        <v>78</v>
      </c>
      <c r="BZ62">
        <f>IFERROR(VLOOKUP(B62,'[1]2021'!$B$3:$AB$102,19,0), "")</f>
        <v>79</v>
      </c>
      <c r="CA62">
        <f>IFERROR(VLOOKUP(B62,'[1]2020'!$B$3:$AD$92,26,0), "")</f>
        <v>76</v>
      </c>
      <c r="CB62">
        <f>IFERROR(VLOOKUP(B62,'[1]2019'!$B$3:$AC$102,3,0), "")</f>
        <v>83</v>
      </c>
      <c r="CC62">
        <f>IFERROR(VLOOKUP(B62,'[1]2018'!$B$3:$U$102,18,0), "")</f>
        <v>82</v>
      </c>
      <c r="CD62">
        <v>83.510999999999996</v>
      </c>
      <c r="CE62">
        <f>IFERROR(VLOOKUP(B62,'[1]2021'!$B$3:$AB$102,21,0), "")</f>
        <v>87.042000000000002</v>
      </c>
      <c r="CF62">
        <f>IFERROR(VLOOKUP(B62,'[1]2020'!$B$3:$AD$92,7,0), "")</f>
        <v>85</v>
      </c>
      <c r="CG62" t="s">
        <v>236</v>
      </c>
      <c r="CH62">
        <v>20</v>
      </c>
      <c r="CI62">
        <v>24</v>
      </c>
    </row>
    <row r="63" spans="1:87" x14ac:dyDescent="0.3">
      <c r="A63">
        <v>62</v>
      </c>
      <c r="B63" t="s">
        <v>57</v>
      </c>
      <c r="C63">
        <v>86</v>
      </c>
      <c r="D63">
        <f>IFERROR(VLOOKUP(B63,'[1]2021'!$B$3:$AB$102,22,0), "")</f>
        <v>80</v>
      </c>
      <c r="E63">
        <f>IFERROR(VLOOKUP(B63,'[1]2020'!$B$3:$AD$92,11,0), "")</f>
        <v>67</v>
      </c>
      <c r="F63">
        <f>IFERROR(VLOOKUP(B63,'[1]2019'!$B$3:$AC$102,14,0), "")</f>
        <v>50</v>
      </c>
      <c r="G63">
        <v>43</v>
      </c>
      <c r="H63">
        <f>IFERROR(VLOOKUP(B63,'[1]2021'!$B$3:$AB$102,10,0), "")</f>
        <v>40</v>
      </c>
      <c r="I63">
        <f>IFERROR(VLOOKUP(B63,'[1]2020'!$B$3:$AD$92,20,0), "")</f>
        <v>36</v>
      </c>
      <c r="J63">
        <f>IFERROR(VLOOKUP(B63,'[1]2019'!$B$3:$AC$102,19,0), "")</f>
        <v>30</v>
      </c>
      <c r="K63">
        <f>IFERROR(VLOOKUP(B63,'[1]2018'!$B$3:$U$102,14,0), "")</f>
        <v>29</v>
      </c>
      <c r="L63">
        <v>11</v>
      </c>
      <c r="M63">
        <f>IFERROR(VLOOKUP(B63,'[1]2021'!B64:$AB$102,23,0), "")</f>
        <v>20</v>
      </c>
      <c r="N63">
        <f>IFERROR(VLOOKUP(B63,'[1]2020'!$B$3:$AD$92,4,0), "")</f>
        <v>21</v>
      </c>
      <c r="O63">
        <f>IFERROR(VLOOKUP(B63,'[1]2019'!$B$3:$AC$102,5,0), "")</f>
        <v>25</v>
      </c>
      <c r="P63">
        <v>66</v>
      </c>
      <c r="Q63">
        <f>IFERROR(VLOOKUP(B63,'[1]2021'!$B$3:$AB$102,11,0), "")</f>
        <v>70</v>
      </c>
      <c r="R63">
        <f>IFERROR(VLOOKUP(B63,'[1]2020'!$B$3:$AD$92,6,0), "")</f>
        <v>74</v>
      </c>
      <c r="S63">
        <f>IFERROR(VLOOKUP(B63,'[1]2019'!$B$3:$AC$102,12,0), "")</f>
        <v>77</v>
      </c>
      <c r="T63">
        <f>IFERROR(VLOOKUP(B63,'[1]2018'!$B$3:$U$102,15,0), "")</f>
        <v>75</v>
      </c>
      <c r="U63">
        <v>93</v>
      </c>
      <c r="V63">
        <f>IFERROR(VLOOKUP(B63,'[1]2021'!$B$3:$AB$102,12,0), "")</f>
        <v>91</v>
      </c>
      <c r="W63">
        <f>IFERROR(VLOOKUP(B63,'[1]2020'!$B$3:$AD$92,15,0), "")</f>
        <v>87</v>
      </c>
      <c r="X63">
        <f>IFERROR(VLOOKUP(B63,'[1]2019'!$B$3:$AC$102,21,0), "")</f>
        <v>84</v>
      </c>
      <c r="Y63">
        <f>IFERROR(VLOOKUP(B63,'[1]2018'!$B$3:$U$102,19,0), "")</f>
        <v>81</v>
      </c>
      <c r="Z63">
        <v>88</v>
      </c>
      <c r="AA63">
        <f>IFERROR(VLOOKUP(B63,'[1]2021'!$B$3:$AB$102,9,0), "")</f>
        <v>84</v>
      </c>
      <c r="AB63">
        <f>IFERROR(VLOOKUP(B63,'[1]2020'!$B$3:$AD$92,18,0), "")</f>
        <v>77</v>
      </c>
      <c r="AC63">
        <f>IFERROR(VLOOKUP(B63,'[1]2019'!$B$3:$AC$102,16,0), "")</f>
        <v>56</v>
      </c>
      <c r="AD63">
        <f>IFERROR(VLOOKUP(B63,'[1]2018'!$B$3:$U$102,16,0), "")</f>
        <v>66</v>
      </c>
      <c r="AE63">
        <v>62</v>
      </c>
      <c r="AF63">
        <f>IFERROR(VLOOKUP(B63,'[1]2021'!$B$3:$AC$102,28,0), "")</f>
        <v>63</v>
      </c>
      <c r="AG63">
        <f>IFERROR(VLOOKUP(B63,'[1]2020'!$B$3:$AE$92,30,0), "")</f>
        <v>74</v>
      </c>
      <c r="AH63">
        <f>IFERROR(VLOOKUP(B63,'[1]2021'!$B$3:$AB$102,14,0), "")</f>
        <v>72</v>
      </c>
      <c r="AI63">
        <f>IFERROR(VLOOKUP(B63,'[1]2020'!$B$3:$AE$92,29,0), "")</f>
        <v>77</v>
      </c>
      <c r="AJ63">
        <v>8.5399999999999991</v>
      </c>
      <c r="AK63">
        <f>IFERROR(VLOOKUP(B63,'[1]2021'!$B$3:$AB$102,13,0), "")</f>
        <v>8.57</v>
      </c>
      <c r="AL63">
        <f>IFERROR(VLOOKUP(B63,'[1]2020'!$B$3:$AD$92,25,0), "")</f>
        <v>8.6</v>
      </c>
      <c r="AM63">
        <v>50</v>
      </c>
      <c r="AN63">
        <f>IFERROR(VLOOKUP(B63,'[1]2021'!$B$3:$AB$102,3,0), "")</f>
        <v>47</v>
      </c>
      <c r="AO63">
        <f>IFERROR(VLOOKUP(B63,'[1]2020'!$B$3:$AD$92,12,0), "")</f>
        <v>47</v>
      </c>
      <c r="AP63">
        <f>IFERROR(VLOOKUP(B63,'[1]2019'!$B$3:$AC$102,22,0), "")</f>
        <v>40</v>
      </c>
      <c r="AQ63">
        <f>IFERROR(VLOOKUP(B63,'[1]2018'!$B$3:$U$102,5,0), "")</f>
        <v>40</v>
      </c>
      <c r="AR63">
        <v>50</v>
      </c>
      <c r="AS63">
        <f>IFERROR(VLOOKUP(B63,'[1]2021'!$B$3:$AB$102,27,0), "")</f>
        <v>50</v>
      </c>
      <c r="AT63">
        <f>IFERROR(VLOOKUP(B63,'[1]2020'!$B$3:$AD$92,8,0), "")</f>
        <v>50</v>
      </c>
      <c r="AU63">
        <f>IFERROR(VLOOKUP(B63,'[1]2019'!B64:$AC$102,20,0), "")</f>
        <v>50</v>
      </c>
      <c r="AV63">
        <f>IFERROR(VLOOKUP(B63,'[1]2018'!$B$3:$U$102,4,0), "")</f>
        <v>50</v>
      </c>
      <c r="AW63">
        <v>50</v>
      </c>
      <c r="AX63">
        <f>IFERROR(VLOOKUP(B63,'[1]2021'!$B$3:$AB$102,6,0), "")</f>
        <v>49</v>
      </c>
      <c r="AY63">
        <f>IFERROR(VLOOKUP(B63,'[1]2020'!$B$3:$AD$92,3,0), "")</f>
        <v>45</v>
      </c>
      <c r="AZ63">
        <f>IFERROR(VLOOKUP(B63,'[1]2019'!$B$3:$AC$102,27,0), "")</f>
        <v>44</v>
      </c>
      <c r="BA63">
        <f>IFERROR(VLOOKUP(B63,'[1]2018'!$B$3:$U$102,8,0), "")</f>
        <v>43</v>
      </c>
      <c r="BB63">
        <v>67</v>
      </c>
      <c r="BC63">
        <f>IFERROR(VLOOKUP(B64,'[1]2021'!$B$3:$AB$102,17,0), "")</f>
        <v>85</v>
      </c>
      <c r="BD63">
        <f>IFERROR(VLOOKUP(B63,'[1]2020'!$B$3:$AD$92,2,0), "")</f>
        <v>60</v>
      </c>
      <c r="BE63">
        <f>IFERROR(VLOOKUP(B63,'[1]2019'!$B$3:$AC$102,11,0), "")</f>
        <v>83</v>
      </c>
      <c r="BF63">
        <f>IFERROR(VLOOKUP(B63,'[1]2018'!B64:U163,13,0), "")</f>
        <v>80</v>
      </c>
      <c r="BG63" s="10">
        <v>44.91</v>
      </c>
      <c r="BH63" s="10">
        <f>IFERROR(VLOOKUP($B63,'[1]2021'!$B$3:$AB$102,20,0),"")</f>
        <v>52.584000000000003</v>
      </c>
      <c r="BI63" s="10">
        <f>IFERROR(VLOOKUP($B63,'[1]2020'!$B$3:$AD$92,20,0),"")</f>
        <v>36</v>
      </c>
      <c r="BJ63" s="10">
        <f>IFERROR(VLOOKUP($B63,'[1]2019'!$B$3:$AC$102,17,0),"")</f>
        <v>46</v>
      </c>
      <c r="BK63" s="10">
        <f>IFERROR(VLOOKUP($B63,'[1]2018'!$B$3:$U$102,17,0),"")</f>
        <v>38</v>
      </c>
      <c r="BL63" s="11">
        <v>60827</v>
      </c>
      <c r="BM63" s="11">
        <f>IFERROR(VLOOKUP(B63,'[1]2021'!$B$3:$AB$102,18,0), "")</f>
        <v>60893</v>
      </c>
      <c r="BN63" s="11">
        <f>IFERROR(VLOOKUP(B63,'[1]2020'!$B$3:$AD$92,16,0), "")</f>
        <v>56572</v>
      </c>
      <c r="BO63" s="11">
        <f>IFERROR(VLOOKUP(B63,'[1]2019'!$B$3:$AC$102,7,0), "")</f>
        <v>56031</v>
      </c>
      <c r="BP63">
        <v>74</v>
      </c>
      <c r="BQ63">
        <f>IFERROR(VLOOKUP(B63,'[1]2021'!$B$3:$AB$102,24,0), "")</f>
        <v>71</v>
      </c>
      <c r="BR63">
        <f>IFERROR(VLOOKUP(B63,'[1]2020'!$B$3:$AD$92,28,0), "")</f>
        <v>64</v>
      </c>
      <c r="BS63">
        <f>IFERROR(VLOOKUP(B63,'[1]2019'!$B$3:$AC$102,13,0), "")</f>
        <v>66</v>
      </c>
      <c r="BT63">
        <v>51</v>
      </c>
      <c r="BU63">
        <f>IFERROR(VLOOKUP(B63,'[1]2021'!$B$3:$AB$102,7,0), "")</f>
        <v>48</v>
      </c>
      <c r="BV63">
        <f>IFERROR(VLOOKUP(B63,'[1]2020'!$B$3:$AD$92,17,0), "")</f>
        <v>44</v>
      </c>
      <c r="BW63">
        <f>IFERROR(VLOOKUP(B63,'[1]2019'!$B$3:$AC$102,9,0), "")</f>
        <v>42</v>
      </c>
      <c r="BX63">
        <f>IFERROR(VLOOKUP(B63,'[1]2018'!$B$3:$U$102,11,0), "")</f>
        <v>41</v>
      </c>
      <c r="BY63">
        <v>35</v>
      </c>
      <c r="BZ63">
        <f>IFERROR(VLOOKUP(B63,'[1]2021'!$B$3:$AB$102,19,0), "")</f>
        <v>32</v>
      </c>
      <c r="CA63">
        <f>IFERROR(VLOOKUP(B63,'[1]2020'!$B$3:$AD$92,26,0), "")</f>
        <v>29</v>
      </c>
      <c r="CB63">
        <f>IFERROR(VLOOKUP(B63,'[1]2019'!$B$3:$AC$102,3,0), "")</f>
        <v>28</v>
      </c>
      <c r="CC63">
        <f>IFERROR(VLOOKUP(B63,'[1]2018'!$B$3:$U$102,18,0), "")</f>
        <v>27</v>
      </c>
      <c r="CD63">
        <v>83.38</v>
      </c>
      <c r="CE63">
        <f>IFERROR(VLOOKUP(B63,'[1]2021'!$B$3:$AB$102,21,0), "")</f>
        <v>83.364000000000004</v>
      </c>
      <c r="CF63">
        <f>IFERROR(VLOOKUP(B63,'[1]2020'!$B$3:$AD$92,7,0), "")</f>
        <v>83</v>
      </c>
      <c r="CG63" t="s">
        <v>214</v>
      </c>
      <c r="CH63">
        <v>100</v>
      </c>
      <c r="CI63">
        <v>30</v>
      </c>
    </row>
    <row r="64" spans="1:87" x14ac:dyDescent="0.3">
      <c r="A64">
        <v>62</v>
      </c>
      <c r="B64" t="s">
        <v>50</v>
      </c>
      <c r="C64">
        <v>94</v>
      </c>
      <c r="D64">
        <f>IFERROR(VLOOKUP(B64,'[1]2021'!$B$3:$AB$102,22,0), "")</f>
        <v>83</v>
      </c>
      <c r="E64">
        <f>IFERROR(VLOOKUP(B64,'[1]2020'!$B$3:$AD$92,11,0), "")</f>
        <v>76</v>
      </c>
      <c r="F64">
        <f>IFERROR(VLOOKUP(B64,'[1]2019'!$B$3:$AC$102,14,0), "")</f>
        <v>85</v>
      </c>
      <c r="G64">
        <v>10</v>
      </c>
      <c r="H64">
        <f>IFERROR(VLOOKUP(B64,'[1]2021'!$B$3:$AB$102,10,0), "")</f>
        <v>10</v>
      </c>
      <c r="I64">
        <f>IFERROR(VLOOKUP(B64,'[1]2020'!$B$3:$AD$92,20,0), "")</f>
        <v>10</v>
      </c>
      <c r="J64">
        <f>IFERROR(VLOOKUP(B64,'[1]2019'!$B$3:$AC$102,19,0), "")</f>
        <v>10</v>
      </c>
      <c r="K64">
        <f>IFERROR(VLOOKUP(B64,'[1]2018'!$B$3:$U$102,14,0), "")</f>
        <v>10</v>
      </c>
      <c r="L64">
        <v>43</v>
      </c>
      <c r="M64" t="str">
        <f>IFERROR(VLOOKUP(B64,'[1]2021'!B65:$AB$102,23,0), "")</f>
        <v/>
      </c>
      <c r="N64">
        <f>IFERROR(VLOOKUP(B64,'[1]2020'!$B$3:$AD$92,4,0), "")</f>
        <v>50</v>
      </c>
      <c r="O64">
        <f>IFERROR(VLOOKUP(B64,'[1]2019'!$B$3:$AC$102,5,0), "")</f>
        <v>59</v>
      </c>
      <c r="P64">
        <v>62</v>
      </c>
      <c r="Q64">
        <f>IFERROR(VLOOKUP(B64,'[1]2021'!$B$3:$AB$102,11,0), "")</f>
        <v>64</v>
      </c>
      <c r="R64">
        <f>IFERROR(VLOOKUP(B64,'[1]2020'!$B$3:$AD$92,6,0), "")</f>
        <v>68</v>
      </c>
      <c r="S64">
        <f>IFERROR(VLOOKUP(B64,'[1]2019'!$B$3:$AC$102,12,0), "")</f>
        <v>68</v>
      </c>
      <c r="T64">
        <f>IFERROR(VLOOKUP(B64,'[1]2018'!$B$3:$U$102,15,0), "")</f>
        <v>68</v>
      </c>
      <c r="U64">
        <v>95</v>
      </c>
      <c r="V64">
        <f>IFERROR(VLOOKUP(B64,'[1]2021'!$B$3:$AB$102,12,0), "")</f>
        <v>95</v>
      </c>
      <c r="W64">
        <f>IFERROR(VLOOKUP(B64,'[1]2020'!$B$3:$AD$92,15,0), "")</f>
        <v>95</v>
      </c>
      <c r="X64">
        <f>IFERROR(VLOOKUP(B64,'[1]2019'!$B$3:$AC$102,21,0), "")</f>
        <v>95</v>
      </c>
      <c r="Y64">
        <f>IFERROR(VLOOKUP(B64,'[1]2018'!$B$3:$U$102,19,0), "")</f>
        <v>93</v>
      </c>
      <c r="Z64">
        <v>68</v>
      </c>
      <c r="AA64">
        <f>IFERROR(VLOOKUP(B64,'[1]2021'!$B$3:$AB$102,9,0), "")</f>
        <v>59</v>
      </c>
      <c r="AB64">
        <f>IFERROR(VLOOKUP(B64,'[1]2020'!$B$3:$AD$92,18,0), "")</f>
        <v>67</v>
      </c>
      <c r="AC64">
        <f>IFERROR(VLOOKUP(B64,'[1]2019'!$B$3:$AC$102,16,0), "")</f>
        <v>63</v>
      </c>
      <c r="AD64">
        <f>IFERROR(VLOOKUP(B64,'[1]2018'!$B$3:$U$102,16,0), "")</f>
        <v>72</v>
      </c>
      <c r="AE64">
        <v>62</v>
      </c>
      <c r="AF64">
        <f>IFERROR(VLOOKUP(B64,'[1]2021'!$B$3:$AC$102,28,0), "")</f>
        <v>55</v>
      </c>
      <c r="AG64">
        <f>IFERROR(VLOOKUP(B64,'[1]2020'!$B$3:$AE$92,30,0), "")</f>
        <v>70</v>
      </c>
      <c r="AH64">
        <f>IFERROR(VLOOKUP(B64,'[1]2021'!$B$3:$AB$102,14,0), "")</f>
        <v>68</v>
      </c>
      <c r="AI64">
        <f>IFERROR(VLOOKUP(B64,'[1]2020'!$B$3:$AE$92,29,0), "")</f>
        <v>65</v>
      </c>
      <c r="AJ64">
        <v>8.6300000000000008</v>
      </c>
      <c r="AK64">
        <f>IFERROR(VLOOKUP(B64,'[1]2021'!$B$3:$AB$102,13,0), "")</f>
        <v>8.76</v>
      </c>
      <c r="AL64">
        <f>IFERROR(VLOOKUP(B64,'[1]2020'!$B$3:$AD$92,25,0), "")</f>
        <v>8.74</v>
      </c>
      <c r="AM64">
        <v>30</v>
      </c>
      <c r="AN64">
        <f>IFERROR(VLOOKUP(B64,'[1]2021'!$B$3:$AB$102,3,0), "")</f>
        <v>50</v>
      </c>
      <c r="AO64">
        <f>IFERROR(VLOOKUP(B64,'[1]2020'!$B$3:$AD$92,12,0), "")</f>
        <v>40</v>
      </c>
      <c r="AP64">
        <f>IFERROR(VLOOKUP(B64,'[1]2019'!$B$3:$AC$102,22,0), "")</f>
        <v>40</v>
      </c>
      <c r="AQ64">
        <f>IFERROR(VLOOKUP(B64,'[1]2018'!$B$3:$U$102,5,0), "")</f>
        <v>50</v>
      </c>
      <c r="AR64">
        <v>47</v>
      </c>
      <c r="AS64">
        <f>IFERROR(VLOOKUP(B64,'[1]2021'!$B$3:$AB$102,27,0), "")</f>
        <v>46</v>
      </c>
      <c r="AT64">
        <f>IFERROR(VLOOKUP(B64,'[1]2020'!$B$3:$AD$92,8,0), "")</f>
        <v>52</v>
      </c>
      <c r="AU64">
        <f>IFERROR(VLOOKUP(B64,'[1]2019'!B65:$AC$102,20,0), "")</f>
        <v>51</v>
      </c>
      <c r="AV64">
        <f>IFERROR(VLOOKUP(B64,'[1]2018'!$B$3:$U$102,4,0), "")</f>
        <v>50</v>
      </c>
      <c r="AW64">
        <v>36</v>
      </c>
      <c r="AX64">
        <f>IFERROR(VLOOKUP(B64,'[1]2021'!$B$3:$AB$102,6,0), "")</f>
        <v>37</v>
      </c>
      <c r="AY64">
        <f>IFERROR(VLOOKUP(B64,'[1]2020'!$B$3:$AD$92,3,0), "")</f>
        <v>38</v>
      </c>
      <c r="AZ64">
        <f>IFERROR(VLOOKUP(B64,'[1]2019'!$B$3:$AC$102,27,0), "")</f>
        <v>36</v>
      </c>
      <c r="BA64">
        <f>IFERROR(VLOOKUP(B64,'[1]2018'!$B$3:$U$102,8,0), "")</f>
        <v>35</v>
      </c>
      <c r="BB64">
        <v>87</v>
      </c>
      <c r="BC64">
        <f>IFERROR(VLOOKUP(B65,'[1]2021'!$B$3:$AB$102,17,0), "")</f>
        <v>46</v>
      </c>
      <c r="BD64">
        <f>IFERROR(VLOOKUP(B64,'[1]2020'!$B$3:$AD$92,2,0), "")</f>
        <v>75</v>
      </c>
      <c r="BE64">
        <f>IFERROR(VLOOKUP(B64,'[1]2019'!$B$3:$AC$102,11,0), "")</f>
        <v>75</v>
      </c>
      <c r="BF64">
        <f>IFERROR(VLOOKUP(B64,'[1]2018'!B65:U164,13,0), "")</f>
        <v>74</v>
      </c>
      <c r="BG64" s="10">
        <v>50.94</v>
      </c>
      <c r="BH64" s="10">
        <f>IFERROR(VLOOKUP($B64,'[1]2021'!$B$3:$AB$102,20,0),"")</f>
        <v>52.679000000000002</v>
      </c>
      <c r="BI64" s="10">
        <f>IFERROR(VLOOKUP($B64,'[1]2020'!$B$3:$AD$92,20,0),"")</f>
        <v>10</v>
      </c>
      <c r="BJ64" s="10">
        <f>IFERROR(VLOOKUP($B64,'[1]2019'!$B$3:$AC$102,17,0),"")</f>
        <v>47</v>
      </c>
      <c r="BK64" s="10">
        <f>IFERROR(VLOOKUP($B64,'[1]2018'!$B$3:$U$102,17,0),"")</f>
        <v>43</v>
      </c>
      <c r="BL64" s="11">
        <v>63507</v>
      </c>
      <c r="BM64" s="11">
        <f>IFERROR(VLOOKUP(B64,'[1]2021'!$B$3:$AB$102,18,0), "")</f>
        <v>60005</v>
      </c>
      <c r="BN64" s="11">
        <f>IFERROR(VLOOKUP(B64,'[1]2020'!$B$3:$AD$92,16,0), "")</f>
        <v>55840</v>
      </c>
      <c r="BO64" s="11">
        <f>IFERROR(VLOOKUP(B64,'[1]2019'!$B$3:$AC$102,7,0), "")</f>
        <v>56614</v>
      </c>
      <c r="BP64">
        <v>3</v>
      </c>
      <c r="BQ64">
        <f>IFERROR(VLOOKUP(B64,'[1]2021'!$B$3:$AB$102,24,0), "")</f>
        <v>2</v>
      </c>
      <c r="BR64">
        <f>IFERROR(VLOOKUP(B64,'[1]2020'!$B$3:$AD$92,28,0), "")</f>
        <v>4</v>
      </c>
      <c r="BS64">
        <f>IFERROR(VLOOKUP(B64,'[1]2019'!$B$3:$AC$102,13,0), "")</f>
        <v>7</v>
      </c>
      <c r="BT64">
        <v>27</v>
      </c>
      <c r="BU64">
        <f>IFERROR(VLOOKUP(B64,'[1]2021'!$B$3:$AB$102,7,0), "")</f>
        <v>25</v>
      </c>
      <c r="BV64">
        <f>IFERROR(VLOOKUP(B64,'[1]2020'!$B$3:$AD$92,17,0), "")</f>
        <v>23</v>
      </c>
      <c r="BW64">
        <f>IFERROR(VLOOKUP(B64,'[1]2019'!$B$3:$AC$102,9,0), "")</f>
        <v>21</v>
      </c>
      <c r="BX64">
        <f>IFERROR(VLOOKUP(B64,'[1]2018'!$B$3:$U$102,11,0), "")</f>
        <v>16</v>
      </c>
      <c r="BY64">
        <v>7</v>
      </c>
      <c r="BZ64">
        <f>IFERROR(VLOOKUP(B64,'[1]2021'!$B$3:$AB$102,19,0), "")</f>
        <v>9</v>
      </c>
      <c r="CA64">
        <f>IFERROR(VLOOKUP(B64,'[1]2020'!$B$3:$AD$92,26,0), "")</f>
        <v>9</v>
      </c>
      <c r="CB64">
        <f>IFERROR(VLOOKUP(B64,'[1]2019'!$B$3:$AC$102,3,0), "")</f>
        <v>7</v>
      </c>
      <c r="CC64">
        <f>IFERROR(VLOOKUP(B64,'[1]2018'!$B$3:$U$102,18,0), "")</f>
        <v>8</v>
      </c>
      <c r="CD64">
        <v>87.114999999999995</v>
      </c>
      <c r="CE64">
        <f>IFERROR(VLOOKUP(B64,'[1]2021'!$B$3:$AB$102,21,0), "")</f>
        <v>86.867000000000004</v>
      </c>
      <c r="CF64">
        <f>IFERROR(VLOOKUP(B64,'[1]2020'!$B$3:$AD$92,7,0), "")</f>
        <v>87</v>
      </c>
      <c r="CG64" t="s">
        <v>237</v>
      </c>
      <c r="CH64">
        <v>54</v>
      </c>
      <c r="CI64">
        <v>29</v>
      </c>
    </row>
    <row r="65" spans="1:87" x14ac:dyDescent="0.3">
      <c r="A65">
        <v>64</v>
      </c>
      <c r="B65" t="s">
        <v>86</v>
      </c>
      <c r="C65">
        <v>28</v>
      </c>
      <c r="D65">
        <f>IFERROR(VLOOKUP(B65,'[1]2021'!$B$3:$AB$102,22,0), "")</f>
        <v>40</v>
      </c>
      <c r="E65" t="str">
        <f>IFERROR(VLOOKUP(B65,'[1]2020'!$B$3:$AD$92,11,0), "")</f>
        <v/>
      </c>
      <c r="F65" t="str">
        <f>IFERROR(VLOOKUP(B65,'[1]2019'!$B$3:$AC$102,14,0), "")</f>
        <v/>
      </c>
      <c r="G65">
        <v>0</v>
      </c>
      <c r="H65">
        <f>IFERROR(VLOOKUP(B65,'[1]2021'!$B$3:$AB$102,10,0), "")</f>
        <v>0</v>
      </c>
      <c r="I65" t="str">
        <f>IFERROR(VLOOKUP(B65,'[1]2020'!$B$3:$AD$92,20,0), "")</f>
        <v/>
      </c>
      <c r="J65" t="str">
        <f>IFERROR(VLOOKUP(B65,'[1]2019'!$B$3:$AC$102,19,0), "")</f>
        <v/>
      </c>
      <c r="K65" t="str">
        <f>IFERROR(VLOOKUP(B65,'[1]2018'!$B$3:$U$102,14,0), "")</f>
        <v/>
      </c>
      <c r="L65">
        <v>67</v>
      </c>
      <c r="M65">
        <f>IFERROR(VLOOKUP(B65,'[1]2021'!B66:$AB$102,23,0), "")</f>
        <v>77</v>
      </c>
      <c r="N65" t="str">
        <f>IFERROR(VLOOKUP(B65,'[1]2020'!$B$3:$AD$92,4,0), "")</f>
        <v/>
      </c>
      <c r="O65" t="str">
        <f>IFERROR(VLOOKUP(B65,'[1]2019'!$B$3:$AC$102,5,0), "")</f>
        <v/>
      </c>
      <c r="Q65">
        <f>IFERROR(VLOOKUP(B65,'[1]2021'!$B$3:$AB$102,11,0), "")</f>
        <v>0</v>
      </c>
      <c r="R65" t="str">
        <f>IFERROR(VLOOKUP(B65,'[1]2020'!$B$3:$AD$92,6,0), "")</f>
        <v/>
      </c>
      <c r="S65" t="str">
        <f>IFERROR(VLOOKUP(B65,'[1]2019'!$B$3:$AC$102,12,0), "")</f>
        <v/>
      </c>
      <c r="T65" t="str">
        <f>IFERROR(VLOOKUP(B65,'[1]2018'!$B$3:$U$102,15,0), "")</f>
        <v/>
      </c>
      <c r="U65">
        <v>100</v>
      </c>
      <c r="V65">
        <f>IFERROR(VLOOKUP(B65,'[1]2021'!$B$3:$AB$102,12,0), "")</f>
        <v>100</v>
      </c>
      <c r="W65" t="str">
        <f>IFERROR(VLOOKUP(B65,'[1]2020'!$B$3:$AD$92,15,0), "")</f>
        <v/>
      </c>
      <c r="X65" t="str">
        <f>IFERROR(VLOOKUP(B65,'[1]2019'!$B$3:$AC$102,21,0), "")</f>
        <v/>
      </c>
      <c r="Y65" t="str">
        <f>IFERROR(VLOOKUP(B65,'[1]2018'!$B$3:$U$102,19,0), "")</f>
        <v/>
      </c>
      <c r="Z65">
        <v>97</v>
      </c>
      <c r="AA65">
        <f>IFERROR(VLOOKUP(B65,'[1]2021'!$B$3:$AB$102,9,0), "")</f>
        <v>98</v>
      </c>
      <c r="AB65" t="str">
        <f>IFERROR(VLOOKUP(B65,'[1]2020'!$B$3:$AD$92,18,0), "")</f>
        <v/>
      </c>
      <c r="AC65" t="str">
        <f>IFERROR(VLOOKUP(B65,'[1]2019'!$B$3:$AC$102,16,0), "")</f>
        <v/>
      </c>
      <c r="AD65" t="str">
        <f>IFERROR(VLOOKUP(B65,'[1]2018'!$B$3:$U$102,16,0), "")</f>
        <v/>
      </c>
      <c r="AE65">
        <v>64</v>
      </c>
      <c r="AF65">
        <f>IFERROR(VLOOKUP(B65,'[1]2021'!$B$3:$AC$102,28,0), "")</f>
        <v>79</v>
      </c>
      <c r="AG65" t="str">
        <f>IFERROR(VLOOKUP(B65,'[1]2020'!$B$3:$AE$92,30,0), "")</f>
        <v/>
      </c>
      <c r="AH65">
        <f>IFERROR(VLOOKUP(B65,'[1]2021'!$B$3:$AB$102,14,0), "")</f>
        <v>0</v>
      </c>
      <c r="AI65" t="str">
        <f>IFERROR(VLOOKUP(B65,'[1]2020'!$B$3:$AE$92,29,0), "")</f>
        <v/>
      </c>
      <c r="AJ65">
        <v>9.0399999999999991</v>
      </c>
      <c r="AK65">
        <f>IFERROR(VLOOKUP(B65,'[1]2021'!$B$3:$AB$102,13,0), "")</f>
        <v>8.81</v>
      </c>
      <c r="AL65" t="str">
        <f>IFERROR(VLOOKUP(B65,'[1]2020'!$B$3:$AD$92,25,0), "")</f>
        <v/>
      </c>
      <c r="AM65">
        <v>27</v>
      </c>
      <c r="AN65">
        <f>IFERROR(VLOOKUP(B65,'[1]2021'!$B$3:$AB$102,3,0), "")</f>
        <v>33</v>
      </c>
      <c r="AO65" t="str">
        <f>IFERROR(VLOOKUP(B65,'[1]2020'!$B$3:$AD$92,12,0), "")</f>
        <v/>
      </c>
      <c r="AP65" t="str">
        <f>IFERROR(VLOOKUP(B65,'[1]2019'!$B$3:$AC$102,22,0), "")</f>
        <v/>
      </c>
      <c r="AQ65" t="str">
        <f>IFERROR(VLOOKUP(B65,'[1]2018'!$B$3:$U$102,5,0), "")</f>
        <v/>
      </c>
      <c r="AR65">
        <v>32</v>
      </c>
      <c r="AS65">
        <f>IFERROR(VLOOKUP(B65,'[1]2021'!$B$3:$AB$102,27,0), "")</f>
        <v>34</v>
      </c>
      <c r="AT65" t="str">
        <f>IFERROR(VLOOKUP(B65,'[1]2020'!$B$3:$AD$92,8,0), "")</f>
        <v/>
      </c>
      <c r="AU65" t="str">
        <f>IFERROR(VLOOKUP(B65,'[1]2019'!B66:$AC$102,20,0), "")</f>
        <v/>
      </c>
      <c r="AV65" t="str">
        <f>IFERROR(VLOOKUP(B65,'[1]2018'!$B$3:$U$102,4,0), "")</f>
        <v/>
      </c>
      <c r="AW65">
        <v>21</v>
      </c>
      <c r="AX65">
        <f>IFERROR(VLOOKUP(B65,'[1]2021'!$B$3:$AB$102,6,0), "")</f>
        <v>19</v>
      </c>
      <c r="AY65" t="str">
        <f>IFERROR(VLOOKUP(B65,'[1]2020'!$B$3:$AD$92,3,0), "")</f>
        <v/>
      </c>
      <c r="AZ65" t="str">
        <f>IFERROR(VLOOKUP(B65,'[1]2019'!$B$3:$AC$102,27,0), "")</f>
        <v/>
      </c>
      <c r="BA65" t="str">
        <f>IFERROR(VLOOKUP(B65,'[1]2018'!$B$3:$U$102,8,0), "")</f>
        <v/>
      </c>
      <c r="BB65">
        <v>51</v>
      </c>
      <c r="BC65">
        <f>IFERROR(VLOOKUP(B66,'[1]2021'!$B$3:$AB$102,17,0), "")</f>
        <v>82</v>
      </c>
      <c r="BD65" t="str">
        <f>IFERROR(VLOOKUP(B65,'[1]2020'!$B$3:$AD$92,2,0), "")</f>
        <v/>
      </c>
      <c r="BE65" t="str">
        <f>IFERROR(VLOOKUP(B65,'[1]2019'!$B$3:$AC$102,11,0), "")</f>
        <v/>
      </c>
      <c r="BF65" t="str">
        <f>IFERROR(VLOOKUP(B65,'[1]2018'!B66:U165,13,0), "")</f>
        <v/>
      </c>
      <c r="BG65" s="10">
        <v>32.93</v>
      </c>
      <c r="BH65" s="10">
        <f>IFERROR(VLOOKUP($B65,'[1]2021'!$B$3:$AB$102,20,0),"")</f>
        <v>21.17</v>
      </c>
      <c r="BI65" s="10" t="str">
        <f>IFERROR(VLOOKUP($B65,'[1]2020'!$B$3:$AD$92,20,0),"")</f>
        <v/>
      </c>
      <c r="BJ65" s="10" t="str">
        <f>IFERROR(VLOOKUP($B65,'[1]2019'!$B$3:$AC$102,17,0),"")</f>
        <v/>
      </c>
      <c r="BK65" s="10" t="str">
        <f>IFERROR(VLOOKUP($B65,'[1]2018'!$B$3:$U$102,17,0),"")</f>
        <v/>
      </c>
      <c r="BL65" s="11">
        <v>125279</v>
      </c>
      <c r="BM65" s="11">
        <f>IFERROR(VLOOKUP(B65,'[1]2021'!$B$3:$AB$102,18,0), "")</f>
        <v>112850</v>
      </c>
      <c r="BN65" s="11" t="str">
        <f>IFERROR(VLOOKUP(B65,'[1]2020'!$B$3:$AD$92,16,0), "")</f>
        <v/>
      </c>
      <c r="BO65" s="11" t="str">
        <f>IFERROR(VLOOKUP(B65,'[1]2019'!$B$3:$AC$102,7,0), "")</f>
        <v/>
      </c>
      <c r="BP65">
        <v>77</v>
      </c>
      <c r="BQ65">
        <f>IFERROR(VLOOKUP(B65,'[1]2021'!$B$3:$AB$102,24,0), "")</f>
        <v>89</v>
      </c>
      <c r="BR65" t="str">
        <f>IFERROR(VLOOKUP(B65,'[1]2020'!$B$3:$AD$92,28,0), "")</f>
        <v/>
      </c>
      <c r="BS65" t="str">
        <f>IFERROR(VLOOKUP(B65,'[1]2019'!$B$3:$AC$102,13,0), "")</f>
        <v/>
      </c>
      <c r="BT65">
        <v>1</v>
      </c>
      <c r="BU65">
        <f>IFERROR(VLOOKUP(B65,'[1]2021'!$B$3:$AB$102,7,0), "")</f>
        <v>0</v>
      </c>
      <c r="BV65" t="str">
        <f>IFERROR(VLOOKUP(B65,'[1]2020'!$B$3:$AD$92,17,0), "")</f>
        <v/>
      </c>
      <c r="BW65" t="str">
        <f>IFERROR(VLOOKUP(B65,'[1]2019'!$B$3:$AC$102,9,0), "")</f>
        <v/>
      </c>
      <c r="BX65" t="str">
        <f>IFERROR(VLOOKUP(B65,'[1]2018'!$B$3:$U$102,11,0), "")</f>
        <v/>
      </c>
      <c r="BY65">
        <v>0</v>
      </c>
      <c r="BZ65">
        <f>IFERROR(VLOOKUP(B65,'[1]2021'!$B$3:$AB$102,19,0), "")</f>
        <v>0</v>
      </c>
      <c r="CA65" t="str">
        <f>IFERROR(VLOOKUP(B65,'[1]2020'!$B$3:$AD$92,26,0), "")</f>
        <v/>
      </c>
      <c r="CB65" t="str">
        <f>IFERROR(VLOOKUP(B65,'[1]2019'!$B$3:$AC$102,3,0), "")</f>
        <v/>
      </c>
      <c r="CC65" t="str">
        <f>IFERROR(VLOOKUP(B65,'[1]2018'!$B$3:$U$102,18,0), "")</f>
        <v/>
      </c>
      <c r="CD65">
        <v>82.141999999999996</v>
      </c>
      <c r="CE65">
        <f>IFERROR(VLOOKUP(B65,'[1]2021'!$B$3:$AB$102,21,0), "")</f>
        <v>82.599000000000004</v>
      </c>
      <c r="CF65" t="str">
        <f>IFERROR(VLOOKUP(B65,'[1]2020'!$B$3:$AD$92,7,0), "")</f>
        <v/>
      </c>
      <c r="CG65" t="s">
        <v>250</v>
      </c>
      <c r="CH65">
        <v>100</v>
      </c>
      <c r="CI65">
        <v>22</v>
      </c>
    </row>
    <row r="66" spans="1:87" x14ac:dyDescent="0.3">
      <c r="A66">
        <v>65</v>
      </c>
      <c r="B66" t="s">
        <v>52</v>
      </c>
      <c r="C66">
        <v>68</v>
      </c>
      <c r="D66">
        <f>IFERROR(VLOOKUP(B66,'[1]2021'!$B$3:$AB$102,22,0), "")</f>
        <v>44</v>
      </c>
      <c r="E66">
        <f>IFERROR(VLOOKUP(B66,'[1]2020'!$B$3:$AD$92,11,0), "")</f>
        <v>49</v>
      </c>
      <c r="F66">
        <f>IFERROR(VLOOKUP(B66,'[1]2019'!$B$3:$AC$102,14,0), "")</f>
        <v>52</v>
      </c>
      <c r="G66">
        <v>43</v>
      </c>
      <c r="H66">
        <f>IFERROR(VLOOKUP(B66,'[1]2021'!$B$3:$AB$102,10,0), "")</f>
        <v>42</v>
      </c>
      <c r="I66">
        <f>IFERROR(VLOOKUP(B66,'[1]2020'!$B$3:$AD$92,20,0), "")</f>
        <v>33</v>
      </c>
      <c r="J66">
        <f>IFERROR(VLOOKUP(B66,'[1]2019'!$B$3:$AC$102,19,0), "")</f>
        <v>35</v>
      </c>
      <c r="K66">
        <f>IFERROR(VLOOKUP(B66,'[1]2018'!$B$3:$U$102,14,0), "")</f>
        <v>35</v>
      </c>
      <c r="L66">
        <v>46</v>
      </c>
      <c r="M66">
        <f>IFERROR(VLOOKUP(B66,'[1]2021'!B67:$AB$102,23,0), "")</f>
        <v>35</v>
      </c>
      <c r="N66">
        <f>IFERROR(VLOOKUP(B66,'[1]2020'!$B$3:$AD$92,4,0), "")</f>
        <v>39</v>
      </c>
      <c r="O66">
        <f>IFERROR(VLOOKUP(B66,'[1]2019'!$B$3:$AC$102,5,0), "")</f>
        <v>40</v>
      </c>
      <c r="P66">
        <v>68</v>
      </c>
      <c r="Q66">
        <f>IFERROR(VLOOKUP(B66,'[1]2021'!$B$3:$AB$102,11,0), "")</f>
        <v>70</v>
      </c>
      <c r="R66">
        <f>IFERROR(VLOOKUP(B66,'[1]2020'!$B$3:$AD$92,6,0), "")</f>
        <v>69</v>
      </c>
      <c r="S66">
        <f>IFERROR(VLOOKUP(B66,'[1]2019'!$B$3:$AC$102,12,0), "")</f>
        <v>61</v>
      </c>
      <c r="T66">
        <f>IFERROR(VLOOKUP(B66,'[1]2018'!$B$3:$U$102,15,0), "")</f>
        <v>52</v>
      </c>
      <c r="U66">
        <v>95</v>
      </c>
      <c r="V66">
        <f>IFERROR(VLOOKUP(B66,'[1]2021'!$B$3:$AB$102,12,0), "")</f>
        <v>91</v>
      </c>
      <c r="W66">
        <f>IFERROR(VLOOKUP(B66,'[1]2020'!$B$3:$AD$92,15,0), "")</f>
        <v>92</v>
      </c>
      <c r="X66">
        <f>IFERROR(VLOOKUP(B66,'[1]2019'!$B$3:$AC$102,21,0), "")</f>
        <v>92</v>
      </c>
      <c r="Y66">
        <f>IFERROR(VLOOKUP(B66,'[1]2018'!$B$3:$U$102,19,0), "")</f>
        <v>96</v>
      </c>
      <c r="Z66">
        <v>67</v>
      </c>
      <c r="AA66">
        <f>IFERROR(VLOOKUP(B66,'[1]2021'!$B$3:$AB$102,9,0), "")</f>
        <v>62</v>
      </c>
      <c r="AB66">
        <f>IFERROR(VLOOKUP(B66,'[1]2020'!$B$3:$AD$92,18,0), "")</f>
        <v>76</v>
      </c>
      <c r="AC66">
        <f>IFERROR(VLOOKUP(B66,'[1]2019'!$B$3:$AC$102,16,0), "")</f>
        <v>72</v>
      </c>
      <c r="AD66">
        <f>IFERROR(VLOOKUP(B66,'[1]2018'!$B$3:$U$102,16,0), "")</f>
        <v>77</v>
      </c>
      <c r="AE66">
        <v>65</v>
      </c>
      <c r="AF66">
        <f>IFERROR(VLOOKUP(B66,'[1]2021'!$B$3:$AC$102,28,0), "")</f>
        <v>71</v>
      </c>
      <c r="AG66">
        <f>IFERROR(VLOOKUP(B66,'[1]2020'!$B$3:$AE$92,30,0), "")</f>
        <v>67</v>
      </c>
      <c r="AH66">
        <f>IFERROR(VLOOKUP(B66,'[1]2021'!$B$3:$AB$102,14,0), "")</f>
        <v>73</v>
      </c>
      <c r="AI66">
        <f>IFERROR(VLOOKUP(B66,'[1]2020'!$B$3:$AE$92,29,0), "")</f>
        <v>68</v>
      </c>
      <c r="AJ66">
        <v>8.43</v>
      </c>
      <c r="AK66">
        <f>IFERROR(VLOOKUP(B66,'[1]2021'!$B$3:$AB$102,13,0), "")</f>
        <v>8.69</v>
      </c>
      <c r="AL66">
        <f>IFERROR(VLOOKUP(B66,'[1]2020'!$B$3:$AD$92,25,0), "")</f>
        <v>8.61</v>
      </c>
      <c r="AM66">
        <v>50</v>
      </c>
      <c r="AN66">
        <f>IFERROR(VLOOKUP(B66,'[1]2021'!$B$3:$AB$102,3,0), "")</f>
        <v>58</v>
      </c>
      <c r="AO66">
        <f>IFERROR(VLOOKUP(B66,'[1]2020'!$B$3:$AD$92,12,0), "")</f>
        <v>56</v>
      </c>
      <c r="AP66">
        <f>IFERROR(VLOOKUP(B66,'[1]2019'!$B$3:$AC$102,22,0), "")</f>
        <v>65</v>
      </c>
      <c r="AQ66">
        <f>IFERROR(VLOOKUP(B66,'[1]2018'!$B$3:$U$102,5,0), "")</f>
        <v>43</v>
      </c>
      <c r="AR66">
        <v>46</v>
      </c>
      <c r="AS66">
        <f>IFERROR(VLOOKUP(B66,'[1]2021'!$B$3:$AB$102,27,0), "")</f>
        <v>39</v>
      </c>
      <c r="AT66">
        <f>IFERROR(VLOOKUP(B66,'[1]2020'!$B$3:$AD$92,8,0), "")</f>
        <v>42</v>
      </c>
      <c r="AU66">
        <f>IFERROR(VLOOKUP(B66,'[1]2019'!B67:$AC$102,20,0), "")</f>
        <v>35</v>
      </c>
      <c r="AV66">
        <f>IFERROR(VLOOKUP(B66,'[1]2018'!$B$3:$U$102,4,0), "")</f>
        <v>38</v>
      </c>
      <c r="AW66">
        <v>32</v>
      </c>
      <c r="AX66">
        <f>IFERROR(VLOOKUP(B66,'[1]2021'!$B$3:$AB$102,6,0), "")</f>
        <v>26</v>
      </c>
      <c r="AY66">
        <f>IFERROR(VLOOKUP(B66,'[1]2020'!$B$3:$AD$92,3,0), "")</f>
        <v>26</v>
      </c>
      <c r="AZ66">
        <f>IFERROR(VLOOKUP(B66,'[1]2019'!$B$3:$AC$102,27,0), "")</f>
        <v>25</v>
      </c>
      <c r="BA66">
        <f>IFERROR(VLOOKUP(B66,'[1]2018'!$B$3:$U$102,8,0), "")</f>
        <v>28</v>
      </c>
      <c r="BB66">
        <v>76</v>
      </c>
      <c r="BC66">
        <f>IFERROR(VLOOKUP(B67,'[1]2021'!$B$3:$AB$102,17,0), "")</f>
        <v>77</v>
      </c>
      <c r="BD66">
        <f>IFERROR(VLOOKUP(B66,'[1]2020'!$B$3:$AD$92,2,0), "")</f>
        <v>58</v>
      </c>
      <c r="BE66">
        <f>IFERROR(VLOOKUP(B66,'[1]2019'!$B$3:$AC$102,11,0), "")</f>
        <v>85</v>
      </c>
      <c r="BF66">
        <f>IFERROR(VLOOKUP(B66,'[1]2018'!B67:U166,13,0), "")</f>
        <v>72</v>
      </c>
      <c r="BG66" s="10">
        <v>45.27</v>
      </c>
      <c r="BH66" s="10">
        <f>IFERROR(VLOOKUP($B66,'[1]2021'!$B$3:$AB$102,20,0),"")</f>
        <v>53.896999999999998</v>
      </c>
      <c r="BI66" s="10">
        <f>IFERROR(VLOOKUP($B66,'[1]2020'!$B$3:$AD$92,20,0),"")</f>
        <v>33</v>
      </c>
      <c r="BJ66" s="10">
        <f>IFERROR(VLOOKUP($B66,'[1]2019'!$B$3:$AC$102,17,0),"")</f>
        <v>52</v>
      </c>
      <c r="BK66" s="10">
        <f>IFERROR(VLOOKUP($B66,'[1]2018'!$B$3:$U$102,17,0),"")</f>
        <v>48</v>
      </c>
      <c r="BL66" s="11">
        <v>67273</v>
      </c>
      <c r="BM66" s="11">
        <f>IFERROR(VLOOKUP(B66,'[1]2021'!$B$3:$AB$102,18,0), "")</f>
        <v>66576</v>
      </c>
      <c r="BN66" s="11">
        <f>IFERROR(VLOOKUP(B66,'[1]2020'!$B$3:$AD$92,16,0), "")</f>
        <v>63873</v>
      </c>
      <c r="BO66" s="11">
        <f>IFERROR(VLOOKUP(B66,'[1]2019'!$B$3:$AC$102,7,0), "")</f>
        <v>62063</v>
      </c>
      <c r="BP66">
        <v>9</v>
      </c>
      <c r="BQ66">
        <f>IFERROR(VLOOKUP(B66,'[1]2021'!$B$3:$AB$102,24,0), "")</f>
        <v>7</v>
      </c>
      <c r="BR66">
        <f>IFERROR(VLOOKUP(B66,'[1]2020'!$B$3:$AD$92,28,0), "")</f>
        <v>7</v>
      </c>
      <c r="BS66">
        <f>IFERROR(VLOOKUP(B66,'[1]2019'!$B$3:$AC$102,13,0), "")</f>
        <v>4</v>
      </c>
      <c r="BT66">
        <v>36</v>
      </c>
      <c r="BU66">
        <f>IFERROR(VLOOKUP(B66,'[1]2021'!$B$3:$AB$102,7,0), "")</f>
        <v>41</v>
      </c>
      <c r="BV66">
        <f>IFERROR(VLOOKUP(B66,'[1]2020'!$B$3:$AD$92,17,0), "")</f>
        <v>42</v>
      </c>
      <c r="BW66">
        <f>IFERROR(VLOOKUP(B66,'[1]2019'!$B$3:$AC$102,9,0), "")</f>
        <v>38</v>
      </c>
      <c r="BX66">
        <f>IFERROR(VLOOKUP(B66,'[1]2018'!$B$3:$U$102,11,0), "")</f>
        <v>27</v>
      </c>
      <c r="BY66">
        <v>11</v>
      </c>
      <c r="BZ66">
        <f>IFERROR(VLOOKUP(B66,'[1]2021'!$B$3:$AB$102,19,0), "")</f>
        <v>10</v>
      </c>
      <c r="CA66">
        <f>IFERROR(VLOOKUP(B66,'[1]2020'!$B$3:$AD$92,26,0), "")</f>
        <v>18</v>
      </c>
      <c r="CB66">
        <f>IFERROR(VLOOKUP(B66,'[1]2019'!$B$3:$AC$102,3,0), "")</f>
        <v>15</v>
      </c>
      <c r="CC66">
        <f>IFERROR(VLOOKUP(B66,'[1]2018'!$B$3:$U$102,18,0), "")</f>
        <v>10</v>
      </c>
      <c r="CD66">
        <v>84.308000000000007</v>
      </c>
      <c r="CE66">
        <f>IFERROR(VLOOKUP(B66,'[1]2021'!$B$3:$AB$102,21,0), "")</f>
        <v>85.216999999999999</v>
      </c>
      <c r="CF66">
        <f>IFERROR(VLOOKUP(B66,'[1]2020'!$B$3:$AD$92,7,0), "")</f>
        <v>85</v>
      </c>
      <c r="CG66" t="s">
        <v>245</v>
      </c>
      <c r="CH66">
        <v>100</v>
      </c>
      <c r="CI66">
        <v>24</v>
      </c>
    </row>
    <row r="67" spans="1:87" x14ac:dyDescent="0.3">
      <c r="A67">
        <v>66</v>
      </c>
      <c r="B67" t="s">
        <v>39</v>
      </c>
      <c r="C67">
        <v>53</v>
      </c>
      <c r="D67">
        <f>IFERROR(VLOOKUP(B67,'[1]2021'!$B$3:$AB$102,22,0), "")</f>
        <v>46</v>
      </c>
      <c r="E67">
        <f>IFERROR(VLOOKUP(B67,'[1]2020'!$B$3:$AD$92,11,0), "")</f>
        <v>31</v>
      </c>
      <c r="F67">
        <f>IFERROR(VLOOKUP(B67,'[1]2019'!$B$3:$AC$102,14,0), "")</f>
        <v>27</v>
      </c>
      <c r="G67">
        <v>73</v>
      </c>
      <c r="H67">
        <f>IFERROR(VLOOKUP(B67,'[1]2021'!$B$3:$AB$102,10,0), "")</f>
        <v>69</v>
      </c>
      <c r="I67">
        <f>IFERROR(VLOOKUP(B67,'[1]2020'!$B$3:$AD$92,20,0), "")</f>
        <v>69</v>
      </c>
      <c r="J67">
        <f>IFERROR(VLOOKUP(B67,'[1]2019'!$B$3:$AC$102,19,0), "")</f>
        <v>71</v>
      </c>
      <c r="K67">
        <f>IFERROR(VLOOKUP(B67,'[1]2018'!$B$3:$U$102,14,0), "")</f>
        <v>69</v>
      </c>
      <c r="L67">
        <v>78</v>
      </c>
      <c r="M67" t="str">
        <f>IFERROR(VLOOKUP(B67,'[1]2021'!B68:$AB$102,23,0), "")</f>
        <v/>
      </c>
      <c r="N67">
        <f>IFERROR(VLOOKUP(B67,'[1]2020'!$B$3:$AD$92,4,0), "")</f>
        <v>32</v>
      </c>
      <c r="O67">
        <f>IFERROR(VLOOKUP(B67,'[1]2019'!$B$3:$AC$102,5,0), "")</f>
        <v>43</v>
      </c>
      <c r="P67">
        <v>55</v>
      </c>
      <c r="Q67">
        <f>IFERROR(VLOOKUP(B67,'[1]2021'!$B$3:$AB$102,11,0), "")</f>
        <v>45</v>
      </c>
      <c r="R67">
        <f>IFERROR(VLOOKUP(B67,'[1]2020'!$B$3:$AD$92,6,0), "")</f>
        <v>41</v>
      </c>
      <c r="S67">
        <f>IFERROR(VLOOKUP(B67,'[1]2019'!$B$3:$AC$102,12,0), "")</f>
        <v>37</v>
      </c>
      <c r="T67">
        <f>IFERROR(VLOOKUP(B67,'[1]2018'!$B$3:$U$102,15,0), "")</f>
        <v>35</v>
      </c>
      <c r="U67">
        <v>95</v>
      </c>
      <c r="V67">
        <f>IFERROR(VLOOKUP(B67,'[1]2021'!$B$3:$AB$102,12,0), "")</f>
        <v>94</v>
      </c>
      <c r="W67">
        <f>IFERROR(VLOOKUP(B67,'[1]2020'!$B$3:$AD$92,15,0), "")</f>
        <v>94</v>
      </c>
      <c r="X67">
        <f>IFERROR(VLOOKUP(B67,'[1]2019'!$B$3:$AC$102,21,0), "")</f>
        <v>98</v>
      </c>
      <c r="Y67">
        <f>IFERROR(VLOOKUP(B67,'[1]2018'!$B$3:$U$102,19,0), "")</f>
        <v>98</v>
      </c>
      <c r="Z67">
        <v>31</v>
      </c>
      <c r="AA67">
        <f>IFERROR(VLOOKUP(B67,'[1]2021'!$B$3:$AB$102,9,0), "")</f>
        <v>19</v>
      </c>
      <c r="AB67">
        <f>IFERROR(VLOOKUP(B67,'[1]2020'!$B$3:$AD$92,18,0), "")</f>
        <v>28</v>
      </c>
      <c r="AC67">
        <f>IFERROR(VLOOKUP(B67,'[1]2019'!$B$3:$AC$102,16,0), "")</f>
        <v>29</v>
      </c>
      <c r="AD67">
        <f>IFERROR(VLOOKUP(B67,'[1]2018'!$B$3:$U$102,16,0), "")</f>
        <v>40</v>
      </c>
      <c r="AE67">
        <v>66</v>
      </c>
      <c r="AF67">
        <f>IFERROR(VLOOKUP(B67,'[1]2021'!$B$3:$AC$102,28,0), "")</f>
        <v>58</v>
      </c>
      <c r="AG67">
        <f>IFERROR(VLOOKUP(B67,'[1]2020'!$B$3:$AE$92,30,0), "")</f>
        <v>40</v>
      </c>
      <c r="AH67">
        <f>IFERROR(VLOOKUP(B67,'[1]2021'!$B$3:$AB$102,14,0), "")</f>
        <v>37</v>
      </c>
      <c r="AI67">
        <f>IFERROR(VLOOKUP(B67,'[1]2020'!$B$3:$AE$92,29,0), "")</f>
        <v>45</v>
      </c>
      <c r="AJ67">
        <v>8.4700000000000006</v>
      </c>
      <c r="AK67">
        <f>IFERROR(VLOOKUP(B67,'[1]2021'!$B$3:$AB$102,13,0), "")</f>
        <v>8.3699999999999992</v>
      </c>
      <c r="AL67">
        <f>IFERROR(VLOOKUP(B67,'[1]2020'!$B$3:$AD$92,25,0), "")</f>
        <v>8.75</v>
      </c>
      <c r="AM67">
        <v>27</v>
      </c>
      <c r="AN67">
        <f>IFERROR(VLOOKUP(B67,'[1]2021'!$B$3:$AB$102,3,0), "")</f>
        <v>25</v>
      </c>
      <c r="AO67">
        <f>IFERROR(VLOOKUP(B67,'[1]2020'!$B$3:$AD$92,12,0), "")</f>
        <v>25</v>
      </c>
      <c r="AP67">
        <f>IFERROR(VLOOKUP(B67,'[1]2019'!$B$3:$AC$102,22,0), "")</f>
        <v>29</v>
      </c>
      <c r="AQ67">
        <f>IFERROR(VLOOKUP(B67,'[1]2018'!$B$3:$U$102,5,0), "")</f>
        <v>31</v>
      </c>
      <c r="AR67">
        <v>49</v>
      </c>
      <c r="AS67">
        <f>IFERROR(VLOOKUP(B67,'[1]2021'!$B$3:$AB$102,27,0), "")</f>
        <v>50</v>
      </c>
      <c r="AT67">
        <f>IFERROR(VLOOKUP(B67,'[1]2020'!$B$3:$AD$92,8,0), "")</f>
        <v>52</v>
      </c>
      <c r="AU67" t="str">
        <f>IFERROR(VLOOKUP(B67,'[1]2019'!B68:$AC$102,20,0), "")</f>
        <v/>
      </c>
      <c r="AV67">
        <f>IFERROR(VLOOKUP(B67,'[1]2018'!$B$3:$U$102,4,0), "")</f>
        <v>38</v>
      </c>
      <c r="AW67">
        <v>36</v>
      </c>
      <c r="AX67">
        <f>IFERROR(VLOOKUP(B67,'[1]2021'!$B$3:$AB$102,6,0), "")</f>
        <v>38</v>
      </c>
      <c r="AY67">
        <f>IFERROR(VLOOKUP(B67,'[1]2020'!$B$3:$AD$92,3,0), "")</f>
        <v>39</v>
      </c>
      <c r="AZ67">
        <f>IFERROR(VLOOKUP(B67,'[1]2019'!$B$3:$AC$102,27,0), "")</f>
        <v>36</v>
      </c>
      <c r="BA67">
        <f>IFERROR(VLOOKUP(B67,'[1]2018'!$B$3:$U$102,8,0), "")</f>
        <v>32</v>
      </c>
      <c r="BB67">
        <v>72</v>
      </c>
      <c r="BC67">
        <f>IFERROR(VLOOKUP(B68,'[1]2021'!$B$3:$AB$102,17,0), "")</f>
        <v>80</v>
      </c>
      <c r="BD67">
        <f>IFERROR(VLOOKUP(B67,'[1]2020'!$B$3:$AD$92,2,0), "")</f>
        <v>29</v>
      </c>
      <c r="BE67">
        <f>IFERROR(VLOOKUP(B67,'[1]2019'!$B$3:$AC$102,11,0), "")</f>
        <v>18</v>
      </c>
      <c r="BF67" t="str">
        <f>IFERROR(VLOOKUP(B67,'[1]2018'!B68:U167,13,0), "")</f>
        <v/>
      </c>
      <c r="BG67" s="10">
        <v>41.48</v>
      </c>
      <c r="BH67" s="10">
        <f>IFERROR(VLOOKUP($B67,'[1]2021'!$B$3:$AB$102,20,0),"")</f>
        <v>45.936999999999998</v>
      </c>
      <c r="BI67" s="10">
        <f>IFERROR(VLOOKUP($B67,'[1]2020'!$B$3:$AD$92,20,0),"")</f>
        <v>69</v>
      </c>
      <c r="BJ67" s="10">
        <f>IFERROR(VLOOKUP($B67,'[1]2019'!$B$3:$AC$102,17,0),"")</f>
        <v>51</v>
      </c>
      <c r="BK67" s="10">
        <f>IFERROR(VLOOKUP($B67,'[1]2018'!$B$3:$U$102,17,0),"")</f>
        <v>44</v>
      </c>
      <c r="BL67" s="11">
        <v>64994</v>
      </c>
      <c r="BM67" s="11">
        <f>IFERROR(VLOOKUP(B67,'[1]2021'!$B$3:$AB$102,18,0), "")</f>
        <v>61678</v>
      </c>
      <c r="BN67" s="11">
        <f>IFERROR(VLOOKUP(B67,'[1]2020'!$B$3:$AD$92,16,0), "")</f>
        <v>67191</v>
      </c>
      <c r="BO67" s="11">
        <f>IFERROR(VLOOKUP(B67,'[1]2019'!$B$3:$AC$102,7,0), "")</f>
        <v>64546</v>
      </c>
      <c r="BP67">
        <v>38</v>
      </c>
      <c r="BQ67">
        <f>IFERROR(VLOOKUP(B67,'[1]2021'!$B$3:$AB$102,24,0), "")</f>
        <v>38</v>
      </c>
      <c r="BR67">
        <f>IFERROR(VLOOKUP(B67,'[1]2020'!$B$3:$AD$92,28,0), "")</f>
        <v>35</v>
      </c>
      <c r="BS67">
        <f>IFERROR(VLOOKUP(B67,'[1]2019'!$B$3:$AC$102,13,0), "")</f>
        <v>40</v>
      </c>
      <c r="BT67">
        <v>21</v>
      </c>
      <c r="BU67">
        <f>IFERROR(VLOOKUP(B67,'[1]2021'!$B$3:$AB$102,7,0), "")</f>
        <v>21</v>
      </c>
      <c r="BV67">
        <f>IFERROR(VLOOKUP(B67,'[1]2020'!$B$3:$AD$92,17,0), "")</f>
        <v>24</v>
      </c>
      <c r="BW67">
        <f>IFERROR(VLOOKUP(B67,'[1]2019'!$B$3:$AC$102,9,0), "")</f>
        <v>36</v>
      </c>
      <c r="BX67">
        <f>IFERROR(VLOOKUP(B67,'[1]2018'!$B$3:$U$102,11,0), "")</f>
        <v>37</v>
      </c>
      <c r="BY67">
        <v>67</v>
      </c>
      <c r="BZ67">
        <f>IFERROR(VLOOKUP(B67,'[1]2021'!$B$3:$AB$102,19,0), "")</f>
        <v>47</v>
      </c>
      <c r="CA67">
        <f>IFERROR(VLOOKUP(B67,'[1]2020'!$B$3:$AD$92,26,0), "")</f>
        <v>56</v>
      </c>
      <c r="CB67">
        <f>IFERROR(VLOOKUP(B67,'[1]2019'!$B$3:$AC$102,3,0), "")</f>
        <v>61</v>
      </c>
      <c r="CC67">
        <f>IFERROR(VLOOKUP(B67,'[1]2018'!$B$3:$U$102,18,0), "")</f>
        <v>64</v>
      </c>
      <c r="CD67">
        <v>85.456000000000003</v>
      </c>
      <c r="CE67">
        <f>IFERROR(VLOOKUP(B67,'[1]2021'!$B$3:$AB$102,21,0), "")</f>
        <v>86.311000000000007</v>
      </c>
      <c r="CF67">
        <f>IFERROR(VLOOKUP(B67,'[1]2020'!$B$3:$AD$92,7,0), "")</f>
        <v>85</v>
      </c>
      <c r="CG67" t="s">
        <v>219</v>
      </c>
      <c r="CH67">
        <v>100</v>
      </c>
      <c r="CI67">
        <v>10</v>
      </c>
    </row>
    <row r="68" spans="1:87" x14ac:dyDescent="0.3">
      <c r="A68">
        <v>67</v>
      </c>
      <c r="B68" t="s">
        <v>43</v>
      </c>
      <c r="C68">
        <v>41</v>
      </c>
      <c r="D68">
        <f>IFERROR(VLOOKUP(B68,'[1]2021'!$B$3:$AB$102,22,0), "")</f>
        <v>26</v>
      </c>
      <c r="E68">
        <f>IFERROR(VLOOKUP(B68,'[1]2020'!$B$3:$AD$92,11,0), "")</f>
        <v>44</v>
      </c>
      <c r="F68">
        <f>IFERROR(VLOOKUP(B68,'[1]2019'!$B$3:$AC$102,14,0), "")</f>
        <v>44</v>
      </c>
      <c r="G68">
        <v>60</v>
      </c>
      <c r="H68">
        <f>IFERROR(VLOOKUP(B68,'[1]2021'!$B$3:$AB$102,10,0), "")</f>
        <v>33</v>
      </c>
      <c r="I68">
        <f>IFERROR(VLOOKUP(B68,'[1]2020'!$B$3:$AD$92,20,0), "")</f>
        <v>33</v>
      </c>
      <c r="J68">
        <f>IFERROR(VLOOKUP(B68,'[1]2019'!$B$3:$AC$102,19,0), "")</f>
        <v>33</v>
      </c>
      <c r="K68">
        <f>IFERROR(VLOOKUP(B68,'[1]2018'!$B$3:$U$102,14,0), "")</f>
        <v>23</v>
      </c>
      <c r="L68">
        <v>45</v>
      </c>
      <c r="M68" t="str">
        <f>IFERROR(VLOOKUP(B68,'[1]2021'!B69:$AB$102,23,0), "")</f>
        <v/>
      </c>
      <c r="N68">
        <f>IFERROR(VLOOKUP(B68,'[1]2020'!$B$3:$AD$92,4,0), "")</f>
        <v>42</v>
      </c>
      <c r="O68">
        <f>IFERROR(VLOOKUP(B68,'[1]2019'!$B$3:$AC$102,5,0), "")</f>
        <v>46</v>
      </c>
      <c r="P68">
        <v>56</v>
      </c>
      <c r="Q68">
        <f>IFERROR(VLOOKUP(B68,'[1]2021'!$B$3:$AB$102,11,0), "")</f>
        <v>45</v>
      </c>
      <c r="R68">
        <f>IFERROR(VLOOKUP(B68,'[1]2020'!$B$3:$AD$92,6,0), "")</f>
        <v>42</v>
      </c>
      <c r="S68">
        <f>IFERROR(VLOOKUP(B68,'[1]2019'!$B$3:$AC$102,12,0), "")</f>
        <v>45</v>
      </c>
      <c r="T68">
        <f>IFERROR(VLOOKUP(B68,'[1]2018'!$B$3:$U$102,15,0), "")</f>
        <v>49</v>
      </c>
      <c r="U68">
        <v>86</v>
      </c>
      <c r="V68">
        <f>IFERROR(VLOOKUP(B68,'[1]2021'!$B$3:$AB$102,12,0), "")</f>
        <v>86</v>
      </c>
      <c r="W68">
        <f>IFERROR(VLOOKUP(B68,'[1]2020'!$B$3:$AD$92,15,0), "")</f>
        <v>100</v>
      </c>
      <c r="X68">
        <f>IFERROR(VLOOKUP(B68,'[1]2019'!$B$3:$AC$102,21,0), "")</f>
        <v>100</v>
      </c>
      <c r="Y68">
        <f>IFERROR(VLOOKUP(B68,'[1]2018'!$B$3:$U$102,19,0), "")</f>
        <v>92</v>
      </c>
      <c r="Z68">
        <v>42</v>
      </c>
      <c r="AA68">
        <f>IFERROR(VLOOKUP(B68,'[1]2021'!$B$3:$AB$102,9,0), "")</f>
        <v>49</v>
      </c>
      <c r="AB68">
        <f>IFERROR(VLOOKUP(B68,'[1]2020'!$B$3:$AD$92,18,0), "")</f>
        <v>44</v>
      </c>
      <c r="AC68">
        <f>IFERROR(VLOOKUP(B68,'[1]2019'!$B$3:$AC$102,16,0), "")</f>
        <v>39</v>
      </c>
      <c r="AD68">
        <f>IFERROR(VLOOKUP(B68,'[1]2018'!$B$3:$U$102,16,0), "")</f>
        <v>46</v>
      </c>
      <c r="AE68">
        <v>67</v>
      </c>
      <c r="AF68">
        <f>IFERROR(VLOOKUP(B68,'[1]2021'!$B$3:$AC$102,28,0), "")</f>
        <v>60</v>
      </c>
      <c r="AG68">
        <f>IFERROR(VLOOKUP(B68,'[1]2020'!$B$3:$AE$92,30,0), "")</f>
        <v>42</v>
      </c>
      <c r="AH68">
        <f>IFERROR(VLOOKUP(B68,'[1]2021'!$B$3:$AB$102,14,0), "")</f>
        <v>33</v>
      </c>
      <c r="AI68">
        <f>IFERROR(VLOOKUP(B68,'[1]2020'!$B$3:$AE$92,29,0), "")</f>
        <v>51</v>
      </c>
      <c r="AJ68">
        <v>9.07</v>
      </c>
      <c r="AK68">
        <f>IFERROR(VLOOKUP(B68,'[1]2021'!$B$3:$AB$102,13,0), "")</f>
        <v>9.09</v>
      </c>
      <c r="AL68">
        <f>IFERROR(VLOOKUP(B68,'[1]2020'!$B$3:$AD$92,25,0), "")</f>
        <v>8.9700000000000006</v>
      </c>
      <c r="AM68">
        <v>55</v>
      </c>
      <c r="AN68">
        <f>IFERROR(VLOOKUP(B68,'[1]2021'!$B$3:$AB$102,3,0), "")</f>
        <v>41</v>
      </c>
      <c r="AO68">
        <f>IFERROR(VLOOKUP(B68,'[1]2020'!$B$3:$AD$92,12,0), "")</f>
        <v>53</v>
      </c>
      <c r="AP68">
        <f>IFERROR(VLOOKUP(B68,'[1]2019'!$B$3:$AC$102,22,0), "")</f>
        <v>53</v>
      </c>
      <c r="AQ68">
        <f>IFERROR(VLOOKUP(B68,'[1]2018'!$B$3:$U$102,5,0), "")</f>
        <v>43</v>
      </c>
      <c r="AR68">
        <v>50</v>
      </c>
      <c r="AS68">
        <f>IFERROR(VLOOKUP(B68,'[1]2021'!$B$3:$AB$102,27,0), "")</f>
        <v>55</v>
      </c>
      <c r="AT68">
        <f>IFERROR(VLOOKUP(B68,'[1]2020'!$B$3:$AD$92,8,0), "")</f>
        <v>51</v>
      </c>
      <c r="AU68" t="str">
        <f>IFERROR(VLOOKUP(B68,'[1]2019'!B69:$AC$102,20,0), "")</f>
        <v/>
      </c>
      <c r="AV68">
        <f>IFERROR(VLOOKUP(B68,'[1]2018'!$B$3:$U$102,4,0), "")</f>
        <v>57</v>
      </c>
      <c r="AW68">
        <v>47</v>
      </c>
      <c r="AX68">
        <f>IFERROR(VLOOKUP(B68,'[1]2021'!$B$3:$AB$102,6,0), "")</f>
        <v>53</v>
      </c>
      <c r="AY68">
        <f>IFERROR(VLOOKUP(B68,'[1]2020'!$B$3:$AD$92,3,0), "")</f>
        <v>50</v>
      </c>
      <c r="AZ68">
        <f>IFERROR(VLOOKUP(B68,'[1]2019'!$B$3:$AC$102,27,0), "")</f>
        <v>50</v>
      </c>
      <c r="BA68">
        <f>IFERROR(VLOOKUP(B68,'[1]2018'!$B$3:$U$102,8,0), "")</f>
        <v>44</v>
      </c>
      <c r="BB68">
        <v>92</v>
      </c>
      <c r="BC68">
        <f>IFERROR(VLOOKUP(B69,'[1]2021'!$B$3:$AB$102,17,0), "")</f>
        <v>42</v>
      </c>
      <c r="BD68">
        <f>IFERROR(VLOOKUP(B68,'[1]2020'!$B$3:$AD$92,2,0), "")</f>
        <v>85</v>
      </c>
      <c r="BE68">
        <f>IFERROR(VLOOKUP(B68,'[1]2019'!$B$3:$AC$102,11,0), "")</f>
        <v>74</v>
      </c>
      <c r="BF68" t="str">
        <f>IFERROR(VLOOKUP(B68,'[1]2018'!B69:U168,13,0), "")</f>
        <v/>
      </c>
      <c r="BG68" s="10">
        <v>39.479999999999997</v>
      </c>
      <c r="BH68" s="10">
        <f>IFERROR(VLOOKUP($B68,'[1]2021'!$B$3:$AB$102,20,0),"")</f>
        <v>46.493000000000002</v>
      </c>
      <c r="BI68" s="10">
        <f>IFERROR(VLOOKUP($B68,'[1]2020'!$B$3:$AD$92,20,0),"")</f>
        <v>33</v>
      </c>
      <c r="BJ68" s="10">
        <f>IFERROR(VLOOKUP($B68,'[1]2019'!$B$3:$AC$102,17,0),"")</f>
        <v>49</v>
      </c>
      <c r="BK68" s="10">
        <f>IFERROR(VLOOKUP($B68,'[1]2018'!$B$3:$U$102,17,0),"")</f>
        <v>43</v>
      </c>
      <c r="BL68" s="11">
        <v>64736</v>
      </c>
      <c r="BM68" s="11">
        <f>IFERROR(VLOOKUP(B68,'[1]2021'!$B$3:$AB$102,18,0), "")</f>
        <v>64157</v>
      </c>
      <c r="BN68" s="11">
        <f>IFERROR(VLOOKUP(B68,'[1]2020'!$B$3:$AD$92,16,0), "")</f>
        <v>61828</v>
      </c>
      <c r="BO68" s="11">
        <f>IFERROR(VLOOKUP(B68,'[1]2019'!$B$3:$AC$102,7,0), "")</f>
        <v>62083</v>
      </c>
      <c r="BP68">
        <v>24</v>
      </c>
      <c r="BQ68">
        <f>IFERROR(VLOOKUP(B68,'[1]2021'!$B$3:$AB$102,24,0), "")</f>
        <v>25</v>
      </c>
      <c r="BR68">
        <f>IFERROR(VLOOKUP(B68,'[1]2020'!$B$3:$AD$92,28,0), "")</f>
        <v>23</v>
      </c>
      <c r="BS68">
        <f>IFERROR(VLOOKUP(B68,'[1]2019'!$B$3:$AC$102,13,0), "")</f>
        <v>12</v>
      </c>
      <c r="BT68">
        <v>22</v>
      </c>
      <c r="BU68">
        <f>IFERROR(VLOOKUP(B68,'[1]2021'!$B$3:$AB$102,7,0), "")</f>
        <v>17</v>
      </c>
      <c r="BV68">
        <f>IFERROR(VLOOKUP(B68,'[1]2020'!$B$3:$AD$92,17,0), "")</f>
        <v>35</v>
      </c>
      <c r="BW68">
        <f>IFERROR(VLOOKUP(B68,'[1]2019'!$B$3:$AC$102,9,0), "")</f>
        <v>35</v>
      </c>
      <c r="BX68">
        <f>IFERROR(VLOOKUP(B68,'[1]2018'!$B$3:$U$102,11,0), "")</f>
        <v>23</v>
      </c>
      <c r="BY68">
        <v>22</v>
      </c>
      <c r="BZ68">
        <f>IFERROR(VLOOKUP(B68,'[1]2021'!$B$3:$AB$102,19,0), "")</f>
        <v>17</v>
      </c>
      <c r="CA68">
        <f>IFERROR(VLOOKUP(B68,'[1]2020'!$B$3:$AD$92,26,0), "")</f>
        <v>53</v>
      </c>
      <c r="CB68">
        <f>IFERROR(VLOOKUP(B68,'[1]2019'!$B$3:$AC$102,3,0), "")</f>
        <v>52</v>
      </c>
      <c r="CC68">
        <f>IFERROR(VLOOKUP(B68,'[1]2018'!$B$3:$U$102,18,0), "")</f>
        <v>47</v>
      </c>
      <c r="CD68">
        <v>86.906000000000006</v>
      </c>
      <c r="CE68">
        <f>IFERROR(VLOOKUP(B68,'[1]2021'!$B$3:$AB$102,21,0), "")</f>
        <v>86.343000000000004</v>
      </c>
      <c r="CF68">
        <f>IFERROR(VLOOKUP(B68,'[1]2020'!$B$3:$AD$92,7,0), "")</f>
        <v>86</v>
      </c>
      <c r="CG68" t="s">
        <v>243</v>
      </c>
      <c r="CH68">
        <v>100</v>
      </c>
      <c r="CI68">
        <v>18</v>
      </c>
    </row>
    <row r="69" spans="1:87" x14ac:dyDescent="0.3">
      <c r="A69">
        <v>68</v>
      </c>
      <c r="B69" t="s">
        <v>73</v>
      </c>
      <c r="C69">
        <v>77</v>
      </c>
      <c r="D69">
        <f>IFERROR(VLOOKUP(B69,'[1]2021'!$B$3:$AB$102,22,0), "")</f>
        <v>28</v>
      </c>
      <c r="E69">
        <f>IFERROR(VLOOKUP(B69,'[1]2020'!$B$3:$AD$92,11,0), "")</f>
        <v>19</v>
      </c>
      <c r="F69" t="str">
        <f>IFERROR(VLOOKUP(B69,'[1]2019'!$B$3:$AC$102,14,0), "")</f>
        <v/>
      </c>
      <c r="G69">
        <v>31</v>
      </c>
      <c r="H69">
        <f>IFERROR(VLOOKUP(B69,'[1]2021'!$B$3:$AB$102,10,0), "")</f>
        <v>31</v>
      </c>
      <c r="I69">
        <f>IFERROR(VLOOKUP(B69,'[1]2020'!$B$3:$AD$92,20,0), "")</f>
        <v>25</v>
      </c>
      <c r="J69" t="str">
        <f>IFERROR(VLOOKUP(B69,'[1]2019'!$B$3:$AC$102,19,0), "")</f>
        <v/>
      </c>
      <c r="K69" t="str">
        <f>IFERROR(VLOOKUP(B69,'[1]2018'!$B$3:$U$102,14,0), "")</f>
        <v/>
      </c>
      <c r="L69">
        <v>82</v>
      </c>
      <c r="M69">
        <f>IFERROR(VLOOKUP(B69,'[1]2021'!B70:$AB$102,23,0), "")</f>
        <v>91</v>
      </c>
      <c r="N69">
        <f>IFERROR(VLOOKUP(B69,'[1]2020'!$B$3:$AD$92,4,0), "")</f>
        <v>76</v>
      </c>
      <c r="O69" t="str">
        <f>IFERROR(VLOOKUP(B69,'[1]2019'!$B$3:$AC$102,5,0), "")</f>
        <v/>
      </c>
      <c r="P69">
        <v>66</v>
      </c>
      <c r="Q69">
        <f>IFERROR(VLOOKUP(B69,'[1]2021'!$B$3:$AB$102,11,0), "")</f>
        <v>0</v>
      </c>
      <c r="R69" t="str">
        <f>IFERROR(VLOOKUP(B69,'[1]2020'!$B$3:$AD$92,6,0), "")</f>
        <v/>
      </c>
      <c r="S69" t="str">
        <f>IFERROR(VLOOKUP(B69,'[1]2019'!$B$3:$AC$102,12,0), "")</f>
        <v/>
      </c>
      <c r="T69" t="str">
        <f>IFERROR(VLOOKUP(B69,'[1]2018'!$B$3:$U$102,15,0), "")</f>
        <v/>
      </c>
      <c r="U69">
        <v>62</v>
      </c>
      <c r="V69">
        <f>IFERROR(VLOOKUP(B69,'[1]2021'!$B$3:$AB$102,12,0), "")</f>
        <v>67</v>
      </c>
      <c r="W69">
        <f>IFERROR(VLOOKUP(B69,'[1]2020'!$B$3:$AD$92,15,0), "")</f>
        <v>68</v>
      </c>
      <c r="X69" t="str">
        <f>IFERROR(VLOOKUP(B69,'[1]2019'!$B$3:$AC$102,21,0), "")</f>
        <v/>
      </c>
      <c r="Y69" t="str">
        <f>IFERROR(VLOOKUP(B69,'[1]2018'!$B$3:$U$102,19,0), "")</f>
        <v/>
      </c>
      <c r="Z69">
        <v>29</v>
      </c>
      <c r="AA69">
        <f>IFERROR(VLOOKUP(B69,'[1]2021'!$B$3:$AB$102,9,0), "")</f>
        <v>27</v>
      </c>
      <c r="AB69">
        <f>IFERROR(VLOOKUP(B69,'[1]2020'!$B$3:$AD$92,18,0), "")</f>
        <v>71</v>
      </c>
      <c r="AC69" t="str">
        <f>IFERROR(VLOOKUP(B69,'[1]2019'!$B$3:$AC$102,16,0), "")</f>
        <v/>
      </c>
      <c r="AD69" t="str">
        <f>IFERROR(VLOOKUP(B69,'[1]2018'!$B$3:$U$102,16,0), "")</f>
        <v/>
      </c>
      <c r="AE69">
        <v>68</v>
      </c>
      <c r="AF69">
        <f>IFERROR(VLOOKUP(B69,'[1]2021'!$B$3:$AC$102,28,0), "")</f>
        <v>67</v>
      </c>
      <c r="AG69">
        <f>IFERROR(VLOOKUP(B69,'[1]2020'!$B$3:$AE$92,30,0), "")</f>
        <v>64</v>
      </c>
      <c r="AH69">
        <f>IFERROR(VLOOKUP(B69,'[1]2021'!$B$3:$AB$102,14,0), "")</f>
        <v>0</v>
      </c>
      <c r="AI69" t="str">
        <f>IFERROR(VLOOKUP(B69,'[1]2020'!$B$3:$AE$92,29,0), "")</f>
        <v/>
      </c>
      <c r="AJ69">
        <v>8.52</v>
      </c>
      <c r="AK69">
        <f>IFERROR(VLOOKUP(B69,'[1]2021'!$B$3:$AB$102,13,0), "")</f>
        <v>9.15</v>
      </c>
      <c r="AL69">
        <f>IFERROR(VLOOKUP(B69,'[1]2020'!$B$3:$AD$92,25,0), "")</f>
        <v>8.35</v>
      </c>
      <c r="AM69">
        <v>25</v>
      </c>
      <c r="AN69">
        <f>IFERROR(VLOOKUP(B69,'[1]2021'!$B$3:$AB$102,3,0), "")</f>
        <v>25</v>
      </c>
      <c r="AO69">
        <f>IFERROR(VLOOKUP(B69,'[1]2020'!$B$3:$AD$92,12,0), "")</f>
        <v>25</v>
      </c>
      <c r="AP69" t="str">
        <f>IFERROR(VLOOKUP(B69,'[1]2019'!$B$3:$AC$102,22,0), "")</f>
        <v/>
      </c>
      <c r="AQ69" t="str">
        <f>IFERROR(VLOOKUP(B69,'[1]2018'!$B$3:$U$102,5,0), "")</f>
        <v/>
      </c>
      <c r="AR69">
        <v>56</v>
      </c>
      <c r="AS69">
        <f>IFERROR(VLOOKUP(B69,'[1]2021'!$B$3:$AB$102,27,0), "")</f>
        <v>42</v>
      </c>
      <c r="AT69">
        <f>IFERROR(VLOOKUP(B69,'[1]2020'!$B$3:$AD$92,8,0), "")</f>
        <v>52</v>
      </c>
      <c r="AU69" t="str">
        <f>IFERROR(VLOOKUP(B69,'[1]2019'!B70:$AC$102,20,0), "")</f>
        <v/>
      </c>
      <c r="AV69" t="str">
        <f>IFERROR(VLOOKUP(B69,'[1]2018'!$B$3:$U$102,4,0), "")</f>
        <v/>
      </c>
      <c r="AW69">
        <v>32</v>
      </c>
      <c r="AX69">
        <f>IFERROR(VLOOKUP(B69,'[1]2021'!$B$3:$AB$102,6,0), "")</f>
        <v>27</v>
      </c>
      <c r="AY69">
        <f>IFERROR(VLOOKUP(B69,'[1]2020'!$B$3:$AD$92,3,0), "")</f>
        <v>28</v>
      </c>
      <c r="AZ69" t="str">
        <f>IFERROR(VLOOKUP(B69,'[1]2019'!$B$3:$AC$102,27,0), "")</f>
        <v/>
      </c>
      <c r="BA69" t="str">
        <f>IFERROR(VLOOKUP(B69,'[1]2018'!$B$3:$U$102,8,0), "")</f>
        <v/>
      </c>
      <c r="BB69">
        <v>39</v>
      </c>
      <c r="BC69">
        <f>IFERROR(VLOOKUP(B70,'[1]2021'!$B$3:$AB$102,17,0), "")</f>
        <v>52</v>
      </c>
      <c r="BD69">
        <f>IFERROR(VLOOKUP(B69,'[1]2020'!$B$3:$AD$92,2,0), "")</f>
        <v>46</v>
      </c>
      <c r="BE69" t="str">
        <f>IFERROR(VLOOKUP(B69,'[1]2019'!$B$3:$AC$102,11,0), "")</f>
        <v/>
      </c>
      <c r="BF69" t="str">
        <f>IFERROR(VLOOKUP(B69,'[1]2018'!B70:U169,13,0), "")</f>
        <v/>
      </c>
      <c r="BG69" s="10">
        <v>36.5</v>
      </c>
      <c r="BH69" s="10">
        <f>IFERROR(VLOOKUP($B69,'[1]2021'!$B$3:$AB$102,20,0),"")</f>
        <v>33.58</v>
      </c>
      <c r="BI69" s="10">
        <f>IFERROR(VLOOKUP($B69,'[1]2020'!$B$3:$AD$92,20,0),"")</f>
        <v>25</v>
      </c>
      <c r="BJ69" s="10" t="str">
        <f>IFERROR(VLOOKUP($B69,'[1]2019'!$B$3:$AC$102,17,0),"")</f>
        <v/>
      </c>
      <c r="BK69" s="10" t="str">
        <f>IFERROR(VLOOKUP($B69,'[1]2018'!$B$3:$U$102,17,0),"")</f>
        <v/>
      </c>
      <c r="BL69" s="11">
        <v>82606</v>
      </c>
      <c r="BM69" s="11">
        <f>IFERROR(VLOOKUP(B69,'[1]2021'!$B$3:$AB$102,18,0), "")</f>
        <v>77733</v>
      </c>
      <c r="BN69" s="11">
        <f>IFERROR(VLOOKUP(B69,'[1]2020'!$B$3:$AD$92,16,0), "")</f>
        <v>75180</v>
      </c>
      <c r="BO69" s="11" t="str">
        <f>IFERROR(VLOOKUP(B69,'[1]2019'!$B$3:$AC$102,7,0), "")</f>
        <v/>
      </c>
      <c r="BP69">
        <v>1</v>
      </c>
      <c r="BQ69">
        <f>IFERROR(VLOOKUP(B69,'[1]2021'!$B$3:$AB$102,24,0), "")</f>
        <v>1</v>
      </c>
      <c r="BR69">
        <f>IFERROR(VLOOKUP(B69,'[1]2020'!$B$3:$AD$92,28,0), "")</f>
        <v>1</v>
      </c>
      <c r="BS69" t="str">
        <f>IFERROR(VLOOKUP(B69,'[1]2019'!$B$3:$AC$102,13,0), "")</f>
        <v/>
      </c>
      <c r="BT69">
        <v>36</v>
      </c>
      <c r="BU69">
        <f>IFERROR(VLOOKUP(B69,'[1]2021'!$B$3:$AB$102,7,0), "")</f>
        <v>42</v>
      </c>
      <c r="BV69">
        <f>IFERROR(VLOOKUP(B69,'[1]2020'!$B$3:$AD$92,17,0), "")</f>
        <v>45</v>
      </c>
      <c r="BW69" t="str">
        <f>IFERROR(VLOOKUP(B69,'[1]2019'!$B$3:$AC$102,9,0), "")</f>
        <v/>
      </c>
      <c r="BX69" t="str">
        <f>IFERROR(VLOOKUP(B69,'[1]2018'!$B$3:$U$102,11,0), "")</f>
        <v/>
      </c>
      <c r="BY69">
        <v>53</v>
      </c>
      <c r="BZ69">
        <f>IFERROR(VLOOKUP(B69,'[1]2021'!$B$3:$AB$102,19,0), "")</f>
        <v>53</v>
      </c>
      <c r="CA69">
        <f>IFERROR(VLOOKUP(B69,'[1]2020'!$B$3:$AD$92,26,0), "")</f>
        <v>70</v>
      </c>
      <c r="CB69" t="str">
        <f>IFERROR(VLOOKUP(B69,'[1]2019'!$B$3:$AC$102,3,0), "")</f>
        <v/>
      </c>
      <c r="CC69" t="str">
        <f>IFERROR(VLOOKUP(B69,'[1]2018'!$B$3:$U$102,18,0), "")</f>
        <v/>
      </c>
      <c r="CD69">
        <v>82.911000000000001</v>
      </c>
      <c r="CE69">
        <f>IFERROR(VLOOKUP(B69,'[1]2021'!$B$3:$AB$102,21,0), "")</f>
        <v>82.025000000000006</v>
      </c>
      <c r="CF69">
        <f>IFERROR(VLOOKUP(B69,'[1]2020'!$B$3:$AD$92,7,0), "")</f>
        <v>84</v>
      </c>
      <c r="CG69" t="s">
        <v>251</v>
      </c>
      <c r="CH69">
        <v>0</v>
      </c>
      <c r="CI69">
        <v>14</v>
      </c>
    </row>
    <row r="70" spans="1:87" x14ac:dyDescent="0.3">
      <c r="A70">
        <v>69</v>
      </c>
      <c r="B70" t="s">
        <v>49</v>
      </c>
      <c r="C70">
        <v>37</v>
      </c>
      <c r="D70">
        <f>IFERROR(VLOOKUP(B70,'[1]2021'!$B$3:$AB$102,22,0), "")</f>
        <v>29</v>
      </c>
      <c r="E70">
        <f>IFERROR(VLOOKUP(B70,'[1]2020'!$B$3:$AD$92,11,0), "")</f>
        <v>39</v>
      </c>
      <c r="F70">
        <f>IFERROR(VLOOKUP(B70,'[1]2019'!$B$3:$AC$102,14,0), "")</f>
        <v>49</v>
      </c>
      <c r="G70">
        <v>44</v>
      </c>
      <c r="H70">
        <f>IFERROR(VLOOKUP(B70,'[1]2021'!$B$3:$AB$102,10,0), "")</f>
        <v>44</v>
      </c>
      <c r="I70">
        <f>IFERROR(VLOOKUP(B70,'[1]2020'!$B$3:$AD$92,20,0), "")</f>
        <v>50</v>
      </c>
      <c r="J70">
        <f>IFERROR(VLOOKUP(B70,'[1]2019'!$B$3:$AC$102,19,0), "")</f>
        <v>50</v>
      </c>
      <c r="K70">
        <f>IFERROR(VLOOKUP(B70,'[1]2018'!$B$3:$U$102,14,0), "")</f>
        <v>40</v>
      </c>
      <c r="L70">
        <v>91</v>
      </c>
      <c r="M70" t="str">
        <f>IFERROR(VLOOKUP(B70,'[1]2021'!B71:$AB$102,23,0), "")</f>
        <v/>
      </c>
      <c r="N70">
        <f>IFERROR(VLOOKUP(B70,'[1]2020'!$B$3:$AD$92,4,0), "")</f>
        <v>86</v>
      </c>
      <c r="O70">
        <f>IFERROR(VLOOKUP(B70,'[1]2019'!$B$3:$AC$102,5,0), "")</f>
        <v>96</v>
      </c>
      <c r="P70">
        <v>63</v>
      </c>
      <c r="Q70">
        <f>IFERROR(VLOOKUP(B70,'[1]2021'!$B$3:$AB$102,11,0), "")</f>
        <v>60</v>
      </c>
      <c r="R70">
        <f>IFERROR(VLOOKUP(B70,'[1]2020'!$B$3:$AD$92,6,0), "")</f>
        <v>64</v>
      </c>
      <c r="S70">
        <f>IFERROR(VLOOKUP(B70,'[1]2019'!$B$3:$AC$102,12,0), "")</f>
        <v>59</v>
      </c>
      <c r="T70">
        <f>IFERROR(VLOOKUP(B70,'[1]2018'!$B$3:$U$102,15,0), "")</f>
        <v>57</v>
      </c>
      <c r="U70">
        <v>97</v>
      </c>
      <c r="V70">
        <f>IFERROR(VLOOKUP(B70,'[1]2021'!$B$3:$AB$102,12,0), "")</f>
        <v>95</v>
      </c>
      <c r="W70">
        <f>IFERROR(VLOOKUP(B70,'[1]2020'!$B$3:$AD$92,15,0), "")</f>
        <v>95</v>
      </c>
      <c r="X70">
        <f>IFERROR(VLOOKUP(B70,'[1]2019'!$B$3:$AC$102,21,0), "")</f>
        <v>95</v>
      </c>
      <c r="Y70">
        <f>IFERROR(VLOOKUP(B70,'[1]2018'!$B$3:$U$102,19,0), "")</f>
        <v>95</v>
      </c>
      <c r="Z70">
        <v>41</v>
      </c>
      <c r="AA70">
        <f>IFERROR(VLOOKUP(B70,'[1]2021'!$B$3:$AB$102,9,0), "")</f>
        <v>55</v>
      </c>
      <c r="AB70">
        <f>IFERROR(VLOOKUP(B70,'[1]2020'!$B$3:$AD$92,18,0), "")</f>
        <v>62</v>
      </c>
      <c r="AC70">
        <f>IFERROR(VLOOKUP(B70,'[1]2019'!$B$3:$AC$102,16,0), "")</f>
        <v>64</v>
      </c>
      <c r="AD70">
        <f>IFERROR(VLOOKUP(B70,'[1]2018'!$B$3:$U$102,16,0), "")</f>
        <v>52</v>
      </c>
      <c r="AE70">
        <v>69</v>
      </c>
      <c r="AF70">
        <f>IFERROR(VLOOKUP(B70,'[1]2021'!$B$3:$AC$102,28,0), "")</f>
        <v>52</v>
      </c>
      <c r="AG70">
        <f>IFERROR(VLOOKUP(B70,'[1]2020'!$B$3:$AE$92,30,0), "")</f>
        <v>68</v>
      </c>
      <c r="AH70">
        <f>IFERROR(VLOOKUP(B70,'[1]2021'!$B$3:$AB$102,14,0), "")</f>
        <v>59</v>
      </c>
      <c r="AI70">
        <f>IFERROR(VLOOKUP(B70,'[1]2020'!$B$3:$AE$92,29,0), "")</f>
        <v>65</v>
      </c>
      <c r="AJ70">
        <v>9.2200000000000006</v>
      </c>
      <c r="AK70">
        <f>IFERROR(VLOOKUP(B70,'[1]2021'!$B$3:$AB$102,13,0), "")</f>
        <v>9.31</v>
      </c>
      <c r="AL70">
        <f>IFERROR(VLOOKUP(B70,'[1]2020'!$B$3:$AD$92,25,0), "")</f>
        <v>8.94</v>
      </c>
      <c r="AM70">
        <v>50</v>
      </c>
      <c r="AN70">
        <f>IFERROR(VLOOKUP(B70,'[1]2021'!$B$3:$AB$102,3,0), "")</f>
        <v>50</v>
      </c>
      <c r="AO70">
        <f>IFERROR(VLOOKUP(B70,'[1]2020'!$B$3:$AD$92,12,0), "")</f>
        <v>44</v>
      </c>
      <c r="AP70">
        <f>IFERROR(VLOOKUP(B70,'[1]2019'!$B$3:$AC$102,22,0), "")</f>
        <v>44</v>
      </c>
      <c r="AQ70">
        <f>IFERROR(VLOOKUP(B70,'[1]2018'!$B$3:$U$102,5,0), "")</f>
        <v>40</v>
      </c>
      <c r="AR70">
        <v>58</v>
      </c>
      <c r="AS70">
        <f>IFERROR(VLOOKUP(B70,'[1]2021'!$B$3:$AB$102,27,0), "")</f>
        <v>54</v>
      </c>
      <c r="AT70">
        <f>IFERROR(VLOOKUP(B70,'[1]2020'!$B$3:$AD$92,8,0), "")</f>
        <v>62</v>
      </c>
      <c r="AU70" t="str">
        <f>IFERROR(VLOOKUP(B70,'[1]2019'!B71:$AC$102,20,0), "")</f>
        <v/>
      </c>
      <c r="AV70">
        <f>IFERROR(VLOOKUP(B70,'[1]2018'!$B$3:$U$102,4,0), "")</f>
        <v>71</v>
      </c>
      <c r="AW70">
        <v>42</v>
      </c>
      <c r="AX70">
        <f>IFERROR(VLOOKUP(B70,'[1]2021'!$B$3:$AB$102,6,0), "")</f>
        <v>41</v>
      </c>
      <c r="AY70">
        <f>IFERROR(VLOOKUP(B70,'[1]2020'!$B$3:$AD$92,3,0), "")</f>
        <v>40</v>
      </c>
      <c r="AZ70">
        <f>IFERROR(VLOOKUP(B70,'[1]2019'!$B$3:$AC$102,27,0), "")</f>
        <v>39</v>
      </c>
      <c r="BA70">
        <f>IFERROR(VLOOKUP(B70,'[1]2018'!$B$3:$U$102,8,0), "")</f>
        <v>41</v>
      </c>
      <c r="BB70">
        <v>84</v>
      </c>
      <c r="BC70">
        <f>IFERROR(VLOOKUP(B71,'[1]2021'!$B$3:$AB$102,17,0), "")</f>
        <v>22</v>
      </c>
      <c r="BD70">
        <f>IFERROR(VLOOKUP(B70,'[1]2020'!$B$3:$AD$92,2,0), "")</f>
        <v>74</v>
      </c>
      <c r="BE70">
        <f>IFERROR(VLOOKUP(B70,'[1]2019'!$B$3:$AC$102,11,0), "")</f>
        <v>41</v>
      </c>
      <c r="BF70" t="str">
        <f>IFERROR(VLOOKUP(B70,'[1]2018'!B71:U170,13,0), "")</f>
        <v/>
      </c>
      <c r="BG70" s="10">
        <v>41.64</v>
      </c>
      <c r="BH70" s="10">
        <f>IFERROR(VLOOKUP($B70,'[1]2021'!$B$3:$AB$102,20,0),"")</f>
        <v>40.308</v>
      </c>
      <c r="BI70" s="10">
        <f>IFERROR(VLOOKUP($B70,'[1]2020'!$B$3:$AD$92,20,0),"")</f>
        <v>50</v>
      </c>
      <c r="BJ70" s="10">
        <f>IFERROR(VLOOKUP($B70,'[1]2019'!$B$3:$AC$102,17,0),"")</f>
        <v>42</v>
      </c>
      <c r="BK70" s="10">
        <f>IFERROR(VLOOKUP($B70,'[1]2018'!$B$3:$U$102,17,0),"")</f>
        <v>55</v>
      </c>
      <c r="BL70" s="11">
        <v>62991</v>
      </c>
      <c r="BM70" s="11">
        <f>IFERROR(VLOOKUP(B70,'[1]2021'!$B$3:$AB$102,18,0), "")</f>
        <v>69753</v>
      </c>
      <c r="BN70" s="11">
        <f>IFERROR(VLOOKUP(B70,'[1]2020'!$B$3:$AD$92,16,0), "")</f>
        <v>70897</v>
      </c>
      <c r="BO70" s="11">
        <f>IFERROR(VLOOKUP(B70,'[1]2019'!$B$3:$AC$102,7,0), "")</f>
        <v>71452</v>
      </c>
      <c r="BP70">
        <v>81</v>
      </c>
      <c r="BQ70">
        <f>IFERROR(VLOOKUP(B70,'[1]2021'!$B$3:$AB$102,24,0), "")</f>
        <v>61</v>
      </c>
      <c r="BR70">
        <f>IFERROR(VLOOKUP(B70,'[1]2020'!$B$3:$AD$92,28,0), "")</f>
        <v>53</v>
      </c>
      <c r="BS70">
        <f>IFERROR(VLOOKUP(B70,'[1]2019'!$B$3:$AC$102,13,0), "")</f>
        <v>53</v>
      </c>
      <c r="BT70">
        <v>73</v>
      </c>
      <c r="BU70">
        <f>IFERROR(VLOOKUP(B70,'[1]2021'!$B$3:$AB$102,7,0), "")</f>
        <v>70</v>
      </c>
      <c r="BV70">
        <f>IFERROR(VLOOKUP(B70,'[1]2020'!$B$3:$AD$92,17,0), "")</f>
        <v>68</v>
      </c>
      <c r="BW70">
        <f>IFERROR(VLOOKUP(B70,'[1]2019'!$B$3:$AC$102,9,0), "")</f>
        <v>66</v>
      </c>
      <c r="BX70">
        <f>IFERROR(VLOOKUP(B70,'[1]2018'!$B$3:$U$102,11,0), "")</f>
        <v>63</v>
      </c>
      <c r="BY70">
        <v>89</v>
      </c>
      <c r="BZ70">
        <f>IFERROR(VLOOKUP(B70,'[1]2021'!$B$3:$AB$102,19,0), "")</f>
        <v>90</v>
      </c>
      <c r="CA70">
        <f>IFERROR(VLOOKUP(B70,'[1]2020'!$B$3:$AD$92,26,0), "")</f>
        <v>88</v>
      </c>
      <c r="CB70">
        <f>IFERROR(VLOOKUP(B70,'[1]2019'!$B$3:$AC$102,3,0), "")</f>
        <v>91</v>
      </c>
      <c r="CC70">
        <f>IFERROR(VLOOKUP(B70,'[1]2018'!$B$3:$U$102,18,0), "")</f>
        <v>97</v>
      </c>
      <c r="CD70">
        <v>86.18</v>
      </c>
      <c r="CE70">
        <f>IFERROR(VLOOKUP(B70,'[1]2021'!$B$3:$AB$102,21,0), "")</f>
        <v>82.313999999999993</v>
      </c>
      <c r="CF70">
        <f>IFERROR(VLOOKUP(B70,'[1]2020'!$B$3:$AD$92,7,0), "")</f>
        <v>80</v>
      </c>
      <c r="CG70" t="s">
        <v>243</v>
      </c>
      <c r="CH70">
        <v>0</v>
      </c>
      <c r="CI70">
        <v>12</v>
      </c>
    </row>
    <row r="71" spans="1:87" x14ac:dyDescent="0.3">
      <c r="A71">
        <v>69</v>
      </c>
      <c r="B71" t="s">
        <v>59</v>
      </c>
      <c r="C71">
        <v>87</v>
      </c>
      <c r="D71">
        <f>IFERROR(VLOOKUP(B71,'[1]2021'!$B$3:$AB$102,22,0), "")</f>
        <v>97</v>
      </c>
      <c r="E71">
        <f>IFERROR(VLOOKUP(B71,'[1]2020'!$B$3:$AD$92,11,0), "")</f>
        <v>83</v>
      </c>
      <c r="F71">
        <f>IFERROR(VLOOKUP(B71,'[1]2019'!$B$3:$AC$102,14,0), "")</f>
        <v>74</v>
      </c>
      <c r="G71">
        <v>54</v>
      </c>
      <c r="H71">
        <f>IFERROR(VLOOKUP(B71,'[1]2021'!$B$3:$AB$102,10,0), "")</f>
        <v>54</v>
      </c>
      <c r="I71">
        <f>IFERROR(VLOOKUP(B71,'[1]2020'!$B$3:$AD$92,20,0), "")</f>
        <v>53</v>
      </c>
      <c r="J71">
        <f>IFERROR(VLOOKUP(B71,'[1]2019'!$B$3:$AC$102,19,0), "")</f>
        <v>53</v>
      </c>
      <c r="K71">
        <f>IFERROR(VLOOKUP(B71,'[1]2018'!$B$3:$U$102,14,0), "")</f>
        <v>53</v>
      </c>
      <c r="L71">
        <v>84</v>
      </c>
      <c r="M71">
        <f>IFERROR(VLOOKUP(B71,'[1]2021'!B72:$AB$102,23,0), "")</f>
        <v>75</v>
      </c>
      <c r="N71">
        <f>IFERROR(VLOOKUP(B71,'[1]2020'!$B$3:$AD$92,4,0), "")</f>
        <v>64</v>
      </c>
      <c r="O71">
        <f>IFERROR(VLOOKUP(B71,'[1]2019'!$B$3:$AC$102,5,0), "")</f>
        <v>79</v>
      </c>
      <c r="P71">
        <v>76</v>
      </c>
      <c r="Q71">
        <f>IFERROR(VLOOKUP(B71,'[1]2021'!$B$3:$AB$102,11,0), "")</f>
        <v>84</v>
      </c>
      <c r="R71">
        <f>IFERROR(VLOOKUP(B71,'[1]2020'!$B$3:$AD$92,6,0), "")</f>
        <v>83</v>
      </c>
      <c r="S71">
        <f>IFERROR(VLOOKUP(B71,'[1]2019'!$B$3:$AC$102,12,0), "")</f>
        <v>83</v>
      </c>
      <c r="T71" t="str">
        <f>IFERROR(VLOOKUP(B71,'[1]2018'!$B$3:$U$102,15,0), "")</f>
        <v/>
      </c>
      <c r="U71">
        <v>98</v>
      </c>
      <c r="V71">
        <f>IFERROR(VLOOKUP(B71,'[1]2021'!$B$3:$AB$102,12,0), "")</f>
        <v>98</v>
      </c>
      <c r="W71">
        <f>IFERROR(VLOOKUP(B71,'[1]2020'!$B$3:$AD$92,15,0), "")</f>
        <v>98</v>
      </c>
      <c r="X71">
        <f>IFERROR(VLOOKUP(B71,'[1]2019'!$B$3:$AC$102,21,0), "")</f>
        <v>98</v>
      </c>
      <c r="Y71">
        <f>IFERROR(VLOOKUP(B71,'[1]2018'!$B$3:$U$102,19,0), "")</f>
        <v>98</v>
      </c>
      <c r="Z71">
        <v>25</v>
      </c>
      <c r="AA71">
        <f>IFERROR(VLOOKUP(B71,'[1]2021'!$B$3:$AB$102,9,0), "")</f>
        <v>30</v>
      </c>
      <c r="AB71">
        <f>IFERROR(VLOOKUP(B71,'[1]2020'!$B$3:$AD$92,18,0), "")</f>
        <v>40</v>
      </c>
      <c r="AC71">
        <f>IFERROR(VLOOKUP(B71,'[1]2019'!$B$3:$AC$102,16,0), "")</f>
        <v>38</v>
      </c>
      <c r="AD71">
        <f>IFERROR(VLOOKUP(B71,'[1]2018'!$B$3:$U$102,16,0), "")</f>
        <v>37</v>
      </c>
      <c r="AE71">
        <v>69</v>
      </c>
      <c r="AF71">
        <f>IFERROR(VLOOKUP(B71,'[1]2021'!$B$3:$AC$102,28,0), "")</f>
        <v>83</v>
      </c>
      <c r="AG71">
        <f>IFERROR(VLOOKUP(B71,'[1]2020'!$B$3:$AE$92,30,0), "")</f>
        <v>76</v>
      </c>
      <c r="AH71">
        <f>IFERROR(VLOOKUP(B71,'[1]2021'!$B$3:$AB$102,14,0), "")</f>
        <v>92</v>
      </c>
      <c r="AI71">
        <f>IFERROR(VLOOKUP(B71,'[1]2020'!$B$3:$AE$92,29,0), "")</f>
        <v>82</v>
      </c>
      <c r="AJ71">
        <v>8.7100000000000009</v>
      </c>
      <c r="AK71">
        <f>IFERROR(VLOOKUP(B71,'[1]2021'!$B$3:$AB$102,13,0), "")</f>
        <v>8.5299999999999994</v>
      </c>
      <c r="AL71">
        <f>IFERROR(VLOOKUP(B71,'[1]2020'!$B$3:$AD$92,25,0), "")</f>
        <v>7.96</v>
      </c>
      <c r="AM71">
        <v>46</v>
      </c>
      <c r="AN71">
        <f>IFERROR(VLOOKUP(B71,'[1]2021'!$B$3:$AB$102,3,0), "")</f>
        <v>38</v>
      </c>
      <c r="AO71">
        <f>IFERROR(VLOOKUP(B71,'[1]2020'!$B$3:$AD$92,12,0), "")</f>
        <v>33</v>
      </c>
      <c r="AP71">
        <f>IFERROR(VLOOKUP(B71,'[1]2019'!$B$3:$AC$102,22,0), "")</f>
        <v>35</v>
      </c>
      <c r="AQ71">
        <f>IFERROR(VLOOKUP(B71,'[1]2018'!$B$3:$U$102,5,0), "")</f>
        <v>26</v>
      </c>
      <c r="AR71">
        <v>62</v>
      </c>
      <c r="AS71">
        <f>IFERROR(VLOOKUP(B71,'[1]2021'!$B$3:$AB$102,27,0), "")</f>
        <v>67</v>
      </c>
      <c r="AT71">
        <f>IFERROR(VLOOKUP(B71,'[1]2020'!$B$3:$AD$92,8,0), "")</f>
        <v>64</v>
      </c>
      <c r="AU71">
        <f>IFERROR(VLOOKUP(B71,'[1]2019'!B72:$AC$102,20,0), "")</f>
        <v>57</v>
      </c>
      <c r="AV71">
        <f>IFERROR(VLOOKUP(B71,'[1]2018'!$B$3:$U$102,4,0), "")</f>
        <v>58</v>
      </c>
      <c r="AW71">
        <v>27</v>
      </c>
      <c r="AX71">
        <f>IFERROR(VLOOKUP(B71,'[1]2021'!$B$3:$AB$102,6,0), "")</f>
        <v>24</v>
      </c>
      <c r="AY71">
        <f>IFERROR(VLOOKUP(B71,'[1]2020'!$B$3:$AD$92,3,0), "")</f>
        <v>25</v>
      </c>
      <c r="AZ71">
        <f>IFERROR(VLOOKUP(B71,'[1]2019'!$B$3:$AC$102,27,0), "")</f>
        <v>25</v>
      </c>
      <c r="BA71">
        <f>IFERROR(VLOOKUP(B71,'[1]2018'!$B$3:$U$102,8,0), "")</f>
        <v>22</v>
      </c>
      <c r="BB71">
        <v>11</v>
      </c>
      <c r="BC71">
        <f>IFERROR(VLOOKUP(B72,'[1]2021'!$B$3:$AB$102,17,0), "")</f>
        <v>91</v>
      </c>
      <c r="BD71">
        <f>IFERROR(VLOOKUP(B71,'[1]2020'!$B$3:$AD$92,2,0), "")</f>
        <v>32</v>
      </c>
      <c r="BE71">
        <f>IFERROR(VLOOKUP(B71,'[1]2019'!$B$3:$AC$102,11,0), "")</f>
        <v>67</v>
      </c>
      <c r="BF71">
        <f>IFERROR(VLOOKUP(B71,'[1]2018'!B72:U171,13,0), "")</f>
        <v>86</v>
      </c>
      <c r="BG71" s="10">
        <v>48.86</v>
      </c>
      <c r="BH71" s="10">
        <f>IFERROR(VLOOKUP($B71,'[1]2021'!$B$3:$AB$102,20,0),"")</f>
        <v>44.787999999999997</v>
      </c>
      <c r="BI71" s="10">
        <f>IFERROR(VLOOKUP($B71,'[1]2020'!$B$3:$AD$92,20,0),"")</f>
        <v>53</v>
      </c>
      <c r="BJ71" s="10">
        <f>IFERROR(VLOOKUP($B71,'[1]2019'!$B$3:$AC$102,17,0),"")</f>
        <v>28</v>
      </c>
      <c r="BK71" s="10">
        <f>IFERROR(VLOOKUP($B71,'[1]2018'!$B$3:$U$102,17,0),"")</f>
        <v>36</v>
      </c>
      <c r="BL71" s="11">
        <v>64800</v>
      </c>
      <c r="BM71" s="11">
        <f>IFERROR(VLOOKUP(B71,'[1]2021'!$B$3:$AB$102,18,0), "")</f>
        <v>62341</v>
      </c>
      <c r="BN71" s="11">
        <f>IFERROR(VLOOKUP(B71,'[1]2020'!$B$3:$AD$92,16,0), "")</f>
        <v>63068</v>
      </c>
      <c r="BO71" s="11">
        <f>IFERROR(VLOOKUP(B71,'[1]2019'!$B$3:$AC$102,7,0), "")</f>
        <v>57901</v>
      </c>
      <c r="BP71">
        <v>97</v>
      </c>
      <c r="BQ71">
        <f>IFERROR(VLOOKUP(B71,'[1]2021'!$B$3:$AB$102,24,0), "")</f>
        <v>97</v>
      </c>
      <c r="BR71">
        <f>IFERROR(VLOOKUP(B71,'[1]2020'!$B$3:$AD$92,28,0), "")</f>
        <v>89</v>
      </c>
      <c r="BS71">
        <f>IFERROR(VLOOKUP(B71,'[1]2019'!$B$3:$AC$102,13,0), "")</f>
        <v>98</v>
      </c>
      <c r="BT71">
        <v>66</v>
      </c>
      <c r="BU71">
        <f>IFERROR(VLOOKUP(B71,'[1]2021'!$B$3:$AB$102,7,0), "")</f>
        <v>64</v>
      </c>
      <c r="BV71">
        <f>IFERROR(VLOOKUP(B71,'[1]2020'!$B$3:$AD$92,17,0), "")</f>
        <v>62</v>
      </c>
      <c r="BW71">
        <f>IFERROR(VLOOKUP(B71,'[1]2019'!$B$3:$AC$102,9,0), "")</f>
        <v>65</v>
      </c>
      <c r="BX71">
        <f>IFERROR(VLOOKUP(B71,'[1]2018'!$B$3:$U$102,11,0), "")</f>
        <v>62</v>
      </c>
      <c r="BY71">
        <v>98</v>
      </c>
      <c r="BZ71">
        <f>IFERROR(VLOOKUP(B71,'[1]2021'!$B$3:$AB$102,19,0), "")</f>
        <v>94</v>
      </c>
      <c r="CA71">
        <f>IFERROR(VLOOKUP(B71,'[1]2020'!$B$3:$AD$92,26,0), "")</f>
        <v>96</v>
      </c>
      <c r="CB71">
        <f>IFERROR(VLOOKUP(B71,'[1]2019'!$B$3:$AC$102,3,0), "")</f>
        <v>96</v>
      </c>
      <c r="CC71">
        <f>IFERROR(VLOOKUP(B71,'[1]2018'!$B$3:$U$102,18,0), "")</f>
        <v>96</v>
      </c>
      <c r="CD71">
        <v>83.637</v>
      </c>
      <c r="CE71">
        <f>IFERROR(VLOOKUP(B71,'[1]2021'!$B$3:$AB$102,21,0), "")</f>
        <v>81.293000000000006</v>
      </c>
      <c r="CF71">
        <f>IFERROR(VLOOKUP(B71,'[1]2020'!$B$3:$AD$92,7,0), "")</f>
        <v>79</v>
      </c>
      <c r="CG71" t="s">
        <v>222</v>
      </c>
      <c r="CH71">
        <v>100</v>
      </c>
      <c r="CI71">
        <v>18</v>
      </c>
    </row>
    <row r="72" spans="1:87" x14ac:dyDescent="0.3">
      <c r="A72">
        <v>71</v>
      </c>
      <c r="B72" t="s">
        <v>47</v>
      </c>
      <c r="C72">
        <v>43</v>
      </c>
      <c r="D72">
        <f>IFERROR(VLOOKUP(B72,'[1]2021'!$B$3:$AB$102,22,0), "")</f>
        <v>64</v>
      </c>
      <c r="E72">
        <f>IFERROR(VLOOKUP(B72,'[1]2020'!$B$3:$AD$92,11,0), "")</f>
        <v>59</v>
      </c>
      <c r="F72">
        <f>IFERROR(VLOOKUP(B72,'[1]2019'!$B$3:$AC$102,14,0), "")</f>
        <v>64</v>
      </c>
      <c r="G72">
        <v>64</v>
      </c>
      <c r="H72">
        <f>IFERROR(VLOOKUP(B72,'[1]2021'!$B$3:$AB$102,10,0), "")</f>
        <v>38</v>
      </c>
      <c r="I72">
        <f>IFERROR(VLOOKUP(B72,'[1]2020'!$B$3:$AD$92,20,0), "")</f>
        <v>37</v>
      </c>
      <c r="J72">
        <f>IFERROR(VLOOKUP(B72,'[1]2019'!$B$3:$AC$102,19,0), "")</f>
        <v>37</v>
      </c>
      <c r="K72">
        <f>IFERROR(VLOOKUP(B72,'[1]2018'!$B$3:$U$102,14,0), "")</f>
        <v>45</v>
      </c>
      <c r="L72">
        <v>30</v>
      </c>
      <c r="M72" t="str">
        <f>IFERROR(VLOOKUP(B72,'[1]2021'!B73:$AB$102,23,0), "")</f>
        <v/>
      </c>
      <c r="N72">
        <f>IFERROR(VLOOKUP(B72,'[1]2020'!$B$3:$AD$92,4,0), "")</f>
        <v>25</v>
      </c>
      <c r="O72">
        <f>IFERROR(VLOOKUP(B72,'[1]2019'!$B$3:$AC$102,5,0), "")</f>
        <v>26</v>
      </c>
      <c r="P72">
        <v>68</v>
      </c>
      <c r="Q72">
        <f>IFERROR(VLOOKUP(B72,'[1]2021'!$B$3:$AB$102,11,0), "")</f>
        <v>64</v>
      </c>
      <c r="R72">
        <f>IFERROR(VLOOKUP(B72,'[1]2020'!$B$3:$AD$92,6,0), "")</f>
        <v>61</v>
      </c>
      <c r="S72">
        <f>IFERROR(VLOOKUP(B72,'[1]2019'!$B$3:$AC$102,12,0), "")</f>
        <v>60</v>
      </c>
      <c r="T72">
        <f>IFERROR(VLOOKUP(B72,'[1]2018'!$B$3:$U$102,15,0), "")</f>
        <v>55</v>
      </c>
      <c r="U72">
        <v>98</v>
      </c>
      <c r="V72">
        <f>IFERROR(VLOOKUP(B72,'[1]2021'!$B$3:$AB$102,12,0), "")</f>
        <v>97</v>
      </c>
      <c r="W72">
        <f>IFERROR(VLOOKUP(B72,'[1]2020'!$B$3:$AD$92,15,0), "")</f>
        <v>95</v>
      </c>
      <c r="X72">
        <f>IFERROR(VLOOKUP(B72,'[1]2019'!$B$3:$AC$102,21,0), "")</f>
        <v>92</v>
      </c>
      <c r="Y72">
        <f>IFERROR(VLOOKUP(B72,'[1]2018'!$B$3:$U$102,19,0), "")</f>
        <v>89</v>
      </c>
      <c r="Z72">
        <v>78</v>
      </c>
      <c r="AA72">
        <f>IFERROR(VLOOKUP(B72,'[1]2021'!$B$3:$AB$102,9,0), "")</f>
        <v>77</v>
      </c>
      <c r="AB72">
        <f>IFERROR(VLOOKUP(B72,'[1]2020'!$B$3:$AD$92,18,0), "")</f>
        <v>70</v>
      </c>
      <c r="AC72">
        <f>IFERROR(VLOOKUP(B72,'[1]2019'!$B$3:$AC$102,16,0), "")</f>
        <v>59</v>
      </c>
      <c r="AD72">
        <f>IFERROR(VLOOKUP(B72,'[1]2018'!$B$3:$U$102,16,0), "")</f>
        <v>48</v>
      </c>
      <c r="AE72">
        <v>71</v>
      </c>
      <c r="AF72">
        <f>IFERROR(VLOOKUP(B72,'[1]2021'!$B$3:$AC$102,28,0), "")</f>
        <v>70</v>
      </c>
      <c r="AG72">
        <f>IFERROR(VLOOKUP(B72,'[1]2020'!$B$3:$AE$92,30,0), "")</f>
        <v>62</v>
      </c>
      <c r="AH72">
        <f>IFERROR(VLOOKUP(B72,'[1]2021'!$B$3:$AB$102,14,0), "")</f>
        <v>61</v>
      </c>
      <c r="AI72">
        <f>IFERROR(VLOOKUP(B72,'[1]2020'!$B$3:$AE$92,29,0), "")</f>
        <v>60</v>
      </c>
      <c r="AJ72">
        <v>8.4499999999999993</v>
      </c>
      <c r="AK72">
        <f>IFERROR(VLOOKUP(B72,'[1]2021'!$B$3:$AB$102,13,0), "")</f>
        <v>8.64</v>
      </c>
      <c r="AL72">
        <f>IFERROR(VLOOKUP(B72,'[1]2020'!$B$3:$AD$92,25,0), "")</f>
        <v>8.8699999999999992</v>
      </c>
      <c r="AM72">
        <v>45</v>
      </c>
      <c r="AN72">
        <f>IFERROR(VLOOKUP(B72,'[1]2021'!$B$3:$AB$102,3,0), "")</f>
        <v>31</v>
      </c>
      <c r="AO72">
        <f>IFERROR(VLOOKUP(B72,'[1]2020'!$B$3:$AD$92,12,0), "")</f>
        <v>26</v>
      </c>
      <c r="AP72">
        <f>IFERROR(VLOOKUP(B72,'[1]2019'!$B$3:$AC$102,22,0), "")</f>
        <v>26</v>
      </c>
      <c r="AQ72">
        <f>IFERROR(VLOOKUP(B72,'[1]2018'!$B$3:$U$102,5,0), "")</f>
        <v>55</v>
      </c>
      <c r="AR72">
        <v>50</v>
      </c>
      <c r="AS72">
        <f>IFERROR(VLOOKUP(B72,'[1]2021'!$B$3:$AB$102,27,0), "")</f>
        <v>50</v>
      </c>
      <c r="AT72">
        <f>IFERROR(VLOOKUP(B72,'[1]2020'!$B$3:$AD$92,8,0), "")</f>
        <v>50</v>
      </c>
      <c r="AU72" t="str">
        <f>IFERROR(VLOOKUP(B72,'[1]2019'!B73:$AC$102,20,0), "")</f>
        <v/>
      </c>
      <c r="AV72">
        <f>IFERROR(VLOOKUP(B72,'[1]2018'!$B$3:$U$102,4,0), "")</f>
        <v>47</v>
      </c>
      <c r="AW72">
        <v>50</v>
      </c>
      <c r="AX72">
        <f>IFERROR(VLOOKUP(B72,'[1]2021'!$B$3:$AB$102,6,0), "")</f>
        <v>48</v>
      </c>
      <c r="AY72">
        <f>IFERROR(VLOOKUP(B72,'[1]2020'!$B$3:$AD$92,3,0), "")</f>
        <v>48</v>
      </c>
      <c r="AZ72">
        <f>IFERROR(VLOOKUP(B72,'[1]2019'!$B$3:$AC$102,27,0), "")</f>
        <v>47</v>
      </c>
      <c r="BA72">
        <f>IFERROR(VLOOKUP(B72,'[1]2018'!$B$3:$U$102,8,0), "")</f>
        <v>54</v>
      </c>
      <c r="BB72">
        <v>98</v>
      </c>
      <c r="BC72">
        <f>IFERROR(VLOOKUP(B73,'[1]2021'!$B$3:$AB$102,17,0), "")</f>
        <v>94</v>
      </c>
      <c r="BD72">
        <f>IFERROR(VLOOKUP(B72,'[1]2020'!$B$3:$AD$92,2,0), "")</f>
        <v>87</v>
      </c>
      <c r="BE72">
        <f>IFERROR(VLOOKUP(B72,'[1]2019'!$B$3:$AC$102,11,0), "")</f>
        <v>93</v>
      </c>
      <c r="BF72" t="str">
        <f>IFERROR(VLOOKUP(B72,'[1]2018'!B73:U172,13,0), "")</f>
        <v/>
      </c>
      <c r="BG72" s="10">
        <v>24.59</v>
      </c>
      <c r="BH72" s="10">
        <f>IFERROR(VLOOKUP($B72,'[1]2021'!$B$3:$AB$102,20,0),"")</f>
        <v>30.957999999999998</v>
      </c>
      <c r="BI72" s="10">
        <f>IFERROR(VLOOKUP($B72,'[1]2020'!$B$3:$AD$92,20,0),"")</f>
        <v>37</v>
      </c>
      <c r="BJ72" s="10">
        <f>IFERROR(VLOOKUP($B72,'[1]2019'!$B$3:$AC$102,17,0),"")</f>
        <v>32</v>
      </c>
      <c r="BK72" s="10">
        <f>IFERROR(VLOOKUP($B72,'[1]2018'!$B$3:$U$102,17,0),"")</f>
        <v>30</v>
      </c>
      <c r="BL72" s="11">
        <v>61036</v>
      </c>
      <c r="BM72" s="11">
        <f>IFERROR(VLOOKUP(B72,'[1]2021'!$B$3:$AB$102,18,0), "")</f>
        <v>61788</v>
      </c>
      <c r="BN72" s="11">
        <f>IFERROR(VLOOKUP(B72,'[1]2020'!$B$3:$AD$92,16,0), "")</f>
        <v>62751</v>
      </c>
      <c r="BO72" s="11">
        <f>IFERROR(VLOOKUP(B72,'[1]2019'!$B$3:$AC$102,7,0), "")</f>
        <v>62689</v>
      </c>
      <c r="BP72">
        <v>31</v>
      </c>
      <c r="BQ72">
        <f>IFERROR(VLOOKUP(B72,'[1]2021'!$B$3:$AB$102,24,0), "")</f>
        <v>30</v>
      </c>
      <c r="BR72">
        <f>IFERROR(VLOOKUP(B72,'[1]2020'!$B$3:$AD$92,28,0), "")</f>
        <v>28</v>
      </c>
      <c r="BS72">
        <f>IFERROR(VLOOKUP(B72,'[1]2019'!$B$3:$AC$102,13,0), "")</f>
        <v>29</v>
      </c>
      <c r="BT72">
        <v>56</v>
      </c>
      <c r="BU72">
        <f>IFERROR(VLOOKUP(B72,'[1]2021'!$B$3:$AB$102,7,0), "")</f>
        <v>52</v>
      </c>
      <c r="BV72">
        <f>IFERROR(VLOOKUP(B72,'[1]2020'!$B$3:$AD$92,17,0), "")</f>
        <v>56</v>
      </c>
      <c r="BW72">
        <f>IFERROR(VLOOKUP(B72,'[1]2019'!$B$3:$AC$102,9,0), "")</f>
        <v>53</v>
      </c>
      <c r="BX72">
        <f>IFERROR(VLOOKUP(B72,'[1]2018'!$B$3:$U$102,11,0), "")</f>
        <v>49</v>
      </c>
      <c r="BY72">
        <v>33</v>
      </c>
      <c r="BZ72">
        <f>IFERROR(VLOOKUP(B72,'[1]2021'!$B$3:$AB$102,19,0), "")</f>
        <v>25</v>
      </c>
      <c r="CA72">
        <f>IFERROR(VLOOKUP(B72,'[1]2020'!$B$3:$AD$92,26,0), "")</f>
        <v>24</v>
      </c>
      <c r="CB72">
        <f>IFERROR(VLOOKUP(B72,'[1]2019'!$B$3:$AC$102,3,0), "")</f>
        <v>22</v>
      </c>
      <c r="CC72">
        <f>IFERROR(VLOOKUP(B72,'[1]2018'!$B$3:$U$102,18,0), "")</f>
        <v>21</v>
      </c>
      <c r="CD72">
        <v>84.084000000000003</v>
      </c>
      <c r="CE72">
        <f>IFERROR(VLOOKUP(B72,'[1]2021'!$B$3:$AB$102,21,0), "")</f>
        <v>84.471999999999994</v>
      </c>
      <c r="CF72">
        <f>IFERROR(VLOOKUP(B72,'[1]2020'!$B$3:$AD$92,7,0), "")</f>
        <v>84</v>
      </c>
      <c r="CG72" t="s">
        <v>252</v>
      </c>
      <c r="CH72">
        <v>100</v>
      </c>
      <c r="CI72">
        <v>30</v>
      </c>
    </row>
    <row r="73" spans="1:87" x14ac:dyDescent="0.3">
      <c r="A73">
        <v>72</v>
      </c>
      <c r="B73" t="s">
        <v>54</v>
      </c>
      <c r="C73">
        <v>70</v>
      </c>
      <c r="D73">
        <f>IFERROR(VLOOKUP(B73,'[1]2021'!$B$3:$AB$102,22,0), "")</f>
        <v>87</v>
      </c>
      <c r="E73">
        <f>IFERROR(VLOOKUP(B73,'[1]2020'!$B$3:$AD$92,11,0), "")</f>
        <v>84</v>
      </c>
      <c r="F73">
        <f>IFERROR(VLOOKUP(B73,'[1]2019'!$B$3:$AC$102,14,0), "")</f>
        <v>82</v>
      </c>
      <c r="G73">
        <v>75</v>
      </c>
      <c r="H73">
        <f>IFERROR(VLOOKUP(B73,'[1]2021'!$B$3:$AB$102,10,0), "")</f>
        <v>83</v>
      </c>
      <c r="I73">
        <f>IFERROR(VLOOKUP(B73,'[1]2020'!$B$3:$AD$92,20,0), "")</f>
        <v>43</v>
      </c>
      <c r="J73">
        <f>IFERROR(VLOOKUP(B73,'[1]2019'!$B$3:$AC$102,19,0), "")</f>
        <v>33</v>
      </c>
      <c r="K73">
        <f>IFERROR(VLOOKUP(B73,'[1]2018'!$B$3:$U$102,14,0), "")</f>
        <v>27</v>
      </c>
      <c r="L73">
        <v>18</v>
      </c>
      <c r="M73">
        <f>IFERROR(VLOOKUP(B73,'[1]2021'!B74:$AB$102,23,0), "")</f>
        <v>26</v>
      </c>
      <c r="N73">
        <f>IFERROR(VLOOKUP(B73,'[1]2020'!$B$3:$AD$92,4,0), "")</f>
        <v>28</v>
      </c>
      <c r="O73">
        <f>IFERROR(VLOOKUP(B73,'[1]2019'!$B$3:$AC$102,5,0), "")</f>
        <v>31</v>
      </c>
      <c r="P73">
        <v>75</v>
      </c>
      <c r="Q73">
        <f>IFERROR(VLOOKUP(B73,'[1]2021'!$B$3:$AB$102,11,0), "")</f>
        <v>76</v>
      </c>
      <c r="R73">
        <f>IFERROR(VLOOKUP(B73,'[1]2020'!$B$3:$AD$92,6,0), "")</f>
        <v>75</v>
      </c>
      <c r="S73">
        <f>IFERROR(VLOOKUP(B73,'[1]2019'!$B$3:$AC$102,12,0), "")</f>
        <v>71</v>
      </c>
      <c r="T73">
        <f>IFERROR(VLOOKUP(B73,'[1]2018'!$B$3:$U$102,15,0), "")</f>
        <v>67</v>
      </c>
      <c r="U73">
        <v>100</v>
      </c>
      <c r="V73">
        <f>IFERROR(VLOOKUP(B73,'[1]2021'!$B$3:$AB$102,12,0), "")</f>
        <v>100</v>
      </c>
      <c r="W73">
        <f>IFERROR(VLOOKUP(B73,'[1]2020'!$B$3:$AD$92,15,0), "")</f>
        <v>93</v>
      </c>
      <c r="X73">
        <f>IFERROR(VLOOKUP(B73,'[1]2019'!$B$3:$AC$102,21,0), "")</f>
        <v>91</v>
      </c>
      <c r="Y73">
        <f>IFERROR(VLOOKUP(B73,'[1]2018'!$B$3:$U$102,19,0), "")</f>
        <v>84</v>
      </c>
      <c r="Z73">
        <v>73</v>
      </c>
      <c r="AA73">
        <f>IFERROR(VLOOKUP(B73,'[1]2021'!$B$3:$AB$102,9,0), "")</f>
        <v>58</v>
      </c>
      <c r="AB73">
        <f>IFERROR(VLOOKUP(B73,'[1]2020'!$B$3:$AD$92,18,0), "")</f>
        <v>50</v>
      </c>
      <c r="AC73">
        <f>IFERROR(VLOOKUP(B73,'[1]2019'!$B$3:$AC$102,16,0), "")</f>
        <v>40</v>
      </c>
      <c r="AD73">
        <f>IFERROR(VLOOKUP(B73,'[1]2018'!$B$3:$U$102,16,0), "")</f>
        <v>31</v>
      </c>
      <c r="AE73">
        <v>72</v>
      </c>
      <c r="AF73">
        <f>IFERROR(VLOOKUP(B73,'[1]2021'!$B$3:$AC$102,28,0), "")</f>
        <v>73</v>
      </c>
      <c r="AG73">
        <f>IFERROR(VLOOKUP(B73,'[1]2020'!$B$3:$AE$92,30,0), "")</f>
        <v>80</v>
      </c>
      <c r="AH73">
        <f>IFERROR(VLOOKUP(B73,'[1]2021'!$B$3:$AB$102,14,0), "")</f>
        <v>74</v>
      </c>
      <c r="AI73">
        <f>IFERROR(VLOOKUP(B73,'[1]2020'!$B$3:$AE$92,29,0), "")</f>
        <v>71</v>
      </c>
      <c r="AJ73">
        <v>8.51</v>
      </c>
      <c r="AK73">
        <f>IFERROR(VLOOKUP(B73,'[1]2021'!$B$3:$AB$102,13,0), "")</f>
        <v>8.82</v>
      </c>
      <c r="AL73">
        <f>IFERROR(VLOOKUP(B73,'[1]2020'!$B$3:$AD$92,25,0), "")</f>
        <v>8.2200000000000006</v>
      </c>
      <c r="AM73">
        <v>50</v>
      </c>
      <c r="AN73">
        <f>IFERROR(VLOOKUP(B73,'[1]2021'!$B$3:$AB$102,3,0), "")</f>
        <v>50</v>
      </c>
      <c r="AO73">
        <f>IFERROR(VLOOKUP(B73,'[1]2020'!$B$3:$AD$92,12,0), "")</f>
        <v>57</v>
      </c>
      <c r="AP73">
        <f>IFERROR(VLOOKUP(B73,'[1]2019'!$B$3:$AC$102,22,0), "")</f>
        <v>53</v>
      </c>
      <c r="AQ73">
        <f>IFERROR(VLOOKUP(B73,'[1]2018'!$B$3:$U$102,5,0), "")</f>
        <v>53</v>
      </c>
      <c r="AR73">
        <v>50</v>
      </c>
      <c r="AS73">
        <f>IFERROR(VLOOKUP(B73,'[1]2021'!$B$3:$AB$102,27,0), "")</f>
        <v>50</v>
      </c>
      <c r="AT73">
        <f>IFERROR(VLOOKUP(B73,'[1]2020'!$B$3:$AD$92,8,0), "")</f>
        <v>53</v>
      </c>
      <c r="AU73">
        <f>IFERROR(VLOOKUP(B73,'[1]2019'!B74:$AC$102,20,0), "")</f>
        <v>50</v>
      </c>
      <c r="AV73">
        <f>IFERROR(VLOOKUP(B73,'[1]2018'!$B$3:$U$102,4,0), "")</f>
        <v>50</v>
      </c>
      <c r="AW73">
        <v>39</v>
      </c>
      <c r="AX73">
        <f>IFERROR(VLOOKUP(B73,'[1]2021'!$B$3:$AB$102,6,0), "")</f>
        <v>40</v>
      </c>
      <c r="AY73">
        <f>IFERROR(VLOOKUP(B73,'[1]2020'!$B$3:$AD$92,3,0), "")</f>
        <v>43</v>
      </c>
      <c r="AZ73">
        <f>IFERROR(VLOOKUP(B73,'[1]2019'!$B$3:$AC$102,27,0), "")</f>
        <v>47</v>
      </c>
      <c r="BA73">
        <f>IFERROR(VLOOKUP(B73,'[1]2018'!$B$3:$U$102,8,0), "")</f>
        <v>48</v>
      </c>
      <c r="BB73">
        <v>91</v>
      </c>
      <c r="BC73">
        <f>IFERROR(VLOOKUP(B74,'[1]2021'!$B$3:$AB$102,17,0), "")</f>
        <v>55</v>
      </c>
      <c r="BD73">
        <f>IFERROR(VLOOKUP(B73,'[1]2020'!$B$3:$AD$92,2,0), "")</f>
        <v>76</v>
      </c>
      <c r="BE73">
        <f>IFERROR(VLOOKUP(B73,'[1]2019'!$B$3:$AC$102,11,0), "")</f>
        <v>88</v>
      </c>
      <c r="BF73" t="str">
        <f>IFERROR(VLOOKUP(B73,'[1]2018'!B74:U173,13,0), "")</f>
        <v/>
      </c>
      <c r="BG73" s="10">
        <v>32.700000000000003</v>
      </c>
      <c r="BH73" s="10">
        <f>IFERROR(VLOOKUP($B73,'[1]2021'!$B$3:$AB$102,20,0),"")</f>
        <v>39.767000000000003</v>
      </c>
      <c r="BI73" s="10">
        <f>IFERROR(VLOOKUP($B73,'[1]2020'!$B$3:$AD$92,20,0),"")</f>
        <v>43</v>
      </c>
      <c r="BJ73" s="10">
        <f>IFERROR(VLOOKUP($B73,'[1]2019'!$B$3:$AC$102,17,0),"")</f>
        <v>40</v>
      </c>
      <c r="BK73" s="10">
        <f>IFERROR(VLOOKUP($B73,'[1]2018'!$B$3:$U$102,17,0),"")</f>
        <v>39</v>
      </c>
      <c r="BL73" s="11">
        <v>61998</v>
      </c>
      <c r="BM73" s="11">
        <f>IFERROR(VLOOKUP(B73,'[1]2021'!$B$3:$AB$102,18,0), "")</f>
        <v>60084</v>
      </c>
      <c r="BN73" s="11">
        <f>IFERROR(VLOOKUP(B73,'[1]2020'!$B$3:$AD$92,16,0), "")</f>
        <v>55221</v>
      </c>
      <c r="BO73" s="11">
        <f>IFERROR(VLOOKUP(B73,'[1]2019'!$B$3:$AC$102,7,0), "")</f>
        <v>56794</v>
      </c>
      <c r="BP73">
        <v>52</v>
      </c>
      <c r="BQ73">
        <f>IFERROR(VLOOKUP(B73,'[1]2021'!$B$3:$AB$102,24,0), "")</f>
        <v>60</v>
      </c>
      <c r="BR73">
        <f>IFERROR(VLOOKUP(B73,'[1]2020'!$B$3:$AD$92,28,0), "")</f>
        <v>71</v>
      </c>
      <c r="BS73">
        <f>IFERROR(VLOOKUP(B73,'[1]2019'!$B$3:$AC$102,13,0), "")</f>
        <v>80</v>
      </c>
      <c r="BT73">
        <v>57</v>
      </c>
      <c r="BU73">
        <f>IFERROR(VLOOKUP(B73,'[1]2021'!$B$3:$AB$102,7,0), "")</f>
        <v>53</v>
      </c>
      <c r="BV73">
        <f>IFERROR(VLOOKUP(B73,'[1]2020'!$B$3:$AD$92,17,0), "")</f>
        <v>40</v>
      </c>
      <c r="BW73">
        <f>IFERROR(VLOOKUP(B73,'[1]2019'!$B$3:$AC$102,9,0), "")</f>
        <v>34</v>
      </c>
      <c r="BX73">
        <f>IFERROR(VLOOKUP(B73,'[1]2018'!$B$3:$U$102,11,0), "")</f>
        <v>32</v>
      </c>
      <c r="BY73">
        <v>30</v>
      </c>
      <c r="BZ73">
        <f>IFERROR(VLOOKUP(B73,'[1]2021'!$B$3:$AB$102,19,0), "")</f>
        <v>35</v>
      </c>
      <c r="CA73">
        <f>IFERROR(VLOOKUP(B73,'[1]2020'!$B$3:$AD$92,26,0), "")</f>
        <v>30</v>
      </c>
      <c r="CB73">
        <f>IFERROR(VLOOKUP(B73,'[1]2019'!$B$3:$AC$102,3,0), "")</f>
        <v>25</v>
      </c>
      <c r="CC73">
        <f>IFERROR(VLOOKUP(B73,'[1]2018'!$B$3:$U$102,18,0), "")</f>
        <v>24</v>
      </c>
      <c r="CD73">
        <v>82.483000000000004</v>
      </c>
      <c r="CE73">
        <f>IFERROR(VLOOKUP(B73,'[1]2021'!$B$3:$AB$102,21,0), "")</f>
        <v>83.376999999999995</v>
      </c>
      <c r="CF73">
        <f>IFERROR(VLOOKUP(B73,'[1]2020'!$B$3:$AD$92,7,0), "")</f>
        <v>82</v>
      </c>
      <c r="CG73" t="s">
        <v>214</v>
      </c>
      <c r="CH73">
        <v>100</v>
      </c>
      <c r="CI73">
        <v>28</v>
      </c>
    </row>
    <row r="74" spans="1:87" x14ac:dyDescent="0.3">
      <c r="A74">
        <v>73</v>
      </c>
      <c r="B74" t="s">
        <v>64</v>
      </c>
      <c r="C74">
        <v>66</v>
      </c>
      <c r="D74">
        <f>IFERROR(VLOOKUP(B74,'[1]2021'!$B$3:$AB$102,22,0), "")</f>
        <v>50</v>
      </c>
      <c r="E74">
        <f>IFERROR(VLOOKUP(B74,'[1]2020'!$B$3:$AD$92,11,0), "")</f>
        <v>58</v>
      </c>
      <c r="F74">
        <f>IFERROR(VLOOKUP(B74,'[1]2019'!$B$3:$AC$102,14,0), "")</f>
        <v>66</v>
      </c>
      <c r="G74">
        <v>68</v>
      </c>
      <c r="H74">
        <f>IFERROR(VLOOKUP(B74,'[1]2021'!$B$3:$AB$102,10,0), "")</f>
        <v>44</v>
      </c>
      <c r="I74">
        <f>IFERROR(VLOOKUP(B74,'[1]2020'!$B$3:$AD$92,20,0), "")</f>
        <v>44</v>
      </c>
      <c r="J74">
        <f>IFERROR(VLOOKUP(B74,'[1]2019'!$B$3:$AC$102,19,0), "")</f>
        <v>44</v>
      </c>
      <c r="K74">
        <f>IFERROR(VLOOKUP(B74,'[1]2018'!$B$3:$U$102,14,0), "")</f>
        <v>40</v>
      </c>
      <c r="L74">
        <v>35</v>
      </c>
      <c r="M74">
        <f>IFERROR(VLOOKUP(B74,'[1]2021'!B75:$AB$102,23,0), "")</f>
        <v>41</v>
      </c>
      <c r="N74">
        <f>IFERROR(VLOOKUP(B74,'[1]2020'!$B$3:$AD$92,4,0), "")</f>
        <v>44</v>
      </c>
      <c r="O74">
        <f>IFERROR(VLOOKUP(B74,'[1]2019'!$B$3:$AC$102,5,0), "")</f>
        <v>50</v>
      </c>
      <c r="P74">
        <v>80</v>
      </c>
      <c r="Q74">
        <f>IFERROR(VLOOKUP(B74,'[1]2021'!$B$3:$AB$102,11,0), "")</f>
        <v>0</v>
      </c>
      <c r="R74" t="str">
        <f>IFERROR(VLOOKUP(B74,'[1]2020'!$B$3:$AD$92,6,0), "")</f>
        <v/>
      </c>
      <c r="S74">
        <f>IFERROR(VLOOKUP(B74,'[1]2019'!$B$3:$AC$102,12,0), "")</f>
        <v>96</v>
      </c>
      <c r="T74">
        <f>IFERROR(VLOOKUP(B74,'[1]2018'!$B$3:$U$102,15,0), "")</f>
        <v>92</v>
      </c>
      <c r="U74">
        <v>100</v>
      </c>
      <c r="V74">
        <f>IFERROR(VLOOKUP(B74,'[1]2021'!$B$3:$AB$102,12,0), "")</f>
        <v>100</v>
      </c>
      <c r="W74">
        <f>IFERROR(VLOOKUP(B74,'[1]2020'!$B$3:$AD$92,15,0), "")</f>
        <v>100</v>
      </c>
      <c r="X74">
        <f>IFERROR(VLOOKUP(B74,'[1]2019'!$B$3:$AC$102,21,0), "")</f>
        <v>100</v>
      </c>
      <c r="Y74">
        <f>IFERROR(VLOOKUP(B74,'[1]2018'!$B$3:$U$102,19,0), "")</f>
        <v>100</v>
      </c>
      <c r="Z74">
        <v>46</v>
      </c>
      <c r="AA74">
        <f>IFERROR(VLOOKUP(B74,'[1]2021'!$B$3:$AB$102,9,0), "")</f>
        <v>46</v>
      </c>
      <c r="AB74">
        <f>IFERROR(VLOOKUP(B74,'[1]2020'!$B$3:$AD$92,18,0), "")</f>
        <v>52</v>
      </c>
      <c r="AC74">
        <f>IFERROR(VLOOKUP(B74,'[1]2019'!$B$3:$AC$102,16,0), "")</f>
        <v>93</v>
      </c>
      <c r="AD74">
        <f>IFERROR(VLOOKUP(B74,'[1]2018'!$B$3:$U$102,16,0), "")</f>
        <v>94</v>
      </c>
      <c r="AE74">
        <v>73</v>
      </c>
      <c r="AF74">
        <f>IFERROR(VLOOKUP(B74,'[1]2021'!$B$3:$AC$102,28,0), "")</f>
        <v>83</v>
      </c>
      <c r="AG74">
        <f>IFERROR(VLOOKUP(B74,'[1]2020'!$B$3:$AE$92,30,0), "")</f>
        <v>85</v>
      </c>
      <c r="AH74">
        <f>IFERROR(VLOOKUP(B74,'[1]2021'!$B$3:$AB$102,14,0), "")</f>
        <v>0</v>
      </c>
      <c r="AI74" t="str">
        <f>IFERROR(VLOOKUP(B74,'[1]2020'!$B$3:$AE$92,29,0), "")</f>
        <v/>
      </c>
      <c r="AJ74">
        <v>8.5</v>
      </c>
      <c r="AK74">
        <f>IFERROR(VLOOKUP(B74,'[1]2021'!$B$3:$AB$102,13,0), "")</f>
        <v>8.73</v>
      </c>
      <c r="AL74">
        <f>IFERROR(VLOOKUP(B74,'[1]2020'!$B$3:$AD$92,25,0), "")</f>
        <v>8.52</v>
      </c>
      <c r="AM74">
        <v>23</v>
      </c>
      <c r="AN74">
        <f>IFERROR(VLOOKUP(B74,'[1]2021'!$B$3:$AB$102,3,0), "")</f>
        <v>38</v>
      </c>
      <c r="AO74">
        <f>IFERROR(VLOOKUP(B74,'[1]2020'!$B$3:$AD$92,12,0), "")</f>
        <v>38</v>
      </c>
      <c r="AP74">
        <f>IFERROR(VLOOKUP(B74,'[1]2019'!$B$3:$AC$102,22,0), "")</f>
        <v>38</v>
      </c>
      <c r="AQ74">
        <f>IFERROR(VLOOKUP(B74,'[1]2018'!$B$3:$U$102,5,0), "")</f>
        <v>47</v>
      </c>
      <c r="AR74">
        <v>49</v>
      </c>
      <c r="AS74">
        <f>IFERROR(VLOOKUP(B74,'[1]2021'!$B$3:$AB$102,27,0), "")</f>
        <v>67</v>
      </c>
      <c r="AT74">
        <f>IFERROR(VLOOKUP(B74,'[1]2020'!$B$3:$AD$92,8,0), "")</f>
        <v>64</v>
      </c>
      <c r="AU74">
        <f>IFERROR(VLOOKUP(B74,'[1]2019'!B75:$AC$102,20,0), "")</f>
        <v>43</v>
      </c>
      <c r="AV74">
        <f>IFERROR(VLOOKUP(B74,'[1]2018'!$B$3:$U$102,4,0), "")</f>
        <v>47</v>
      </c>
      <c r="AW74">
        <v>28</v>
      </c>
      <c r="AX74">
        <f>IFERROR(VLOOKUP(B74,'[1]2021'!$B$3:$AB$102,6,0), "")</f>
        <v>27</v>
      </c>
      <c r="AY74">
        <f>IFERROR(VLOOKUP(B74,'[1]2020'!$B$3:$AD$92,3,0), "")</f>
        <v>29</v>
      </c>
      <c r="AZ74">
        <f>IFERROR(VLOOKUP(B74,'[1]2019'!$B$3:$AC$102,27,0), "")</f>
        <v>28</v>
      </c>
      <c r="BA74">
        <f>IFERROR(VLOOKUP(B74,'[1]2018'!$B$3:$U$102,8,0), "")</f>
        <v>26</v>
      </c>
      <c r="BB74">
        <v>66</v>
      </c>
      <c r="BC74">
        <f>IFERROR(VLOOKUP(B75,'[1]2021'!$B$3:$AB$102,17,0), "")</f>
        <v>50</v>
      </c>
      <c r="BD74">
        <f>IFERROR(VLOOKUP(B74,'[1]2020'!$B$3:$AD$92,2,0), "")</f>
        <v>17</v>
      </c>
      <c r="BE74">
        <f>IFERROR(VLOOKUP(B74,'[1]2019'!$B$3:$AC$102,11,0), "")</f>
        <v>96</v>
      </c>
      <c r="BF74">
        <f>IFERROR(VLOOKUP(B74,'[1]2018'!B75:U174,13,0), "")</f>
        <v>96</v>
      </c>
      <c r="BG74" s="10">
        <v>36.35</v>
      </c>
      <c r="BH74" s="10">
        <f>IFERROR(VLOOKUP($B74,'[1]2021'!$B$3:$AB$102,20,0),"")</f>
        <v>52.006999999999998</v>
      </c>
      <c r="BI74" s="10">
        <f>IFERROR(VLOOKUP($B74,'[1]2020'!$B$3:$AD$92,20,0),"")</f>
        <v>44</v>
      </c>
      <c r="BJ74" s="10">
        <f>IFERROR(VLOOKUP($B74,'[1]2019'!$B$3:$AC$102,17,0),"")</f>
        <v>43</v>
      </c>
      <c r="BK74" s="10">
        <f>IFERROR(VLOOKUP($B74,'[1]2018'!$B$3:$U$102,17,0),"")</f>
        <v>29</v>
      </c>
      <c r="BL74" s="11">
        <v>61717</v>
      </c>
      <c r="BM74" s="11">
        <f>IFERROR(VLOOKUP(B74,'[1]2021'!$B$3:$AB$102,18,0), "")</f>
        <v>56978</v>
      </c>
      <c r="BN74" s="11">
        <f>IFERROR(VLOOKUP(B74,'[1]2020'!$B$3:$AD$92,16,0), "")</f>
        <v>54787</v>
      </c>
      <c r="BO74" s="11">
        <f>IFERROR(VLOOKUP(B74,'[1]2019'!$B$3:$AC$102,7,0), "")</f>
        <v>45368</v>
      </c>
      <c r="BP74">
        <v>33</v>
      </c>
      <c r="BQ74">
        <f>IFERROR(VLOOKUP(B74,'[1]2021'!$B$3:$AB$102,24,0), "")</f>
        <v>32</v>
      </c>
      <c r="BR74">
        <f>IFERROR(VLOOKUP(B74,'[1]2020'!$B$3:$AD$92,28,0), "")</f>
        <v>29</v>
      </c>
      <c r="BS74">
        <f>IFERROR(VLOOKUP(B74,'[1]2019'!$B$3:$AC$102,13,0), "")</f>
        <v>43</v>
      </c>
      <c r="BT74">
        <v>17</v>
      </c>
      <c r="BU74">
        <f>IFERROR(VLOOKUP(B74,'[1]2021'!$B$3:$AB$102,7,0), "")</f>
        <v>16</v>
      </c>
      <c r="BV74">
        <f>IFERROR(VLOOKUP(B74,'[1]2020'!$B$3:$AD$92,17,0), "")</f>
        <v>17</v>
      </c>
      <c r="BW74">
        <f>IFERROR(VLOOKUP(B74,'[1]2019'!$B$3:$AC$102,9,0), "")</f>
        <v>17</v>
      </c>
      <c r="BX74">
        <f>IFERROR(VLOOKUP(B74,'[1]2018'!$B$3:$U$102,11,0), "")</f>
        <v>12</v>
      </c>
      <c r="BY74">
        <v>55</v>
      </c>
      <c r="BZ74">
        <f>IFERROR(VLOOKUP(B74,'[1]2021'!$B$3:$AB$102,19,0), "")</f>
        <v>33</v>
      </c>
      <c r="CA74">
        <f>IFERROR(VLOOKUP(B74,'[1]2020'!$B$3:$AD$92,26,0), "")</f>
        <v>49</v>
      </c>
      <c r="CB74">
        <f>IFERROR(VLOOKUP(B74,'[1]2019'!$B$3:$AC$102,3,0), "")</f>
        <v>6</v>
      </c>
      <c r="CC74">
        <f>IFERROR(VLOOKUP(B74,'[1]2018'!$B$3:$U$102,18,0), "")</f>
        <v>0</v>
      </c>
      <c r="CD74">
        <v>82.43</v>
      </c>
      <c r="CE74">
        <f>IFERROR(VLOOKUP(B74,'[1]2021'!$B$3:$AB$102,21,0), "")</f>
        <v>81.262</v>
      </c>
      <c r="CF74">
        <f>IFERROR(VLOOKUP(B74,'[1]2020'!$B$3:$AD$92,7,0), "")</f>
        <v>80</v>
      </c>
      <c r="CG74" t="s">
        <v>253</v>
      </c>
      <c r="CH74">
        <v>24</v>
      </c>
      <c r="CI74">
        <v>30</v>
      </c>
    </row>
    <row r="75" spans="1:87" x14ac:dyDescent="0.3">
      <c r="A75">
        <v>74</v>
      </c>
      <c r="B75" t="s">
        <v>42</v>
      </c>
      <c r="C75">
        <v>46</v>
      </c>
      <c r="D75">
        <f>IFERROR(VLOOKUP(B75,'[1]2021'!$B$3:$AB$102,22,0), "")</f>
        <v>38</v>
      </c>
      <c r="E75">
        <f>IFERROR(VLOOKUP(B75,'[1]2020'!$B$3:$AD$92,11,0), "")</f>
        <v>35</v>
      </c>
      <c r="F75">
        <f>IFERROR(VLOOKUP(B75,'[1]2019'!$B$3:$AC$102,14,0), "")</f>
        <v>26</v>
      </c>
      <c r="G75">
        <v>31</v>
      </c>
      <c r="H75">
        <f>IFERROR(VLOOKUP(B75,'[1]2021'!$B$3:$AB$102,10,0), "")</f>
        <v>20</v>
      </c>
      <c r="I75">
        <f>IFERROR(VLOOKUP(B75,'[1]2020'!$B$3:$AD$92,20,0), "")</f>
        <v>20</v>
      </c>
      <c r="J75">
        <f>IFERROR(VLOOKUP(B75,'[1]2019'!$B$3:$AC$102,19,0), "")</f>
        <v>20</v>
      </c>
      <c r="K75">
        <f>IFERROR(VLOOKUP(B75,'[1]2018'!$B$3:$U$102,14,0), "")</f>
        <v>20</v>
      </c>
      <c r="L75">
        <v>72</v>
      </c>
      <c r="M75" t="str">
        <f>IFERROR(VLOOKUP(B75,'[1]2021'!B76:$AB$102,23,0), "")</f>
        <v/>
      </c>
      <c r="N75">
        <f>IFERROR(VLOOKUP(B75,'[1]2020'!$B$3:$AD$92,4,0), "")</f>
        <v>57</v>
      </c>
      <c r="O75">
        <f>IFERROR(VLOOKUP(B75,'[1]2019'!$B$3:$AC$102,5,0), "")</f>
        <v>63</v>
      </c>
      <c r="P75">
        <v>65</v>
      </c>
      <c r="Q75">
        <f>IFERROR(VLOOKUP(B75,'[1]2021'!$B$3:$AB$102,11,0), "")</f>
        <v>58</v>
      </c>
      <c r="R75">
        <f>IFERROR(VLOOKUP(B75,'[1]2020'!$B$3:$AD$92,6,0), "")</f>
        <v>54</v>
      </c>
      <c r="S75">
        <f>IFERROR(VLOOKUP(B75,'[1]2019'!$B$3:$AC$102,12,0), "")</f>
        <v>54</v>
      </c>
      <c r="T75">
        <f>IFERROR(VLOOKUP(B75,'[1]2018'!$B$3:$U$102,15,0), "")</f>
        <v>56</v>
      </c>
      <c r="U75">
        <v>96</v>
      </c>
      <c r="V75">
        <f>IFERROR(VLOOKUP(B75,'[1]2021'!$B$3:$AB$102,12,0), "")</f>
        <v>91</v>
      </c>
      <c r="W75">
        <f>IFERROR(VLOOKUP(B75,'[1]2020'!$B$3:$AD$92,15,0), "")</f>
        <v>96</v>
      </c>
      <c r="X75">
        <f>IFERROR(VLOOKUP(B75,'[1]2019'!$B$3:$AC$102,21,0), "")</f>
        <v>92</v>
      </c>
      <c r="Y75">
        <f>IFERROR(VLOOKUP(B75,'[1]2018'!$B$3:$U$102,19,0), "")</f>
        <v>88</v>
      </c>
      <c r="Z75">
        <v>28</v>
      </c>
      <c r="AA75">
        <f>IFERROR(VLOOKUP(B75,'[1]2021'!$B$3:$AB$102,9,0), "")</f>
        <v>31</v>
      </c>
      <c r="AB75">
        <f>IFERROR(VLOOKUP(B75,'[1]2020'!$B$3:$AD$92,18,0), "")</f>
        <v>53</v>
      </c>
      <c r="AC75">
        <f>IFERROR(VLOOKUP(B75,'[1]2019'!$B$3:$AC$102,16,0), "")</f>
        <v>35</v>
      </c>
      <c r="AD75">
        <f>IFERROR(VLOOKUP(B75,'[1]2018'!$B$3:$U$102,16,0), "")</f>
        <v>42</v>
      </c>
      <c r="AE75">
        <v>74</v>
      </c>
      <c r="AF75">
        <f>IFERROR(VLOOKUP(B75,'[1]2021'!$B$3:$AC$102,28,0), "")</f>
        <v>63</v>
      </c>
      <c r="AG75">
        <f>IFERROR(VLOOKUP(B75,'[1]2020'!$B$3:$AE$92,30,0), "")</f>
        <v>57</v>
      </c>
      <c r="AH75">
        <f>IFERROR(VLOOKUP(B75,'[1]2021'!$B$3:$AB$102,14,0), "")</f>
        <v>55</v>
      </c>
      <c r="AI75">
        <f>IFERROR(VLOOKUP(B75,'[1]2020'!$B$3:$AE$92,29,0), "")</f>
        <v>50</v>
      </c>
      <c r="AJ75">
        <v>8.73</v>
      </c>
      <c r="AK75">
        <f>IFERROR(VLOOKUP(B75,'[1]2021'!$B$3:$AB$102,13,0), "")</f>
        <v>8.76</v>
      </c>
      <c r="AL75">
        <f>IFERROR(VLOOKUP(B75,'[1]2020'!$B$3:$AD$92,25,0), "")</f>
        <v>8.93</v>
      </c>
      <c r="AM75">
        <v>38</v>
      </c>
      <c r="AN75">
        <f>IFERROR(VLOOKUP(B75,'[1]2021'!$B$3:$AB$102,3,0), "")</f>
        <v>40</v>
      </c>
      <c r="AO75">
        <f>IFERROR(VLOOKUP(B75,'[1]2020'!$B$3:$AD$92,12,0), "")</f>
        <v>40</v>
      </c>
      <c r="AP75">
        <f>IFERROR(VLOOKUP(B75,'[1]2019'!$B$3:$AC$102,22,0), "")</f>
        <v>40</v>
      </c>
      <c r="AQ75">
        <f>IFERROR(VLOOKUP(B75,'[1]2018'!$B$3:$U$102,5,0), "")</f>
        <v>30</v>
      </c>
      <c r="AR75">
        <v>49</v>
      </c>
      <c r="AS75">
        <f>IFERROR(VLOOKUP(B75,'[1]2021'!$B$3:$AB$102,27,0), "")</f>
        <v>46</v>
      </c>
      <c r="AT75">
        <f>IFERROR(VLOOKUP(B75,'[1]2020'!$B$3:$AD$92,8,0), "")</f>
        <v>52</v>
      </c>
      <c r="AU75" t="str">
        <f>IFERROR(VLOOKUP(B75,'[1]2019'!B76:$AC$102,20,0), "")</f>
        <v/>
      </c>
      <c r="AV75">
        <f>IFERROR(VLOOKUP(B75,'[1]2018'!$B$3:$U$102,4,0), "")</f>
        <v>53</v>
      </c>
      <c r="AW75">
        <v>30</v>
      </c>
      <c r="AX75">
        <f>IFERROR(VLOOKUP(B75,'[1]2021'!$B$3:$AB$102,6,0), "")</f>
        <v>32</v>
      </c>
      <c r="AY75">
        <f>IFERROR(VLOOKUP(B75,'[1]2020'!$B$3:$AD$92,3,0), "")</f>
        <v>30</v>
      </c>
      <c r="AZ75">
        <f>IFERROR(VLOOKUP(B75,'[1]2019'!$B$3:$AC$102,27,0), "")</f>
        <v>24</v>
      </c>
      <c r="BA75">
        <f>IFERROR(VLOOKUP(B75,'[1]2018'!$B$3:$U$102,8,0), "")</f>
        <v>28</v>
      </c>
      <c r="BB75">
        <v>30</v>
      </c>
      <c r="BC75">
        <f>IFERROR(VLOOKUP(B76,'[1]2021'!$B$3:$AB$102,17,0), "")</f>
        <v>13</v>
      </c>
      <c r="BD75">
        <f>IFERROR(VLOOKUP(B75,'[1]2020'!$B$3:$AD$92,2,0), "")</f>
        <v>34</v>
      </c>
      <c r="BE75">
        <f>IFERROR(VLOOKUP(B75,'[1]2019'!$B$3:$AC$102,11,0), "")</f>
        <v>44</v>
      </c>
      <c r="BF75" t="str">
        <f>IFERROR(VLOOKUP(B75,'[1]2018'!B76:U175,13,0), "")</f>
        <v/>
      </c>
      <c r="BG75" s="10">
        <v>31.6</v>
      </c>
      <c r="BH75" s="10">
        <f>IFERROR(VLOOKUP($B75,'[1]2021'!$B$3:$AB$102,20,0),"")</f>
        <v>44.131999999999998</v>
      </c>
      <c r="BI75" s="10">
        <f>IFERROR(VLOOKUP($B75,'[1]2020'!$B$3:$AD$92,20,0),"")</f>
        <v>20</v>
      </c>
      <c r="BJ75" s="10">
        <f>IFERROR(VLOOKUP($B75,'[1]2019'!$B$3:$AC$102,17,0),"")</f>
        <v>56</v>
      </c>
      <c r="BK75" s="10">
        <f>IFERROR(VLOOKUP($B75,'[1]2018'!$B$3:$U$102,17,0),"")</f>
        <v>45</v>
      </c>
      <c r="BL75" s="11">
        <v>59649</v>
      </c>
      <c r="BM75" s="11">
        <f>IFERROR(VLOOKUP(B75,'[1]2021'!$B$3:$AB$102,18,0), "")</f>
        <v>61365</v>
      </c>
      <c r="BN75" s="11">
        <f>IFERROR(VLOOKUP(B75,'[1]2020'!$B$3:$AD$92,16,0), "")</f>
        <v>61079</v>
      </c>
      <c r="BO75" s="11">
        <f>IFERROR(VLOOKUP(B75,'[1]2019'!$B$3:$AC$102,7,0), "")</f>
        <v>57934</v>
      </c>
      <c r="BP75">
        <v>53</v>
      </c>
      <c r="BQ75">
        <f>IFERROR(VLOOKUP(B75,'[1]2021'!$B$3:$AB$102,24,0), "")</f>
        <v>52</v>
      </c>
      <c r="BR75">
        <f>IFERROR(VLOOKUP(B75,'[1]2020'!$B$3:$AD$92,28,0), "")</f>
        <v>42</v>
      </c>
      <c r="BS75">
        <f>IFERROR(VLOOKUP(B75,'[1]2019'!$B$3:$AC$102,13,0), "")</f>
        <v>47</v>
      </c>
      <c r="BT75">
        <v>43</v>
      </c>
      <c r="BU75">
        <f>IFERROR(VLOOKUP(B75,'[1]2021'!$B$3:$AB$102,7,0), "")</f>
        <v>45</v>
      </c>
      <c r="BV75">
        <f>IFERROR(VLOOKUP(B75,'[1]2020'!$B$3:$AD$92,17,0), "")</f>
        <v>48</v>
      </c>
      <c r="BW75">
        <f>IFERROR(VLOOKUP(B75,'[1]2019'!$B$3:$AC$102,9,0), "")</f>
        <v>44</v>
      </c>
      <c r="BX75">
        <f>IFERROR(VLOOKUP(B75,'[1]2018'!$B$3:$U$102,11,0), "")</f>
        <v>47</v>
      </c>
      <c r="BY75">
        <v>51</v>
      </c>
      <c r="BZ75">
        <f>IFERROR(VLOOKUP(B75,'[1]2021'!$B$3:$AB$102,19,0), "")</f>
        <v>52</v>
      </c>
      <c r="CA75">
        <f>IFERROR(VLOOKUP(B75,'[1]2020'!$B$3:$AD$92,26,0), "")</f>
        <v>51</v>
      </c>
      <c r="CB75">
        <f>IFERROR(VLOOKUP(B75,'[1]2019'!$B$3:$AC$102,3,0), "")</f>
        <v>55</v>
      </c>
      <c r="CC75">
        <f>IFERROR(VLOOKUP(B75,'[1]2018'!$B$3:$U$102,18,0), "")</f>
        <v>58</v>
      </c>
      <c r="CD75">
        <v>85.111999999999995</v>
      </c>
      <c r="CE75">
        <f>IFERROR(VLOOKUP(B75,'[1]2021'!$B$3:$AB$102,21,0), "")</f>
        <v>85.210999999999999</v>
      </c>
      <c r="CF75">
        <f>IFERROR(VLOOKUP(B75,'[1]2020'!$B$3:$AD$92,7,0), "")</f>
        <v>86</v>
      </c>
      <c r="CG75" t="s">
        <v>254</v>
      </c>
      <c r="CH75">
        <v>48</v>
      </c>
      <c r="CI75">
        <v>14</v>
      </c>
    </row>
    <row r="76" spans="1:87" x14ac:dyDescent="0.3">
      <c r="A76">
        <v>74</v>
      </c>
      <c r="B76" t="s">
        <v>81</v>
      </c>
      <c r="C76">
        <v>62</v>
      </c>
      <c r="D76">
        <f>IFERROR(VLOOKUP(B76,'[1]2021'!$B$3:$AB$102,22,0), "")</f>
        <v>85</v>
      </c>
      <c r="E76" t="str">
        <f>IFERROR(VLOOKUP(B76,'[1]2020'!$B$3:$AD$92,11,0), "")</f>
        <v/>
      </c>
      <c r="F76">
        <f>IFERROR(VLOOKUP(B76,'[1]2019'!$B$3:$AC$102,14,0), "")</f>
        <v>79</v>
      </c>
      <c r="G76">
        <v>82</v>
      </c>
      <c r="H76">
        <f>IFERROR(VLOOKUP(B76,'[1]2021'!$B$3:$AB$102,10,0), "")</f>
        <v>82</v>
      </c>
      <c r="I76" t="str">
        <f>IFERROR(VLOOKUP(B76,'[1]2020'!$B$3:$AD$92,20,0), "")</f>
        <v/>
      </c>
      <c r="J76">
        <f>IFERROR(VLOOKUP(B76,'[1]2019'!$B$3:$AC$102,19,0), "")</f>
        <v>78</v>
      </c>
      <c r="K76">
        <f>IFERROR(VLOOKUP(B76,'[1]2018'!$B$3:$U$102,14,0), "")</f>
        <v>78</v>
      </c>
      <c r="L76">
        <v>80</v>
      </c>
      <c r="M76">
        <f>IFERROR(VLOOKUP(B76,'[1]2021'!B77:$AB$102,23,0), "")</f>
        <v>88</v>
      </c>
      <c r="N76" t="str">
        <f>IFERROR(VLOOKUP(B76,'[1]2020'!$B$3:$AD$92,4,0), "")</f>
        <v/>
      </c>
      <c r="O76">
        <f>IFERROR(VLOOKUP(B76,'[1]2019'!$B$3:$AC$102,5,0), "")</f>
        <v>88</v>
      </c>
      <c r="Q76">
        <f>IFERROR(VLOOKUP(B76,'[1]2021'!$B$3:$AB$102,11,0), "")</f>
        <v>0</v>
      </c>
      <c r="R76" t="str">
        <f>IFERROR(VLOOKUP(B76,'[1]2020'!$B$3:$AD$92,6,0), "")</f>
        <v/>
      </c>
      <c r="S76">
        <f>IFERROR(VLOOKUP(B76,'[1]2019'!$B$3:$AC$102,12,0), "")</f>
        <v>85</v>
      </c>
      <c r="T76" t="str">
        <f>IFERROR(VLOOKUP(B76,'[1]2018'!$B$3:$U$102,15,0), "")</f>
        <v/>
      </c>
      <c r="U76">
        <v>99</v>
      </c>
      <c r="V76">
        <f>IFERROR(VLOOKUP(B76,'[1]2021'!$B$3:$AB$102,12,0), "")</f>
        <v>99</v>
      </c>
      <c r="W76" t="str">
        <f>IFERROR(VLOOKUP(B76,'[1]2020'!$B$3:$AD$92,15,0), "")</f>
        <v/>
      </c>
      <c r="X76">
        <f>IFERROR(VLOOKUP(B76,'[1]2019'!$B$3:$AC$102,21,0), "")</f>
        <v>100</v>
      </c>
      <c r="Y76">
        <f>IFERROR(VLOOKUP(B76,'[1]2018'!$B$3:$U$102,19,0), "")</f>
        <v>100</v>
      </c>
      <c r="Z76">
        <v>79</v>
      </c>
      <c r="AA76">
        <f>IFERROR(VLOOKUP(B76,'[1]2021'!$B$3:$AB$102,9,0), "")</f>
        <v>81</v>
      </c>
      <c r="AB76" t="str">
        <f>IFERROR(VLOOKUP(B76,'[1]2020'!$B$3:$AD$92,18,0), "")</f>
        <v/>
      </c>
      <c r="AC76">
        <f>IFERROR(VLOOKUP(B76,'[1]2019'!$B$3:$AC$102,16,0), "")</f>
        <v>75</v>
      </c>
      <c r="AD76">
        <f>IFERROR(VLOOKUP(B76,'[1]2018'!$B$3:$U$102,16,0), "")</f>
        <v>89</v>
      </c>
      <c r="AE76">
        <v>74</v>
      </c>
      <c r="AF76">
        <f>IFERROR(VLOOKUP(B76,'[1]2021'!$B$3:$AC$102,28,0), "")</f>
        <v>86</v>
      </c>
      <c r="AG76" t="str">
        <f>IFERROR(VLOOKUP(B76,'[1]2020'!$B$3:$AE$92,30,0), "")</f>
        <v/>
      </c>
      <c r="AH76">
        <f>IFERROR(VLOOKUP(B76,'[1]2021'!$B$3:$AB$102,14,0), "")</f>
        <v>93</v>
      </c>
      <c r="AI76" t="str">
        <f>IFERROR(VLOOKUP(B76,'[1]2020'!$B$3:$AE$92,29,0), "")</f>
        <v/>
      </c>
      <c r="AJ76">
        <v>9</v>
      </c>
      <c r="AK76">
        <f>IFERROR(VLOOKUP(B76,'[1]2021'!$B$3:$AB$102,13,0), "")</f>
        <v>8.76</v>
      </c>
      <c r="AL76" t="str">
        <f>IFERROR(VLOOKUP(B76,'[1]2020'!$B$3:$AD$92,25,0), "")</f>
        <v/>
      </c>
      <c r="AM76">
        <v>45</v>
      </c>
      <c r="AN76">
        <f>IFERROR(VLOOKUP(B76,'[1]2021'!$B$3:$AB$102,3,0), "")</f>
        <v>45</v>
      </c>
      <c r="AO76" t="str">
        <f>IFERROR(VLOOKUP(B76,'[1]2020'!$B$3:$AD$92,12,0), "")</f>
        <v/>
      </c>
      <c r="AP76">
        <f>IFERROR(VLOOKUP(B76,'[1]2019'!$B$3:$AC$102,22,0), "")</f>
        <v>50</v>
      </c>
      <c r="AQ76">
        <f>IFERROR(VLOOKUP(B76,'[1]2018'!$B$3:$U$102,5,0), "")</f>
        <v>50</v>
      </c>
      <c r="AR76">
        <v>61</v>
      </c>
      <c r="AS76">
        <f>IFERROR(VLOOKUP(B76,'[1]2021'!$B$3:$AB$102,27,0), "")</f>
        <v>58</v>
      </c>
      <c r="AT76" t="str">
        <f>IFERROR(VLOOKUP(B76,'[1]2020'!$B$3:$AD$92,8,0), "")</f>
        <v/>
      </c>
      <c r="AU76">
        <f>IFERROR(VLOOKUP(B76,'[1]2019'!B77:$AC$102,20,0), "")</f>
        <v>67</v>
      </c>
      <c r="AV76">
        <f>IFERROR(VLOOKUP(B76,'[1]2018'!$B$3:$U$102,4,0), "")</f>
        <v>52</v>
      </c>
      <c r="AW76">
        <v>49</v>
      </c>
      <c r="AX76">
        <f>IFERROR(VLOOKUP(B76,'[1]2021'!$B$3:$AB$102,6,0), "")</f>
        <v>48</v>
      </c>
      <c r="AY76" t="str">
        <f>IFERROR(VLOOKUP(B76,'[1]2020'!$B$3:$AD$92,3,0), "")</f>
        <v/>
      </c>
      <c r="AZ76">
        <f>IFERROR(VLOOKUP(B76,'[1]2019'!$B$3:$AC$102,27,0), "")</f>
        <v>46</v>
      </c>
      <c r="BA76">
        <f>IFERROR(VLOOKUP(B76,'[1]2018'!$B$3:$U$102,8,0), "")</f>
        <v>47</v>
      </c>
      <c r="BB76">
        <v>37</v>
      </c>
      <c r="BC76">
        <f>IFERROR(VLOOKUP(B77,'[1]2021'!$B$3:$AB$102,17,0), "")</f>
        <v>63</v>
      </c>
      <c r="BD76" t="str">
        <f>IFERROR(VLOOKUP(B76,'[1]2020'!$B$3:$AD$92,2,0), "")</f>
        <v/>
      </c>
      <c r="BE76">
        <f>IFERROR(VLOOKUP(B76,'[1]2019'!$B$3:$AC$102,11,0), "")</f>
        <v>30</v>
      </c>
      <c r="BF76">
        <f>IFERROR(VLOOKUP(B76,'[1]2018'!B77:U176,13,0), "")</f>
        <v>21</v>
      </c>
      <c r="BG76" s="10">
        <v>64.040000000000006</v>
      </c>
      <c r="BH76" s="10">
        <f>IFERROR(VLOOKUP($B76,'[1]2021'!$B$3:$AB$102,20,0),"")</f>
        <v>86.212999999999994</v>
      </c>
      <c r="BI76" s="10" t="str">
        <f>IFERROR(VLOOKUP($B76,'[1]2020'!$B$3:$AD$92,20,0),"")</f>
        <v/>
      </c>
      <c r="BJ76" s="10">
        <f>IFERROR(VLOOKUP($B76,'[1]2019'!$B$3:$AC$102,17,0),"")</f>
        <v>77</v>
      </c>
      <c r="BK76" s="10">
        <f>IFERROR(VLOOKUP($B76,'[1]2018'!$B$3:$U$102,17,0),"")</f>
        <v>51</v>
      </c>
      <c r="BL76" s="11">
        <v>60519</v>
      </c>
      <c r="BM76" s="11">
        <f>IFERROR(VLOOKUP(B76,'[1]2021'!$B$3:$AB$102,18,0), "")</f>
        <v>50569</v>
      </c>
      <c r="BN76" s="11" t="str">
        <f>IFERROR(VLOOKUP(B76,'[1]2020'!$B$3:$AD$92,16,0), "")</f>
        <v/>
      </c>
      <c r="BO76" s="11">
        <f>IFERROR(VLOOKUP(B76,'[1]2019'!$B$3:$AC$102,7,0), "")</f>
        <v>43279</v>
      </c>
      <c r="BP76">
        <v>29</v>
      </c>
      <c r="BQ76">
        <f>IFERROR(VLOOKUP(B76,'[1]2021'!$B$3:$AB$102,24,0), "")</f>
        <v>31</v>
      </c>
      <c r="BR76" t="str">
        <f>IFERROR(VLOOKUP(B76,'[1]2020'!$B$3:$AD$92,28,0), "")</f>
        <v/>
      </c>
      <c r="BS76">
        <f>IFERROR(VLOOKUP(B76,'[1]2019'!$B$3:$AC$102,13,0), "")</f>
        <v>30</v>
      </c>
      <c r="BT76">
        <v>13</v>
      </c>
      <c r="BU76">
        <f>IFERROR(VLOOKUP(B76,'[1]2021'!$B$3:$AB$102,7,0), "")</f>
        <v>10</v>
      </c>
      <c r="BV76" t="str">
        <f>IFERROR(VLOOKUP(B76,'[1]2020'!$B$3:$AD$92,17,0), "")</f>
        <v/>
      </c>
      <c r="BW76">
        <f>IFERROR(VLOOKUP(B76,'[1]2019'!$B$3:$AC$102,9,0), "")</f>
        <v>10</v>
      </c>
      <c r="BX76">
        <f>IFERROR(VLOOKUP(B76,'[1]2018'!$B$3:$U$102,11,0), "")</f>
        <v>9</v>
      </c>
      <c r="BY76">
        <v>31</v>
      </c>
      <c r="BZ76">
        <f>IFERROR(VLOOKUP(B76,'[1]2021'!$B$3:$AB$102,19,0), "")</f>
        <v>23</v>
      </c>
      <c r="CA76" t="str">
        <f>IFERROR(VLOOKUP(B76,'[1]2020'!$B$3:$AD$92,26,0), "")</f>
        <v/>
      </c>
      <c r="CB76">
        <f>IFERROR(VLOOKUP(B76,'[1]2019'!$B$3:$AC$102,3,0), "")</f>
        <v>36</v>
      </c>
      <c r="CC76">
        <f>IFERROR(VLOOKUP(B76,'[1]2018'!$B$3:$U$102,18,0), "")</f>
        <v>26</v>
      </c>
      <c r="CD76">
        <v>81.763000000000005</v>
      </c>
      <c r="CE76">
        <f>IFERROR(VLOOKUP(B76,'[1]2021'!$B$3:$AB$102,21,0), "")</f>
        <v>78.495000000000005</v>
      </c>
      <c r="CF76" t="str">
        <f>IFERROR(VLOOKUP(B76,'[1]2020'!$B$3:$AD$92,7,0), "")</f>
        <v/>
      </c>
      <c r="CG76" t="s">
        <v>255</v>
      </c>
      <c r="CH76">
        <v>0</v>
      </c>
      <c r="CI76">
        <v>25</v>
      </c>
    </row>
    <row r="77" spans="1:87" x14ac:dyDescent="0.3">
      <c r="A77">
        <v>76</v>
      </c>
      <c r="B77" t="s">
        <v>53</v>
      </c>
      <c r="C77">
        <v>90</v>
      </c>
      <c r="D77">
        <f>IFERROR(VLOOKUP(B77,'[1]2021'!$B$3:$AB$102,22,0), "")</f>
        <v>90</v>
      </c>
      <c r="E77">
        <f>IFERROR(VLOOKUP(B77,'[1]2020'!$B$3:$AD$92,11,0), "")</f>
        <v>85</v>
      </c>
      <c r="F77">
        <f>IFERROR(VLOOKUP(B77,'[1]2019'!$B$3:$AC$102,14,0), "")</f>
        <v>80</v>
      </c>
      <c r="G77">
        <v>42</v>
      </c>
      <c r="H77">
        <f>IFERROR(VLOOKUP(B77,'[1]2021'!$B$3:$AB$102,10,0), "")</f>
        <v>41</v>
      </c>
      <c r="I77">
        <f>IFERROR(VLOOKUP(B77,'[1]2020'!$B$3:$AD$92,20,0), "")</f>
        <v>50</v>
      </c>
      <c r="J77">
        <f>IFERROR(VLOOKUP(B77,'[1]2019'!$B$3:$AC$102,19,0), "")</f>
        <v>50</v>
      </c>
      <c r="K77">
        <f>IFERROR(VLOOKUP(B77,'[1]2018'!$B$3:$U$102,14,0), "")</f>
        <v>53</v>
      </c>
      <c r="L77">
        <v>52</v>
      </c>
      <c r="M77" t="str">
        <f>IFERROR(VLOOKUP(B77,'[1]2021'!B78:$AB$102,23,0), "")</f>
        <v/>
      </c>
      <c r="N77">
        <f>IFERROR(VLOOKUP(B77,'[1]2020'!$B$3:$AD$92,4,0), "")</f>
        <v>27</v>
      </c>
      <c r="O77">
        <f>IFERROR(VLOOKUP(B77,'[1]2019'!$B$3:$AC$102,5,0), "")</f>
        <v>30</v>
      </c>
      <c r="P77">
        <v>72</v>
      </c>
      <c r="Q77">
        <f>IFERROR(VLOOKUP(B77,'[1]2021'!$B$3:$AB$102,11,0), "")</f>
        <v>75</v>
      </c>
      <c r="R77">
        <f>IFERROR(VLOOKUP(B77,'[1]2020'!$B$3:$AD$92,6,0), "")</f>
        <v>74</v>
      </c>
      <c r="S77">
        <f>IFERROR(VLOOKUP(B77,'[1]2019'!$B$3:$AC$102,12,0), "")</f>
        <v>75</v>
      </c>
      <c r="T77" t="str">
        <f>IFERROR(VLOOKUP(B77,'[1]2018'!$B$3:$U$102,15,0), "")</f>
        <v/>
      </c>
      <c r="U77">
        <v>85</v>
      </c>
      <c r="V77">
        <f>IFERROR(VLOOKUP(B77,'[1]2021'!$B$3:$AB$102,12,0), "")</f>
        <v>88</v>
      </c>
      <c r="W77">
        <f>IFERROR(VLOOKUP(B77,'[1]2020'!$B$3:$AD$92,15,0), "")</f>
        <v>85</v>
      </c>
      <c r="X77">
        <f>IFERROR(VLOOKUP(B77,'[1]2019'!$B$3:$AC$102,21,0), "")</f>
        <v>82</v>
      </c>
      <c r="Y77">
        <f>IFERROR(VLOOKUP(B77,'[1]2018'!$B$3:$U$102,19,0), "")</f>
        <v>84</v>
      </c>
      <c r="Z77">
        <v>22</v>
      </c>
      <c r="AA77">
        <f>IFERROR(VLOOKUP(B77,'[1]2021'!$B$3:$AB$102,9,0), "")</f>
        <v>26</v>
      </c>
      <c r="AB77">
        <f>IFERROR(VLOOKUP(B77,'[1]2020'!$B$3:$AD$92,18,0), "")</f>
        <v>17</v>
      </c>
      <c r="AC77">
        <f>IFERROR(VLOOKUP(B77,'[1]2019'!$B$3:$AC$102,16,0), "")</f>
        <v>11</v>
      </c>
      <c r="AD77">
        <f>IFERROR(VLOOKUP(B77,'[1]2018'!$B$3:$U$102,16,0), "")</f>
        <v>12</v>
      </c>
      <c r="AE77">
        <v>76</v>
      </c>
      <c r="AF77">
        <f>IFERROR(VLOOKUP(B77,'[1]2021'!$B$3:$AC$102,28,0), "")</f>
        <v>74</v>
      </c>
      <c r="AG77">
        <f>IFERROR(VLOOKUP(B77,'[1]2020'!$B$3:$AE$92,30,0), "")</f>
        <v>66</v>
      </c>
      <c r="AH77">
        <f>IFERROR(VLOOKUP(B77,'[1]2021'!$B$3:$AB$102,14,0), "")</f>
        <v>86</v>
      </c>
      <c r="AI77">
        <f>IFERROR(VLOOKUP(B77,'[1]2020'!$B$3:$AE$92,29,0), "")</f>
        <v>69</v>
      </c>
      <c r="AJ77">
        <v>8.7899999999999991</v>
      </c>
      <c r="AK77">
        <f>IFERROR(VLOOKUP(B77,'[1]2021'!$B$3:$AB$102,13,0), "")</f>
        <v>8.5500000000000007</v>
      </c>
      <c r="AL77">
        <f>IFERROR(VLOOKUP(B77,'[1]2020'!$B$3:$AD$92,25,0), "")</f>
        <v>8.5299999999999994</v>
      </c>
      <c r="AM77">
        <v>26</v>
      </c>
      <c r="AN77">
        <f>IFERROR(VLOOKUP(B77,'[1]2021'!$B$3:$AB$102,3,0), "")</f>
        <v>29</v>
      </c>
      <c r="AO77">
        <f>IFERROR(VLOOKUP(B77,'[1]2020'!$B$3:$AD$92,12,0), "")</f>
        <v>22</v>
      </c>
      <c r="AP77">
        <f>IFERROR(VLOOKUP(B77,'[1]2019'!$B$3:$AC$102,22,0), "")</f>
        <v>22</v>
      </c>
      <c r="AQ77">
        <f>IFERROR(VLOOKUP(B77,'[1]2018'!$B$3:$U$102,5,0), "")</f>
        <v>21</v>
      </c>
      <c r="AR77">
        <v>59</v>
      </c>
      <c r="AS77">
        <f>IFERROR(VLOOKUP(B77,'[1]2021'!$B$3:$AB$102,27,0), "")</f>
        <v>64</v>
      </c>
      <c r="AT77">
        <f>IFERROR(VLOOKUP(B77,'[1]2020'!$B$3:$AD$92,8,0), "")</f>
        <v>56</v>
      </c>
      <c r="AU77">
        <f>IFERROR(VLOOKUP(B77,'[1]2019'!B78:$AC$102,20,0), "")</f>
        <v>73</v>
      </c>
      <c r="AV77">
        <f>IFERROR(VLOOKUP(B77,'[1]2018'!$B$3:$U$102,4,0), "")</f>
        <v>51</v>
      </c>
      <c r="AW77">
        <v>36</v>
      </c>
      <c r="AX77">
        <f>IFERROR(VLOOKUP(B77,'[1]2021'!$B$3:$AB$102,6,0), "")</f>
        <v>36</v>
      </c>
      <c r="AY77">
        <f>IFERROR(VLOOKUP(B77,'[1]2020'!$B$3:$AD$92,3,0), "")</f>
        <v>39</v>
      </c>
      <c r="AZ77">
        <f>IFERROR(VLOOKUP(B77,'[1]2019'!$B$3:$AC$102,27,0), "")</f>
        <v>40</v>
      </c>
      <c r="BA77">
        <f>IFERROR(VLOOKUP(B77,'[1]2018'!$B$3:$U$102,8,0), "")</f>
        <v>42</v>
      </c>
      <c r="BB77">
        <v>65</v>
      </c>
      <c r="BC77">
        <f>IFERROR(VLOOKUP(B78,'[1]2021'!$B$3:$AB$102,17,0), "")</f>
        <v>28</v>
      </c>
      <c r="BD77">
        <f>IFERROR(VLOOKUP(B77,'[1]2020'!$B$3:$AD$92,2,0), "")</f>
        <v>80</v>
      </c>
      <c r="BE77">
        <f>IFERROR(VLOOKUP(B77,'[1]2019'!$B$3:$AC$102,11,0), "")</f>
        <v>53</v>
      </c>
      <c r="BF77" t="str">
        <f>IFERROR(VLOOKUP(B77,'[1]2018'!B78:U177,13,0), "")</f>
        <v/>
      </c>
      <c r="BG77" s="10">
        <v>55.61</v>
      </c>
      <c r="BH77" s="10">
        <f>IFERROR(VLOOKUP($B77,'[1]2021'!$B$3:$AB$102,20,0),"")</f>
        <v>72.852999999999994</v>
      </c>
      <c r="BI77" s="10">
        <f>IFERROR(VLOOKUP($B77,'[1]2020'!$B$3:$AD$92,20,0),"")</f>
        <v>50</v>
      </c>
      <c r="BJ77" s="10">
        <f>IFERROR(VLOOKUP($B77,'[1]2019'!$B$3:$AC$102,17,0),"")</f>
        <v>45</v>
      </c>
      <c r="BK77" s="10">
        <f>IFERROR(VLOOKUP($B77,'[1]2018'!$B$3:$U$102,17,0),"")</f>
        <v>44</v>
      </c>
      <c r="BL77" s="11">
        <v>67026</v>
      </c>
      <c r="BM77" s="11">
        <f>IFERROR(VLOOKUP(B77,'[1]2021'!$B$3:$AB$102,18,0), "")</f>
        <v>64189</v>
      </c>
      <c r="BN77" s="11">
        <f>IFERROR(VLOOKUP(B77,'[1]2020'!$B$3:$AD$92,16,0), "")</f>
        <v>60192</v>
      </c>
      <c r="BO77" s="11">
        <f>IFERROR(VLOOKUP(B77,'[1]2019'!$B$3:$AC$102,7,0), "")</f>
        <v>51166</v>
      </c>
      <c r="BP77">
        <v>50</v>
      </c>
      <c r="BQ77">
        <f>IFERROR(VLOOKUP(B77,'[1]2021'!$B$3:$AB$102,24,0), "")</f>
        <v>56</v>
      </c>
      <c r="BR77">
        <f>IFERROR(VLOOKUP(B77,'[1]2020'!$B$3:$AD$92,28,0), "")</f>
        <v>52</v>
      </c>
      <c r="BS77">
        <f>IFERROR(VLOOKUP(B77,'[1]2019'!$B$3:$AC$102,13,0), "")</f>
        <v>58</v>
      </c>
      <c r="BT77">
        <v>57</v>
      </c>
      <c r="BU77">
        <f>IFERROR(VLOOKUP(B77,'[1]2021'!$B$3:$AB$102,7,0), "")</f>
        <v>57</v>
      </c>
      <c r="BV77">
        <f>IFERROR(VLOOKUP(B77,'[1]2020'!$B$3:$AD$92,17,0), "")</f>
        <v>59</v>
      </c>
      <c r="BW77">
        <f>IFERROR(VLOOKUP(B77,'[1]2019'!$B$3:$AC$102,9,0), "")</f>
        <v>56</v>
      </c>
      <c r="BX77">
        <f>IFERROR(VLOOKUP(B77,'[1]2018'!$B$3:$U$102,11,0), "")</f>
        <v>56</v>
      </c>
      <c r="BY77">
        <v>59</v>
      </c>
      <c r="BZ77">
        <f>IFERROR(VLOOKUP(B77,'[1]2021'!$B$3:$AB$102,19,0), "")</f>
        <v>76</v>
      </c>
      <c r="CA77">
        <f>IFERROR(VLOOKUP(B77,'[1]2020'!$B$3:$AD$92,26,0), "")</f>
        <v>67</v>
      </c>
      <c r="CB77">
        <f>IFERROR(VLOOKUP(B77,'[1]2019'!$B$3:$AC$102,3,0), "")</f>
        <v>63</v>
      </c>
      <c r="CC77">
        <f>IFERROR(VLOOKUP(B77,'[1]2018'!$B$3:$U$102,18,0), "")</f>
        <v>60</v>
      </c>
      <c r="CD77">
        <v>84.661000000000001</v>
      </c>
      <c r="CE77">
        <f>IFERROR(VLOOKUP(B77,'[1]2021'!$B$3:$AB$102,21,0), "")</f>
        <v>84.456000000000003</v>
      </c>
      <c r="CF77">
        <f>IFERROR(VLOOKUP(B77,'[1]2020'!$B$3:$AD$92,7,0), "")</f>
        <v>82</v>
      </c>
      <c r="CG77" t="s">
        <v>256</v>
      </c>
      <c r="CH77">
        <v>100</v>
      </c>
      <c r="CI77">
        <v>14</v>
      </c>
    </row>
    <row r="78" spans="1:87" x14ac:dyDescent="0.3">
      <c r="A78">
        <v>77</v>
      </c>
      <c r="B78" t="s">
        <v>63</v>
      </c>
      <c r="C78">
        <v>52</v>
      </c>
      <c r="D78">
        <f>IFERROR(VLOOKUP(B78,'[1]2021'!$B$3:$AB$102,22,0), "")</f>
        <v>52</v>
      </c>
      <c r="E78">
        <f>IFERROR(VLOOKUP(B78,'[1]2020'!$B$3:$AD$92,11,0), "")</f>
        <v>52</v>
      </c>
      <c r="F78">
        <f>IFERROR(VLOOKUP(B78,'[1]2019'!$B$3:$AC$102,14,0), "")</f>
        <v>47</v>
      </c>
      <c r="G78">
        <v>67</v>
      </c>
      <c r="H78">
        <f>IFERROR(VLOOKUP(B78,'[1]2021'!$B$3:$AB$102,10,0), "")</f>
        <v>67</v>
      </c>
      <c r="I78">
        <f>IFERROR(VLOOKUP(B78,'[1]2020'!$B$3:$AD$92,20,0), "")</f>
        <v>65</v>
      </c>
      <c r="J78">
        <f>IFERROR(VLOOKUP(B78,'[1]2019'!$B$3:$AC$102,19,0), "")</f>
        <v>65</v>
      </c>
      <c r="K78">
        <f>IFERROR(VLOOKUP(B78,'[1]2018'!$B$3:$U$102,14,0), "")</f>
        <v>59</v>
      </c>
      <c r="L78">
        <v>50</v>
      </c>
      <c r="M78">
        <f>IFERROR(VLOOKUP(B78,'[1]2021'!B79:$AB$102,23,0), "")</f>
        <v>63</v>
      </c>
      <c r="N78">
        <f>IFERROR(VLOOKUP(B78,'[1]2020'!$B$3:$AD$92,4,0), "")</f>
        <v>62</v>
      </c>
      <c r="O78">
        <f>IFERROR(VLOOKUP(B78,'[1]2019'!$B$3:$AC$102,5,0), "")</f>
        <v>65</v>
      </c>
      <c r="P78">
        <v>84</v>
      </c>
      <c r="Q78">
        <f>IFERROR(VLOOKUP(B78,'[1]2021'!$B$3:$AB$102,11,0), "")</f>
        <v>89</v>
      </c>
      <c r="R78">
        <f>IFERROR(VLOOKUP(B78,'[1]2020'!$B$3:$AD$92,6,0), "")</f>
        <v>93</v>
      </c>
      <c r="S78">
        <f>IFERROR(VLOOKUP(B78,'[1]2019'!$B$3:$AC$102,12,0), "")</f>
        <v>91</v>
      </c>
      <c r="T78">
        <f>IFERROR(VLOOKUP(B78,'[1]2018'!$B$3:$U$102,15,0), "")</f>
        <v>86</v>
      </c>
      <c r="U78">
        <v>87</v>
      </c>
      <c r="V78">
        <f>IFERROR(VLOOKUP(B78,'[1]2021'!$B$3:$AB$102,12,0), "")</f>
        <v>85</v>
      </c>
      <c r="W78">
        <f>IFERROR(VLOOKUP(B78,'[1]2020'!$B$3:$AD$92,15,0), "")</f>
        <v>83</v>
      </c>
      <c r="X78">
        <f>IFERROR(VLOOKUP(B78,'[1]2019'!$B$3:$AC$102,21,0), "")</f>
        <v>79</v>
      </c>
      <c r="Y78">
        <f>IFERROR(VLOOKUP(B78,'[1]2018'!$B$3:$U$102,19,0), "")</f>
        <v>79</v>
      </c>
      <c r="Z78">
        <v>77</v>
      </c>
      <c r="AA78">
        <f>IFERROR(VLOOKUP(B78,'[1]2021'!$B$3:$AB$102,9,0), "")</f>
        <v>73</v>
      </c>
      <c r="AB78">
        <f>IFERROR(VLOOKUP(B78,'[1]2020'!$B$3:$AD$92,18,0), "")</f>
        <v>75</v>
      </c>
      <c r="AC78">
        <f>IFERROR(VLOOKUP(B78,'[1]2019'!$B$3:$AC$102,16,0), "")</f>
        <v>82</v>
      </c>
      <c r="AD78">
        <f>IFERROR(VLOOKUP(B78,'[1]2018'!$B$3:$U$102,16,0), "")</f>
        <v>88</v>
      </c>
      <c r="AE78">
        <v>77</v>
      </c>
      <c r="AF78">
        <f>IFERROR(VLOOKUP(B78,'[1]2021'!$B$3:$AC$102,28,0), "")</f>
        <v>85</v>
      </c>
      <c r="AG78">
        <f>IFERROR(VLOOKUP(B78,'[1]2020'!$B$3:$AE$92,30,0), "")</f>
        <v>89</v>
      </c>
      <c r="AH78">
        <f>IFERROR(VLOOKUP(B78,'[1]2021'!$B$3:$AB$102,14,0), "")</f>
        <v>94</v>
      </c>
      <c r="AI78">
        <f>IFERROR(VLOOKUP(B78,'[1]2020'!$B$3:$AE$92,29,0), "")</f>
        <v>95</v>
      </c>
      <c r="AJ78">
        <v>8.9700000000000006</v>
      </c>
      <c r="AK78">
        <f>IFERROR(VLOOKUP(B78,'[1]2021'!$B$3:$AB$102,13,0), "")</f>
        <v>8.77</v>
      </c>
      <c r="AL78">
        <f>IFERROR(VLOOKUP(B78,'[1]2020'!$B$3:$AD$92,25,0), "")</f>
        <v>8.64</v>
      </c>
      <c r="AM78">
        <v>50</v>
      </c>
      <c r="AN78">
        <f>IFERROR(VLOOKUP(B78,'[1]2021'!$B$3:$AB$102,3,0), "")</f>
        <v>50</v>
      </c>
      <c r="AO78">
        <f>IFERROR(VLOOKUP(B78,'[1]2020'!$B$3:$AD$92,12,0), "")</f>
        <v>47</v>
      </c>
      <c r="AP78">
        <f>IFERROR(VLOOKUP(B78,'[1]2019'!$B$3:$AC$102,22,0), "")</f>
        <v>47</v>
      </c>
      <c r="AQ78">
        <f>IFERROR(VLOOKUP(B78,'[1]2018'!$B$3:$U$102,5,0), "")</f>
        <v>41</v>
      </c>
      <c r="AR78">
        <v>34</v>
      </c>
      <c r="AS78">
        <f>IFERROR(VLOOKUP(B78,'[1]2021'!$B$3:$AB$102,27,0), "")</f>
        <v>34</v>
      </c>
      <c r="AT78">
        <f>IFERROR(VLOOKUP(B78,'[1]2020'!$B$3:$AD$92,8,0), "")</f>
        <v>34</v>
      </c>
      <c r="AU78">
        <f>IFERROR(VLOOKUP(B78,'[1]2019'!B79:$AC$102,20,0), "")</f>
        <v>33</v>
      </c>
      <c r="AV78">
        <f>IFERROR(VLOOKUP(B78,'[1]2018'!$B$3:$U$102,4,0), "")</f>
        <v>36</v>
      </c>
      <c r="AW78">
        <v>41</v>
      </c>
      <c r="AX78">
        <f>IFERROR(VLOOKUP(B78,'[1]2021'!$B$3:$AB$102,6,0), "")</f>
        <v>42</v>
      </c>
      <c r="AY78">
        <f>IFERROR(VLOOKUP(B78,'[1]2020'!$B$3:$AD$92,3,0), "")</f>
        <v>41</v>
      </c>
      <c r="AZ78">
        <f>IFERROR(VLOOKUP(B78,'[1]2019'!$B$3:$AC$102,27,0), "")</f>
        <v>38</v>
      </c>
      <c r="BA78">
        <f>IFERROR(VLOOKUP(B78,'[1]2018'!$B$3:$U$102,8,0), "")</f>
        <v>37</v>
      </c>
      <c r="BB78">
        <v>20</v>
      </c>
      <c r="BC78">
        <f>IFERROR(VLOOKUP(B79,'[1]2021'!$B$3:$AB$102,17,0), "")</f>
        <v>12</v>
      </c>
      <c r="BD78">
        <f>IFERROR(VLOOKUP(B78,'[1]2020'!$B$3:$AD$92,2,0), "")</f>
        <v>13</v>
      </c>
      <c r="BE78">
        <f>IFERROR(VLOOKUP(B78,'[1]2019'!$B$3:$AC$102,11,0), "")</f>
        <v>17</v>
      </c>
      <c r="BF78">
        <f>IFERROR(VLOOKUP(B78,'[1]2018'!B79:U178,13,0), "")</f>
        <v>14</v>
      </c>
      <c r="BG78" s="10">
        <v>59.29</v>
      </c>
      <c r="BH78" s="10">
        <f>IFERROR(VLOOKUP($B78,'[1]2021'!$B$3:$AB$102,20,0),"")</f>
        <v>64.55</v>
      </c>
      <c r="BI78" s="10">
        <f>IFERROR(VLOOKUP($B78,'[1]2020'!$B$3:$AD$92,20,0),"")</f>
        <v>65</v>
      </c>
      <c r="BJ78" s="10">
        <f>IFERROR(VLOOKUP($B78,'[1]2019'!$B$3:$AC$102,17,0),"")</f>
        <v>56</v>
      </c>
      <c r="BK78" s="10">
        <f>IFERROR(VLOOKUP($B78,'[1]2018'!$B$3:$U$102,17,0),"")</f>
        <v>52</v>
      </c>
      <c r="BL78" s="11">
        <v>62989</v>
      </c>
      <c r="BM78" s="11">
        <f>IFERROR(VLOOKUP(B78,'[1]2021'!$B$3:$AB$102,18,0), "")</f>
        <v>59924</v>
      </c>
      <c r="BN78" s="11">
        <f>IFERROR(VLOOKUP(B78,'[1]2020'!$B$3:$AD$92,16,0), "")</f>
        <v>52452</v>
      </c>
      <c r="BO78" s="11">
        <f>IFERROR(VLOOKUP(B78,'[1]2019'!$B$3:$AC$102,7,0), "")</f>
        <v>49323</v>
      </c>
      <c r="BP78">
        <v>32</v>
      </c>
      <c r="BQ78">
        <f>IFERROR(VLOOKUP(B78,'[1]2021'!$B$3:$AB$102,24,0), "")</f>
        <v>28</v>
      </c>
      <c r="BR78">
        <f>IFERROR(VLOOKUP(B78,'[1]2020'!$B$3:$AD$92,28,0), "")</f>
        <v>25</v>
      </c>
      <c r="BS78">
        <f>IFERROR(VLOOKUP(B78,'[1]2019'!$B$3:$AC$102,13,0), "")</f>
        <v>27</v>
      </c>
      <c r="BT78">
        <v>10</v>
      </c>
      <c r="BU78">
        <f>IFERROR(VLOOKUP(B78,'[1]2021'!$B$3:$AB$102,7,0), "")</f>
        <v>10</v>
      </c>
      <c r="BV78">
        <f>IFERROR(VLOOKUP(B78,'[1]2020'!$B$3:$AD$92,17,0), "")</f>
        <v>11</v>
      </c>
      <c r="BW78">
        <f>IFERROR(VLOOKUP(B78,'[1]2019'!$B$3:$AC$102,9,0), "")</f>
        <v>11</v>
      </c>
      <c r="BX78">
        <f>IFERROR(VLOOKUP(B78,'[1]2018'!$B$3:$U$102,11,0), "")</f>
        <v>10</v>
      </c>
      <c r="BY78">
        <v>24</v>
      </c>
      <c r="BZ78">
        <f>IFERROR(VLOOKUP(B78,'[1]2021'!$B$3:$AB$102,19,0), "")</f>
        <v>19</v>
      </c>
      <c r="CA78">
        <f>IFERROR(VLOOKUP(B78,'[1]2020'!$B$3:$AD$92,26,0), "")</f>
        <v>17</v>
      </c>
      <c r="CB78">
        <f>IFERROR(VLOOKUP(B78,'[1]2019'!$B$3:$AC$102,3,0), "")</f>
        <v>19</v>
      </c>
      <c r="CC78">
        <f>IFERROR(VLOOKUP(B78,'[1]2018'!$B$3:$U$102,18,0), "")</f>
        <v>19</v>
      </c>
      <c r="CD78">
        <v>82.811000000000007</v>
      </c>
      <c r="CE78">
        <f>IFERROR(VLOOKUP(B78,'[1]2021'!$B$3:$AB$102,21,0), "")</f>
        <v>81.760000000000005</v>
      </c>
      <c r="CF78">
        <f>IFERROR(VLOOKUP(B78,'[1]2020'!$B$3:$AD$92,7,0), "")</f>
        <v>80</v>
      </c>
      <c r="CG78" t="s">
        <v>257</v>
      </c>
      <c r="CH78">
        <v>100</v>
      </c>
      <c r="CI78">
        <v>25</v>
      </c>
    </row>
    <row r="79" spans="1:87" x14ac:dyDescent="0.3">
      <c r="A79">
        <v>78</v>
      </c>
      <c r="B79" t="s">
        <v>48</v>
      </c>
      <c r="C79">
        <v>38</v>
      </c>
      <c r="D79">
        <f>IFERROR(VLOOKUP(B79,'[1]2021'!$B$3:$AB$102,22,0), "")</f>
        <v>27</v>
      </c>
      <c r="E79">
        <f>IFERROR(VLOOKUP(B79,'[1]2020'!$B$3:$AD$92,11,0), "")</f>
        <v>45</v>
      </c>
      <c r="F79">
        <f>IFERROR(VLOOKUP(B79,'[1]2019'!$B$3:$AC$102,14,0), "")</f>
        <v>22</v>
      </c>
      <c r="G79">
        <v>44</v>
      </c>
      <c r="H79">
        <f>IFERROR(VLOOKUP(B79,'[1]2021'!$B$3:$AB$102,10,0), "")</f>
        <v>40</v>
      </c>
      <c r="I79">
        <f>IFERROR(VLOOKUP(B79,'[1]2020'!$B$3:$AD$92,20,0), "")</f>
        <v>39</v>
      </c>
      <c r="J79">
        <f>IFERROR(VLOOKUP(B79,'[1]2019'!$B$3:$AC$102,19,0), "")</f>
        <v>0</v>
      </c>
      <c r="K79">
        <f>IFERROR(VLOOKUP(B79,'[1]2018'!$B$3:$U$102,14,0), "")</f>
        <v>0</v>
      </c>
      <c r="L79">
        <v>91</v>
      </c>
      <c r="M79" t="str">
        <f>IFERROR(VLOOKUP(B79,'[1]2021'!B80:$AB$102,23,0), "")</f>
        <v/>
      </c>
      <c r="N79">
        <f>IFERROR(VLOOKUP(B79,'[1]2020'!$B$3:$AD$92,4,0), "")</f>
        <v>66</v>
      </c>
      <c r="O79">
        <f>IFERROR(VLOOKUP(B79,'[1]2019'!$B$3:$AC$102,5,0), "")</f>
        <v>70</v>
      </c>
      <c r="P79">
        <v>79</v>
      </c>
      <c r="Q79">
        <f>IFERROR(VLOOKUP(B79,'[1]2021'!$B$3:$AB$102,11,0), "")</f>
        <v>75</v>
      </c>
      <c r="R79">
        <f>IFERROR(VLOOKUP(B79,'[1]2020'!$B$3:$AD$92,6,0), "")</f>
        <v>71</v>
      </c>
      <c r="S79">
        <f>IFERROR(VLOOKUP(B79,'[1]2019'!$B$3:$AC$102,12,0), "")</f>
        <v>63</v>
      </c>
      <c r="T79">
        <f>IFERROR(VLOOKUP(B79,'[1]2018'!$B$3:$U$102,15,0), "")</f>
        <v>60</v>
      </c>
      <c r="U79">
        <v>98</v>
      </c>
      <c r="V79">
        <f>IFERROR(VLOOKUP(B79,'[1]2021'!$B$3:$AB$102,12,0), "")</f>
        <v>98</v>
      </c>
      <c r="W79">
        <f>IFERROR(VLOOKUP(B79,'[1]2020'!$B$3:$AD$92,15,0), "")</f>
        <v>96</v>
      </c>
      <c r="X79">
        <f>IFERROR(VLOOKUP(B79,'[1]2019'!$B$3:$AC$102,21,0), "")</f>
        <v>96</v>
      </c>
      <c r="Y79">
        <f>IFERROR(VLOOKUP(B79,'[1]2018'!$B$3:$U$102,19,0), "")</f>
        <v>95</v>
      </c>
      <c r="Z79">
        <v>82</v>
      </c>
      <c r="AA79">
        <f>IFERROR(VLOOKUP(B79,'[1]2021'!$B$3:$AB$102,9,0), "")</f>
        <v>71</v>
      </c>
      <c r="AB79">
        <f>IFERROR(VLOOKUP(B79,'[1]2020'!$B$3:$AD$92,18,0), "")</f>
        <v>64</v>
      </c>
      <c r="AC79">
        <f>IFERROR(VLOOKUP(B79,'[1]2019'!$B$3:$AC$102,16,0), "")</f>
        <v>47</v>
      </c>
      <c r="AD79">
        <f>IFERROR(VLOOKUP(B79,'[1]2018'!$B$3:$U$102,16,0), "")</f>
        <v>59</v>
      </c>
      <c r="AE79">
        <v>78</v>
      </c>
      <c r="AF79">
        <f>IFERROR(VLOOKUP(B79,'[1]2021'!$B$3:$AC$102,28,0), "")</f>
        <v>75</v>
      </c>
      <c r="AG79">
        <f>IFERROR(VLOOKUP(B79,'[1]2020'!$B$3:$AE$92,30,0), "")</f>
        <v>83</v>
      </c>
      <c r="AH79">
        <f>IFERROR(VLOOKUP(B79,'[1]2021'!$B$3:$AB$102,14,0), "")</f>
        <v>68</v>
      </c>
      <c r="AI79">
        <f>IFERROR(VLOOKUP(B79,'[1]2020'!$B$3:$AE$92,29,0), "")</f>
        <v>63</v>
      </c>
      <c r="AJ79">
        <v>8.91</v>
      </c>
      <c r="AK79">
        <f>IFERROR(VLOOKUP(B79,'[1]2021'!$B$3:$AB$102,13,0), "")</f>
        <v>9.27</v>
      </c>
      <c r="AL79">
        <f>IFERROR(VLOOKUP(B79,'[1]2020'!$B$3:$AD$92,25,0), "")</f>
        <v>8.9</v>
      </c>
      <c r="AM79">
        <v>25</v>
      </c>
      <c r="AN79">
        <f>IFERROR(VLOOKUP(B79,'[1]2021'!$B$3:$AB$102,3,0), "")</f>
        <v>33</v>
      </c>
      <c r="AO79">
        <f>IFERROR(VLOOKUP(B79,'[1]2020'!$B$3:$AD$92,12,0), "")</f>
        <v>28</v>
      </c>
      <c r="AP79">
        <f>IFERROR(VLOOKUP(B79,'[1]2019'!$B$3:$AC$102,22,0), "")</f>
        <v>29</v>
      </c>
      <c r="AQ79">
        <f>IFERROR(VLOOKUP(B79,'[1]2018'!$B$3:$U$102,5,0), "")</f>
        <v>29</v>
      </c>
      <c r="AR79">
        <v>37</v>
      </c>
      <c r="AS79">
        <f>IFERROR(VLOOKUP(B79,'[1]2021'!$B$3:$AB$102,27,0), "")</f>
        <v>41</v>
      </c>
      <c r="AT79">
        <f>IFERROR(VLOOKUP(B79,'[1]2020'!$B$3:$AD$92,8,0), "")</f>
        <v>41</v>
      </c>
      <c r="AU79" t="str">
        <f>IFERROR(VLOOKUP(B79,'[1]2019'!B80:$AC$102,20,0), "")</f>
        <v/>
      </c>
      <c r="AV79">
        <f>IFERROR(VLOOKUP(B79,'[1]2018'!$B$3:$U$102,4,0), "")</f>
        <v>44</v>
      </c>
      <c r="AW79">
        <v>33</v>
      </c>
      <c r="AX79">
        <f>IFERROR(VLOOKUP(B79,'[1]2021'!$B$3:$AB$102,6,0), "")</f>
        <v>34</v>
      </c>
      <c r="AY79">
        <f>IFERROR(VLOOKUP(B79,'[1]2020'!$B$3:$AD$92,3,0), "")</f>
        <v>30</v>
      </c>
      <c r="AZ79">
        <f>IFERROR(VLOOKUP(B79,'[1]2019'!$B$3:$AC$102,27,0), "")</f>
        <v>31</v>
      </c>
      <c r="BA79">
        <f>IFERROR(VLOOKUP(B79,'[1]2018'!$B$3:$U$102,8,0), "")</f>
        <v>25</v>
      </c>
      <c r="BB79">
        <v>29</v>
      </c>
      <c r="BC79">
        <f>IFERROR(VLOOKUP(B80,'[1]2021'!$B$3:$AB$102,17,0), "")</f>
        <v>9</v>
      </c>
      <c r="BD79">
        <f>IFERROR(VLOOKUP(B79,'[1]2020'!$B$3:$AD$92,2,0), "")</f>
        <v>24</v>
      </c>
      <c r="BE79">
        <f>IFERROR(VLOOKUP(B79,'[1]2019'!$B$3:$AC$102,11,0), "")</f>
        <v>58</v>
      </c>
      <c r="BF79" t="str">
        <f>IFERROR(VLOOKUP(B79,'[1]2018'!B80:U179,13,0), "")</f>
        <v/>
      </c>
      <c r="BG79" s="10">
        <v>54.33</v>
      </c>
      <c r="BH79" s="10">
        <f>IFERROR(VLOOKUP($B79,'[1]2021'!$B$3:$AB$102,20,0),"")</f>
        <v>51.405000000000001</v>
      </c>
      <c r="BI79" s="10">
        <f>IFERROR(VLOOKUP($B79,'[1]2020'!$B$3:$AD$92,20,0),"")</f>
        <v>39</v>
      </c>
      <c r="BJ79" s="10">
        <f>IFERROR(VLOOKUP($B79,'[1]2019'!$B$3:$AC$102,17,0),"")</f>
        <v>50</v>
      </c>
      <c r="BK79" s="10">
        <f>IFERROR(VLOOKUP($B79,'[1]2018'!$B$3:$U$102,17,0),"")</f>
        <v>53</v>
      </c>
      <c r="BL79" s="11">
        <v>71970</v>
      </c>
      <c r="BM79" s="11">
        <f>IFERROR(VLOOKUP(B79,'[1]2021'!$B$3:$AB$102,18,0), "")</f>
        <v>67559</v>
      </c>
      <c r="BN79" s="11">
        <f>IFERROR(VLOOKUP(B79,'[1]2020'!$B$3:$AD$92,16,0), "")</f>
        <v>68457</v>
      </c>
      <c r="BO79" s="11">
        <f>IFERROR(VLOOKUP(B79,'[1]2019'!$B$3:$AC$102,7,0), "")</f>
        <v>66287</v>
      </c>
      <c r="BP79">
        <v>67</v>
      </c>
      <c r="BQ79">
        <f>IFERROR(VLOOKUP(B79,'[1]2021'!$B$3:$AB$102,24,0), "")</f>
        <v>73</v>
      </c>
      <c r="BR79">
        <f>IFERROR(VLOOKUP(B79,'[1]2020'!$B$3:$AD$92,28,0), "")</f>
        <v>66</v>
      </c>
      <c r="BS79">
        <f>IFERROR(VLOOKUP(B79,'[1]2019'!$B$3:$AC$102,13,0), "")</f>
        <v>69</v>
      </c>
      <c r="BT79">
        <v>24</v>
      </c>
      <c r="BU79">
        <f>IFERROR(VLOOKUP(B79,'[1]2021'!$B$3:$AB$102,7,0), "")</f>
        <v>26</v>
      </c>
      <c r="BV79">
        <f>IFERROR(VLOOKUP(B79,'[1]2020'!$B$3:$AD$92,17,0), "")</f>
        <v>24</v>
      </c>
      <c r="BW79">
        <f>IFERROR(VLOOKUP(B79,'[1]2019'!$B$3:$AC$102,9,0), "")</f>
        <v>22</v>
      </c>
      <c r="BX79">
        <f>IFERROR(VLOOKUP(B79,'[1]2018'!$B$3:$U$102,11,0), "")</f>
        <v>15</v>
      </c>
      <c r="BY79">
        <v>14</v>
      </c>
      <c r="BZ79">
        <f>IFERROR(VLOOKUP(B79,'[1]2021'!$B$3:$AB$102,19,0), "")</f>
        <v>22</v>
      </c>
      <c r="CA79">
        <f>IFERROR(VLOOKUP(B79,'[1]2020'!$B$3:$AD$92,26,0), "")</f>
        <v>28</v>
      </c>
      <c r="CB79">
        <f>IFERROR(VLOOKUP(B79,'[1]2019'!$B$3:$AC$102,3,0), "")</f>
        <v>33</v>
      </c>
      <c r="CC79">
        <f>IFERROR(VLOOKUP(B79,'[1]2018'!$B$3:$U$102,18,0), "")</f>
        <v>25</v>
      </c>
      <c r="CD79">
        <v>83.033000000000001</v>
      </c>
      <c r="CE79">
        <f>IFERROR(VLOOKUP(B79,'[1]2021'!$B$3:$AB$102,21,0), "")</f>
        <v>82.593000000000004</v>
      </c>
      <c r="CF79">
        <f>IFERROR(VLOOKUP(B79,'[1]2020'!$B$3:$AD$92,7,0), "")</f>
        <v>83</v>
      </c>
      <c r="CG79" t="s">
        <v>222</v>
      </c>
      <c r="CH79">
        <v>0</v>
      </c>
      <c r="CI79">
        <v>15.66</v>
      </c>
    </row>
    <row r="80" spans="1:87" x14ac:dyDescent="0.3">
      <c r="A80">
        <v>79</v>
      </c>
      <c r="B80" t="s">
        <v>60</v>
      </c>
      <c r="C80">
        <v>39</v>
      </c>
      <c r="D80">
        <f>IFERROR(VLOOKUP(B80,'[1]2021'!$B$3:$AB$102,22,0), "")</f>
        <v>45</v>
      </c>
      <c r="E80">
        <f>IFERROR(VLOOKUP(B80,'[1]2020'!$B$3:$AD$92,11,0), "")</f>
        <v>48</v>
      </c>
      <c r="F80">
        <f>IFERROR(VLOOKUP(B80,'[1]2019'!$B$3:$AC$102,14,0), "")</f>
        <v>54</v>
      </c>
      <c r="G80">
        <v>77</v>
      </c>
      <c r="H80">
        <f>IFERROR(VLOOKUP(B80,'[1]2021'!$B$3:$AB$102,10,0), "")</f>
        <v>79</v>
      </c>
      <c r="I80">
        <f>IFERROR(VLOOKUP(B80,'[1]2020'!$B$3:$AD$92,20,0), "")</f>
        <v>79</v>
      </c>
      <c r="J80">
        <f>IFERROR(VLOOKUP(B80,'[1]2019'!$B$3:$AC$102,19,0), "")</f>
        <v>77</v>
      </c>
      <c r="K80">
        <f>IFERROR(VLOOKUP(B80,'[1]2018'!$B$3:$U$102,14,0), "")</f>
        <v>77</v>
      </c>
      <c r="L80">
        <v>74</v>
      </c>
      <c r="M80" t="str">
        <f>IFERROR(VLOOKUP(B80,'[1]2021'!B81:$AB$102,23,0), "")</f>
        <v/>
      </c>
      <c r="N80">
        <f>IFERROR(VLOOKUP(B80,'[1]2020'!$B$3:$AD$92,4,0), "")</f>
        <v>65</v>
      </c>
      <c r="O80">
        <f>IFERROR(VLOOKUP(B80,'[1]2019'!$B$3:$AC$102,5,0), "")</f>
        <v>76</v>
      </c>
      <c r="P80">
        <v>75</v>
      </c>
      <c r="Q80">
        <f>IFERROR(VLOOKUP(B80,'[1]2021'!$B$3:$AB$102,11,0), "")</f>
        <v>78</v>
      </c>
      <c r="R80">
        <f>IFERROR(VLOOKUP(B80,'[1]2020'!$B$3:$AD$92,6,0), "")</f>
        <v>82</v>
      </c>
      <c r="S80" t="str">
        <f>IFERROR(VLOOKUP(B80,'[1]2019'!$B$3:$AC$102,12,0), "")</f>
        <v/>
      </c>
      <c r="T80" t="str">
        <f>IFERROR(VLOOKUP(B80,'[1]2018'!$B$3:$U$102,15,0), "")</f>
        <v/>
      </c>
      <c r="U80">
        <v>75</v>
      </c>
      <c r="V80">
        <f>IFERROR(VLOOKUP(B80,'[1]2021'!$B$3:$AB$102,12,0), "")</f>
        <v>78</v>
      </c>
      <c r="W80">
        <f>IFERROR(VLOOKUP(B80,'[1]2020'!$B$3:$AD$92,15,0), "")</f>
        <v>79</v>
      </c>
      <c r="X80">
        <f>IFERROR(VLOOKUP(B80,'[1]2019'!$B$3:$AC$102,21,0), "")</f>
        <v>81</v>
      </c>
      <c r="Y80">
        <f>IFERROR(VLOOKUP(B80,'[1]2018'!$B$3:$U$102,19,0), "")</f>
        <v>82</v>
      </c>
      <c r="Z80">
        <v>50</v>
      </c>
      <c r="AA80">
        <f>IFERROR(VLOOKUP(B80,'[1]2021'!$B$3:$AB$102,9,0), "")</f>
        <v>74</v>
      </c>
      <c r="AB80">
        <f>IFERROR(VLOOKUP(B80,'[1]2020'!$B$3:$AD$92,18,0), "")</f>
        <v>66</v>
      </c>
      <c r="AC80">
        <f>IFERROR(VLOOKUP(B80,'[1]2019'!$B$3:$AC$102,16,0), "")</f>
        <v>77</v>
      </c>
      <c r="AD80">
        <f>IFERROR(VLOOKUP(B80,'[1]2018'!$B$3:$U$102,16,0), "")</f>
        <v>74</v>
      </c>
      <c r="AE80">
        <v>79</v>
      </c>
      <c r="AF80">
        <f>IFERROR(VLOOKUP(B80,'[1]2021'!$B$3:$AC$102,28,0), "")</f>
        <v>69</v>
      </c>
      <c r="AG80">
        <f>IFERROR(VLOOKUP(B80,'[1]2020'!$B$3:$AE$92,30,0), "")</f>
        <v>77</v>
      </c>
      <c r="AH80">
        <f>IFERROR(VLOOKUP(B80,'[1]2021'!$B$3:$AB$102,14,0), "")</f>
        <v>87</v>
      </c>
      <c r="AI80">
        <f>IFERROR(VLOOKUP(B80,'[1]2020'!$B$3:$AE$92,29,0), "")</f>
        <v>83</v>
      </c>
      <c r="AJ80">
        <v>8.9600000000000009</v>
      </c>
      <c r="AK80">
        <f>IFERROR(VLOOKUP(B80,'[1]2021'!$B$3:$AB$102,13,0), "")</f>
        <v>9.16</v>
      </c>
      <c r="AL80">
        <f>IFERROR(VLOOKUP(B80,'[1]2020'!$B$3:$AD$92,25,0), "")</f>
        <v>9.4499999999999993</v>
      </c>
      <c r="AM80">
        <v>23</v>
      </c>
      <c r="AN80">
        <f>IFERROR(VLOOKUP(B80,'[1]2021'!$B$3:$AB$102,3,0), "")</f>
        <v>14</v>
      </c>
      <c r="AO80">
        <f>IFERROR(VLOOKUP(B80,'[1]2020'!$B$3:$AD$92,12,0), "")</f>
        <v>14</v>
      </c>
      <c r="AP80">
        <f>IFERROR(VLOOKUP(B80,'[1]2019'!$B$3:$AC$102,22,0), "")</f>
        <v>23</v>
      </c>
      <c r="AQ80">
        <f>IFERROR(VLOOKUP(B80,'[1]2018'!$B$3:$U$102,5,0), "")</f>
        <v>23</v>
      </c>
      <c r="AR80">
        <v>67</v>
      </c>
      <c r="AS80">
        <f>IFERROR(VLOOKUP(B80,'[1]2021'!$B$3:$AB$102,27,0), "")</f>
        <v>51</v>
      </c>
      <c r="AT80">
        <f>IFERROR(VLOOKUP(B80,'[1]2020'!$B$3:$AD$92,8,0), "")</f>
        <v>57</v>
      </c>
      <c r="AU80">
        <f>IFERROR(VLOOKUP(B80,'[1]2019'!B81:$AC$102,20,0), "")</f>
        <v>57</v>
      </c>
      <c r="AV80">
        <f>IFERROR(VLOOKUP(B80,'[1]2018'!$B$3:$U$102,4,0), "")</f>
        <v>54</v>
      </c>
      <c r="AW80">
        <v>52</v>
      </c>
      <c r="AX80">
        <f>IFERROR(VLOOKUP(B80,'[1]2021'!$B$3:$AB$102,6,0), "")</f>
        <v>52</v>
      </c>
      <c r="AY80">
        <f>IFERROR(VLOOKUP(B80,'[1]2020'!$B$3:$AD$92,3,0), "")</f>
        <v>51</v>
      </c>
      <c r="AZ80">
        <f>IFERROR(VLOOKUP(B80,'[1]2019'!$B$3:$AC$102,27,0), "")</f>
        <v>49</v>
      </c>
      <c r="BA80">
        <f>IFERROR(VLOOKUP(B80,'[1]2018'!$B$3:$U$102,8,0), "")</f>
        <v>49</v>
      </c>
      <c r="BB80">
        <v>75</v>
      </c>
      <c r="BC80">
        <f>IFERROR(VLOOKUP(B81,'[1]2021'!$B$3:$AB$102,17,0), "")</f>
        <v>10</v>
      </c>
      <c r="BD80">
        <f>IFERROR(VLOOKUP(B80,'[1]2020'!$B$3:$AD$92,2,0), "")</f>
        <v>10</v>
      </c>
      <c r="BE80">
        <f>IFERROR(VLOOKUP(B80,'[1]2019'!$B$3:$AC$102,11,0), "")</f>
        <v>2</v>
      </c>
      <c r="BF80">
        <f>IFERROR(VLOOKUP(B80,'[1]2018'!B81:U180,13,0), "")</f>
        <v>13</v>
      </c>
      <c r="BG80" s="10">
        <v>80.64</v>
      </c>
      <c r="BH80" s="10">
        <f>IFERROR(VLOOKUP($B80,'[1]2021'!$B$3:$AB$102,20,0),"")</f>
        <v>100.28700000000001</v>
      </c>
      <c r="BI80" s="10">
        <f>IFERROR(VLOOKUP($B80,'[1]2020'!$B$3:$AD$92,20,0),"")</f>
        <v>79</v>
      </c>
      <c r="BJ80" s="10">
        <f>IFERROR(VLOOKUP($B80,'[1]2019'!$B$3:$AC$102,17,0),"")</f>
        <v>61</v>
      </c>
      <c r="BK80" s="10">
        <f>IFERROR(VLOOKUP($B80,'[1]2018'!$B$3:$U$102,17,0),"")</f>
        <v>44</v>
      </c>
      <c r="BL80" s="11">
        <v>63365</v>
      </c>
      <c r="BM80" s="11">
        <f>IFERROR(VLOOKUP(B80,'[1]2021'!$B$3:$AB$102,18,0), "")</f>
        <v>55047</v>
      </c>
      <c r="BN80" s="11">
        <f>IFERROR(VLOOKUP(B80,'[1]2020'!$B$3:$AD$92,16,0), "")</f>
        <v>47151</v>
      </c>
      <c r="BO80" s="11">
        <f>IFERROR(VLOOKUP(B80,'[1]2019'!$B$3:$AC$102,7,0), "")</f>
        <v>39521</v>
      </c>
      <c r="BP80">
        <v>13</v>
      </c>
      <c r="BQ80">
        <f>IFERROR(VLOOKUP(B80,'[1]2021'!$B$3:$AB$102,24,0), "")</f>
        <v>13</v>
      </c>
      <c r="BR80">
        <f>IFERROR(VLOOKUP(B80,'[1]2020'!$B$3:$AD$92,28,0), "")</f>
        <v>6</v>
      </c>
      <c r="BS80">
        <f>IFERROR(VLOOKUP(B80,'[1]2019'!$B$3:$AC$102,13,0), "")</f>
        <v>6</v>
      </c>
      <c r="BT80">
        <v>5</v>
      </c>
      <c r="BU80">
        <f>IFERROR(VLOOKUP(B80,'[1]2021'!$B$3:$AB$102,7,0), "")</f>
        <v>6</v>
      </c>
      <c r="BV80">
        <f>IFERROR(VLOOKUP(B80,'[1]2020'!$B$3:$AD$92,17,0), "")</f>
        <v>8</v>
      </c>
      <c r="BW80">
        <f>IFERROR(VLOOKUP(B80,'[1]2019'!$B$3:$AC$102,9,0), "")</f>
        <v>8</v>
      </c>
      <c r="BX80">
        <f>IFERROR(VLOOKUP(B80,'[1]2018'!$B$3:$U$102,11,0), "")</f>
        <v>4</v>
      </c>
      <c r="BY80">
        <v>30</v>
      </c>
      <c r="BZ80">
        <f>IFERROR(VLOOKUP(B80,'[1]2021'!$B$3:$AB$102,19,0), "")</f>
        <v>21</v>
      </c>
      <c r="CA80">
        <f>IFERROR(VLOOKUP(B80,'[1]2020'!$B$3:$AD$92,26,0), "")</f>
        <v>22</v>
      </c>
      <c r="CB80">
        <f>IFERROR(VLOOKUP(B80,'[1]2019'!$B$3:$AC$102,3,0), "")</f>
        <v>16</v>
      </c>
      <c r="CC80">
        <f>IFERROR(VLOOKUP(B80,'[1]2018'!$B$3:$U$102,18,0), "")</f>
        <v>41</v>
      </c>
      <c r="CD80">
        <v>82.513000000000005</v>
      </c>
      <c r="CE80">
        <f>IFERROR(VLOOKUP(B80,'[1]2021'!$B$3:$AB$102,21,0), "")</f>
        <v>82.010999999999996</v>
      </c>
      <c r="CF80">
        <f>IFERROR(VLOOKUP(B80,'[1]2020'!$B$3:$AD$92,7,0), "")</f>
        <v>83</v>
      </c>
      <c r="CG80" t="s">
        <v>258</v>
      </c>
      <c r="CH80">
        <v>41</v>
      </c>
      <c r="CI80">
        <v>18</v>
      </c>
    </row>
    <row r="81" spans="1:87" x14ac:dyDescent="0.3">
      <c r="A81">
        <v>80</v>
      </c>
      <c r="B81" t="s">
        <v>66</v>
      </c>
      <c r="C81">
        <v>79</v>
      </c>
      <c r="D81">
        <f>IFERROR(VLOOKUP(B81,'[1]2021'!$B$3:$AB$102,22,0), "")</f>
        <v>37</v>
      </c>
      <c r="E81">
        <f>IFERROR(VLOOKUP(B81,'[1]2020'!$B$3:$AD$92,11,0), "")</f>
        <v>51</v>
      </c>
      <c r="F81">
        <f>IFERROR(VLOOKUP(B81,'[1]2019'!$B$3:$AC$102,14,0), "")</f>
        <v>32</v>
      </c>
      <c r="G81">
        <v>11</v>
      </c>
      <c r="H81">
        <f>IFERROR(VLOOKUP(B81,'[1]2021'!$B$3:$AB$102,10,0), "")</f>
        <v>0</v>
      </c>
      <c r="I81">
        <f>IFERROR(VLOOKUP(B81,'[1]2020'!$B$3:$AD$92,20,0), "")</f>
        <v>0</v>
      </c>
      <c r="J81">
        <f>IFERROR(VLOOKUP(B81,'[1]2019'!$B$3:$AC$102,19,0), "")</f>
        <v>0</v>
      </c>
      <c r="K81" t="str">
        <f>IFERROR(VLOOKUP(B81,'[1]2018'!$B$3:$U$102,14,0), "")</f>
        <v/>
      </c>
      <c r="L81">
        <v>65</v>
      </c>
      <c r="M81" t="str">
        <f>IFERROR(VLOOKUP(B81,'[1]2021'!B82:$AB$102,23,0), "")</f>
        <v/>
      </c>
      <c r="N81">
        <f>IFERROR(VLOOKUP(B81,'[1]2020'!$B$3:$AD$92,4,0), "")</f>
        <v>74</v>
      </c>
      <c r="O81">
        <f>IFERROR(VLOOKUP(B81,'[1]2019'!$B$3:$AC$102,5,0), "")</f>
        <v>85</v>
      </c>
      <c r="P81">
        <v>59</v>
      </c>
      <c r="Q81">
        <f>IFERROR(VLOOKUP(B81,'[1]2021'!$B$3:$AB$102,11,0), "")</f>
        <v>52</v>
      </c>
      <c r="R81" t="str">
        <f>IFERROR(VLOOKUP(B81,'[1]2020'!$B$3:$AD$92,6,0), "")</f>
        <v/>
      </c>
      <c r="S81" t="str">
        <f>IFERROR(VLOOKUP(B81,'[1]2019'!$B$3:$AC$102,12,0), "")</f>
        <v/>
      </c>
      <c r="T81" t="str">
        <f>IFERROR(VLOOKUP(B81,'[1]2018'!$B$3:$U$102,15,0), "")</f>
        <v/>
      </c>
      <c r="U81">
        <v>93</v>
      </c>
      <c r="V81">
        <f>IFERROR(VLOOKUP(B81,'[1]2021'!$B$3:$AB$102,12,0), "")</f>
        <v>92</v>
      </c>
      <c r="W81">
        <f>IFERROR(VLOOKUP(B81,'[1]2020'!$B$3:$AD$92,15,0), "")</f>
        <v>92</v>
      </c>
      <c r="X81">
        <f>IFERROR(VLOOKUP(B81,'[1]2019'!$B$3:$AC$102,21,0), "")</f>
        <v>85</v>
      </c>
      <c r="Y81" t="str">
        <f>IFERROR(VLOOKUP(B81,'[1]2018'!$B$3:$U$102,19,0), "")</f>
        <v/>
      </c>
      <c r="Z81">
        <v>30</v>
      </c>
      <c r="AA81">
        <f>IFERROR(VLOOKUP(B81,'[1]2021'!$B$3:$AB$102,9,0), "")</f>
        <v>48</v>
      </c>
      <c r="AB81">
        <f>IFERROR(VLOOKUP(B81,'[1]2020'!$B$3:$AD$92,18,0), "")</f>
        <v>49</v>
      </c>
      <c r="AC81">
        <f>IFERROR(VLOOKUP(B81,'[1]2019'!$B$3:$AC$102,16,0), "")</f>
        <v>79</v>
      </c>
      <c r="AD81" t="str">
        <f>IFERROR(VLOOKUP(B81,'[1]2018'!$B$3:$U$102,16,0), "")</f>
        <v/>
      </c>
      <c r="AE81">
        <v>80</v>
      </c>
      <c r="AF81">
        <f>IFERROR(VLOOKUP(B81,'[1]2021'!$B$3:$AC$102,28,0), "")</f>
        <v>49</v>
      </c>
      <c r="AG81">
        <f>IFERROR(VLOOKUP(B81,'[1]2020'!$B$3:$AE$92,30,0), "")</f>
        <v>49</v>
      </c>
      <c r="AH81">
        <f>IFERROR(VLOOKUP(B81,'[1]2021'!$B$3:$AB$102,14,0), "")</f>
        <v>57</v>
      </c>
      <c r="AI81" t="str">
        <f>IFERROR(VLOOKUP(B81,'[1]2020'!$B$3:$AE$92,29,0), "")</f>
        <v/>
      </c>
      <c r="AJ81">
        <v>8</v>
      </c>
      <c r="AK81">
        <f>IFERROR(VLOOKUP(B81,'[1]2021'!$B$3:$AB$102,13,0), "")</f>
        <v>8.6</v>
      </c>
      <c r="AL81">
        <f>IFERROR(VLOOKUP(B81,'[1]2020'!$B$3:$AD$92,25,0), "")</f>
        <v>8.31</v>
      </c>
      <c r="AM81">
        <v>33</v>
      </c>
      <c r="AN81">
        <f>IFERROR(VLOOKUP(B81,'[1]2021'!$B$3:$AB$102,3,0), "")</f>
        <v>25</v>
      </c>
      <c r="AO81">
        <f>IFERROR(VLOOKUP(B81,'[1]2020'!$B$3:$AD$92,12,0), "")</f>
        <v>25</v>
      </c>
      <c r="AP81">
        <f>IFERROR(VLOOKUP(B81,'[1]2019'!$B$3:$AC$102,22,0), "")</f>
        <v>40</v>
      </c>
      <c r="AQ81" t="str">
        <f>IFERROR(VLOOKUP(B81,'[1]2018'!$B$3:$U$102,5,0), "")</f>
        <v/>
      </c>
      <c r="AR81">
        <v>22</v>
      </c>
      <c r="AS81">
        <f>IFERROR(VLOOKUP(B81,'[1]2021'!$B$3:$AB$102,27,0), "")</f>
        <v>48</v>
      </c>
      <c r="AT81">
        <f>IFERROR(VLOOKUP(B81,'[1]2020'!$B$3:$AD$92,8,0), "")</f>
        <v>47</v>
      </c>
      <c r="AU81" t="str">
        <f>IFERROR(VLOOKUP(B81,'[1]2019'!B82:$AC$102,20,0), "")</f>
        <v/>
      </c>
      <c r="AV81" t="str">
        <f>IFERROR(VLOOKUP(B81,'[1]2018'!$B$3:$U$102,4,0), "")</f>
        <v/>
      </c>
      <c r="AW81">
        <v>30</v>
      </c>
      <c r="AX81">
        <f>IFERROR(VLOOKUP(B81,'[1]2021'!$B$3:$AB$102,6,0), "")</f>
        <v>29</v>
      </c>
      <c r="AY81">
        <f>IFERROR(VLOOKUP(B81,'[1]2020'!$B$3:$AD$92,3,0), "")</f>
        <v>27</v>
      </c>
      <c r="AZ81">
        <f>IFERROR(VLOOKUP(B81,'[1]2019'!$B$3:$AC$102,27,0), "")</f>
        <v>28</v>
      </c>
      <c r="BA81" t="str">
        <f>IFERROR(VLOOKUP(B81,'[1]2018'!$B$3:$U$102,8,0), "")</f>
        <v/>
      </c>
      <c r="BB81">
        <v>23</v>
      </c>
      <c r="BC81">
        <f>IFERROR(VLOOKUP(B82,'[1]2021'!$B$3:$AB$102,17,0), "")</f>
        <v>34</v>
      </c>
      <c r="BD81">
        <f>IFERROR(VLOOKUP(B81,'[1]2020'!$B$3:$AD$92,2,0), "")</f>
        <v>11</v>
      </c>
      <c r="BE81">
        <f>IFERROR(VLOOKUP(B81,'[1]2019'!$B$3:$AC$102,11,0), "")</f>
        <v>9</v>
      </c>
      <c r="BF81" t="str">
        <f>IFERROR(VLOOKUP(B81,'[1]2018'!B82:U181,13,0), "")</f>
        <v/>
      </c>
      <c r="BG81" s="10">
        <v>61.32</v>
      </c>
      <c r="BH81" s="10">
        <f>IFERROR(VLOOKUP($B81,'[1]2021'!$B$3:$AB$102,20,0),"")</f>
        <v>59.927</v>
      </c>
      <c r="BI81" s="10">
        <f>IFERROR(VLOOKUP($B81,'[1]2020'!$B$3:$AD$92,20,0),"")</f>
        <v>0</v>
      </c>
      <c r="BJ81" s="10">
        <f>IFERROR(VLOOKUP($B81,'[1]2019'!$B$3:$AC$102,17,0),"")</f>
        <v>54</v>
      </c>
      <c r="BK81" s="10" t="str">
        <f>IFERROR(VLOOKUP($B81,'[1]2018'!$B$3:$U$102,17,0),"")</f>
        <v/>
      </c>
      <c r="BL81" s="11">
        <v>62514</v>
      </c>
      <c r="BM81" s="11">
        <f>IFERROR(VLOOKUP(B81,'[1]2021'!$B$3:$AB$102,18,0), "")</f>
        <v>62153</v>
      </c>
      <c r="BN81" s="11">
        <f>IFERROR(VLOOKUP(B81,'[1]2020'!$B$3:$AD$92,16,0), "")</f>
        <v>56876</v>
      </c>
      <c r="BO81" s="11">
        <f>IFERROR(VLOOKUP(B81,'[1]2019'!$B$3:$AC$102,7,0), "")</f>
        <v>58649</v>
      </c>
      <c r="BP81">
        <v>8</v>
      </c>
      <c r="BQ81">
        <f>IFERROR(VLOOKUP(B81,'[1]2021'!$B$3:$AB$102,24,0), "")</f>
        <v>4</v>
      </c>
      <c r="BR81">
        <f>IFERROR(VLOOKUP(B81,'[1]2020'!$B$3:$AD$92,28,0), "")</f>
        <v>3</v>
      </c>
      <c r="BS81">
        <f>IFERROR(VLOOKUP(B81,'[1]2019'!$B$3:$AC$102,13,0), "")</f>
        <v>3</v>
      </c>
      <c r="BT81">
        <v>57</v>
      </c>
      <c r="BU81">
        <f>IFERROR(VLOOKUP(B81,'[1]2021'!$B$3:$AB$102,7,0), "")</f>
        <v>57</v>
      </c>
      <c r="BV81">
        <f>IFERROR(VLOOKUP(B81,'[1]2020'!$B$3:$AD$92,17,0), "")</f>
        <v>53</v>
      </c>
      <c r="BW81">
        <f>IFERROR(VLOOKUP(B81,'[1]2019'!$B$3:$AC$102,9,0), "")</f>
        <v>51</v>
      </c>
      <c r="BX81" t="str">
        <f>IFERROR(VLOOKUP(B81,'[1]2018'!$B$3:$U$102,11,0), "")</f>
        <v/>
      </c>
      <c r="BY81">
        <v>13</v>
      </c>
      <c r="BZ81">
        <f>IFERROR(VLOOKUP(B81,'[1]2021'!$B$3:$AB$102,19,0), "")</f>
        <v>29</v>
      </c>
      <c r="CA81">
        <f>IFERROR(VLOOKUP(B81,'[1]2020'!$B$3:$AD$92,26,0), "")</f>
        <v>44</v>
      </c>
      <c r="CB81">
        <f>IFERROR(VLOOKUP(B81,'[1]2019'!$B$3:$AC$102,3,0), "")</f>
        <v>46</v>
      </c>
      <c r="CC81" t="str">
        <f>IFERROR(VLOOKUP(B81,'[1]2018'!$B$3:$U$102,18,0), "")</f>
        <v/>
      </c>
      <c r="CD81">
        <v>82.528999999999996</v>
      </c>
      <c r="CE81">
        <f>IFERROR(VLOOKUP(B81,'[1]2021'!$B$3:$AB$102,21,0), "")</f>
        <v>79.045000000000002</v>
      </c>
      <c r="CF81">
        <f>IFERROR(VLOOKUP(B81,'[1]2020'!$B$3:$AD$92,7,0), "")</f>
        <v>89</v>
      </c>
      <c r="CG81" t="s">
        <v>215</v>
      </c>
      <c r="CH81">
        <v>44</v>
      </c>
      <c r="CI81">
        <v>12</v>
      </c>
    </row>
    <row r="82" spans="1:87" x14ac:dyDescent="0.3">
      <c r="A82">
        <v>81</v>
      </c>
      <c r="B82" t="s">
        <v>67</v>
      </c>
      <c r="C82">
        <v>13</v>
      </c>
      <c r="D82">
        <f>IFERROR(VLOOKUP(B82,'[1]2021'!$B$3:$AB$102,22,0), "")</f>
        <v>16</v>
      </c>
      <c r="E82">
        <f>IFERROR(VLOOKUP(B82,'[1]2020'!$B$3:$AD$92,11,0), "")</f>
        <v>26</v>
      </c>
      <c r="F82">
        <f>IFERROR(VLOOKUP(B82,'[1]2019'!$B$3:$AC$102,14,0), "")</f>
        <v>40</v>
      </c>
      <c r="G82">
        <v>0</v>
      </c>
      <c r="H82">
        <f>IFERROR(VLOOKUP(B82,'[1]2021'!$B$3:$AB$102,10,0), "")</f>
        <v>0</v>
      </c>
      <c r="I82">
        <f>IFERROR(VLOOKUP(B82,'[1]2020'!$B$3:$AD$92,20,0), "")</f>
        <v>0</v>
      </c>
      <c r="J82">
        <f>IFERROR(VLOOKUP(B82,'[1]2019'!$B$3:$AC$102,19,0), "")</f>
        <v>0</v>
      </c>
      <c r="K82" t="str">
        <f>IFERROR(VLOOKUP(B82,'[1]2018'!$B$3:$U$102,14,0), "")</f>
        <v/>
      </c>
      <c r="L82">
        <v>90</v>
      </c>
      <c r="M82">
        <f>IFERROR(VLOOKUP(B82,'[1]2021'!B83:$AB$102,23,0), "")</f>
        <v>80</v>
      </c>
      <c r="N82">
        <f>IFERROR(VLOOKUP(B82,'[1]2020'!$B$3:$AD$92,4,0), "")</f>
        <v>77</v>
      </c>
      <c r="O82">
        <f>IFERROR(VLOOKUP(B82,'[1]2019'!$B$3:$AC$102,5,0), "")</f>
        <v>73</v>
      </c>
      <c r="P82">
        <v>78</v>
      </c>
      <c r="Q82">
        <f>IFERROR(VLOOKUP(B82,'[1]2021'!$B$3:$AB$102,11,0), "")</f>
        <v>77</v>
      </c>
      <c r="R82" t="str">
        <f>IFERROR(VLOOKUP(B82,'[1]2020'!$B$3:$AD$92,6,0), "")</f>
        <v/>
      </c>
      <c r="S82" t="str">
        <f>IFERROR(VLOOKUP(B82,'[1]2019'!$B$3:$AC$102,12,0), "")</f>
        <v/>
      </c>
      <c r="T82" t="str">
        <f>IFERROR(VLOOKUP(B82,'[1]2018'!$B$3:$U$102,15,0), "")</f>
        <v/>
      </c>
      <c r="U82">
        <v>96</v>
      </c>
      <c r="V82">
        <f>IFERROR(VLOOKUP(B82,'[1]2021'!$B$3:$AB$102,12,0), "")</f>
        <v>98</v>
      </c>
      <c r="W82">
        <f>IFERROR(VLOOKUP(B82,'[1]2020'!$B$3:$AD$92,15,0), "")</f>
        <v>95</v>
      </c>
      <c r="X82">
        <f>IFERROR(VLOOKUP(B82,'[1]2019'!$B$3:$AC$102,21,0), "")</f>
        <v>94</v>
      </c>
      <c r="Y82" t="str">
        <f>IFERROR(VLOOKUP(B82,'[1]2018'!$B$3:$U$102,19,0), "")</f>
        <v/>
      </c>
      <c r="Z82">
        <v>94</v>
      </c>
      <c r="AA82">
        <f>IFERROR(VLOOKUP(B82,'[1]2021'!$B$3:$AB$102,9,0), "")</f>
        <v>95</v>
      </c>
      <c r="AB82">
        <f>IFERROR(VLOOKUP(B82,'[1]2020'!$B$3:$AD$92,18,0), "")</f>
        <v>86</v>
      </c>
      <c r="AC82">
        <f>IFERROR(VLOOKUP(B82,'[1]2019'!$B$3:$AC$102,16,0), "")</f>
        <v>96</v>
      </c>
      <c r="AD82" t="str">
        <f>IFERROR(VLOOKUP(B82,'[1]2018'!$B$3:$U$102,16,0), "")</f>
        <v/>
      </c>
      <c r="AE82">
        <v>81</v>
      </c>
      <c r="AF82">
        <f>IFERROR(VLOOKUP(B82,'[1]2021'!$B$3:$AC$102,28,0), "")</f>
        <v>82</v>
      </c>
      <c r="AG82">
        <f>IFERROR(VLOOKUP(B82,'[1]2020'!$B$3:$AE$92,30,0), "")</f>
        <v>72</v>
      </c>
      <c r="AH82">
        <f>IFERROR(VLOOKUP(B82,'[1]2021'!$B$3:$AB$102,14,0), "")</f>
        <v>76</v>
      </c>
      <c r="AI82" t="str">
        <f>IFERROR(VLOOKUP(B82,'[1]2020'!$B$3:$AE$92,29,0), "")</f>
        <v/>
      </c>
      <c r="AJ82">
        <v>9.24</v>
      </c>
      <c r="AK82">
        <f>IFERROR(VLOOKUP(B82,'[1]2021'!$B$3:$AB$102,13,0), "")</f>
        <v>9.14</v>
      </c>
      <c r="AL82">
        <f>IFERROR(VLOOKUP(B82,'[1]2020'!$B$3:$AD$92,25,0), "")</f>
        <v>9.09</v>
      </c>
      <c r="AM82">
        <v>25</v>
      </c>
      <c r="AN82">
        <f>IFERROR(VLOOKUP(B82,'[1]2021'!$B$3:$AB$102,3,0), "")</f>
        <v>25</v>
      </c>
      <c r="AO82">
        <f>IFERROR(VLOOKUP(B82,'[1]2020'!$B$3:$AD$92,12,0), "")</f>
        <v>25</v>
      </c>
      <c r="AP82">
        <f>IFERROR(VLOOKUP(B82,'[1]2019'!$B$3:$AC$102,22,0), "")</f>
        <v>20</v>
      </c>
      <c r="AQ82" t="str">
        <f>IFERROR(VLOOKUP(B82,'[1]2018'!$B$3:$U$102,5,0), "")</f>
        <v/>
      </c>
      <c r="AR82">
        <v>39</v>
      </c>
      <c r="AS82">
        <f>IFERROR(VLOOKUP(B82,'[1]2021'!$B$3:$AB$102,27,0), "")</f>
        <v>30</v>
      </c>
      <c r="AT82">
        <f>IFERROR(VLOOKUP(B82,'[1]2020'!$B$3:$AD$92,8,0), "")</f>
        <v>29</v>
      </c>
      <c r="AU82" t="str">
        <f>IFERROR(VLOOKUP(B82,'[1]2019'!B83:$AC$102,20,0), "")</f>
        <v/>
      </c>
      <c r="AV82" t="str">
        <f>IFERROR(VLOOKUP(B82,'[1]2018'!$B$3:$U$102,4,0), "")</f>
        <v/>
      </c>
      <c r="AW82">
        <v>30</v>
      </c>
      <c r="AX82">
        <f>IFERROR(VLOOKUP(B82,'[1]2021'!$B$3:$AB$102,6,0), "")</f>
        <v>28</v>
      </c>
      <c r="AY82">
        <f>IFERROR(VLOOKUP(B82,'[1]2020'!$B$3:$AD$92,3,0), "")</f>
        <v>27</v>
      </c>
      <c r="AZ82">
        <f>IFERROR(VLOOKUP(B82,'[1]2019'!$B$3:$AC$102,27,0), "")</f>
        <v>25</v>
      </c>
      <c r="BA82" t="str">
        <f>IFERROR(VLOOKUP(B82,'[1]2018'!$B$3:$U$102,8,0), "")</f>
        <v/>
      </c>
      <c r="BB82">
        <v>26</v>
      </c>
      <c r="BC82" t="str">
        <f>IFERROR(VLOOKUP(B83,'[1]2021'!$B$3:$AB$102,17,0), "")</f>
        <v/>
      </c>
      <c r="BD82">
        <f>IFERROR(VLOOKUP(B82,'[1]2020'!$B$3:$AD$92,2,0), "")</f>
        <v>16</v>
      </c>
      <c r="BE82">
        <f>IFERROR(VLOOKUP(B82,'[1]2019'!$B$3:$AC$102,11,0), "")</f>
        <v>23</v>
      </c>
      <c r="BF82" t="str">
        <f>IFERROR(VLOOKUP(B82,'[1]2018'!B83:U182,13,0), "")</f>
        <v/>
      </c>
      <c r="BG82" s="10">
        <v>48.3</v>
      </c>
      <c r="BH82" s="10">
        <f>IFERROR(VLOOKUP($B82,'[1]2021'!$B$3:$AB$102,20,0),"")</f>
        <v>45.645000000000003</v>
      </c>
      <c r="BI82" s="10">
        <f>IFERROR(VLOOKUP($B82,'[1]2020'!$B$3:$AD$92,20,0),"")</f>
        <v>0</v>
      </c>
      <c r="BJ82" s="10">
        <f>IFERROR(VLOOKUP($B82,'[1]2019'!$B$3:$AC$102,17,0),"")</f>
        <v>59</v>
      </c>
      <c r="BK82" s="10" t="str">
        <f>IFERROR(VLOOKUP($B82,'[1]2018'!$B$3:$U$102,17,0),"")</f>
        <v/>
      </c>
      <c r="BL82" s="11">
        <v>87041</v>
      </c>
      <c r="BM82" s="11">
        <f>IFERROR(VLOOKUP(B82,'[1]2021'!$B$3:$AB$102,18,0), "")</f>
        <v>86931</v>
      </c>
      <c r="BN82" s="11">
        <f>IFERROR(VLOOKUP(B82,'[1]2020'!$B$3:$AD$92,16,0), "")</f>
        <v>90708</v>
      </c>
      <c r="BO82" s="11">
        <f>IFERROR(VLOOKUP(B82,'[1]2019'!$B$3:$AC$102,7,0), "")</f>
        <v>88281</v>
      </c>
      <c r="BP82">
        <v>89</v>
      </c>
      <c r="BQ82">
        <f>IFERROR(VLOOKUP(B82,'[1]2021'!$B$3:$AB$102,24,0), "")</f>
        <v>88</v>
      </c>
      <c r="BR82">
        <f>IFERROR(VLOOKUP(B82,'[1]2020'!$B$3:$AD$92,28,0), "")</f>
        <v>78</v>
      </c>
      <c r="BS82">
        <f>IFERROR(VLOOKUP(B82,'[1]2019'!$B$3:$AC$102,13,0), "")</f>
        <v>76</v>
      </c>
      <c r="BT82">
        <v>2</v>
      </c>
      <c r="BU82">
        <f>IFERROR(VLOOKUP(B82,'[1]2021'!$B$3:$AB$102,7,0), "")</f>
        <v>0</v>
      </c>
      <c r="BV82">
        <f>IFERROR(VLOOKUP(B82,'[1]2020'!$B$3:$AD$92,17,0), "")</f>
        <v>0</v>
      </c>
      <c r="BW82">
        <f>IFERROR(VLOOKUP(B82,'[1]2019'!$B$3:$AC$102,9,0), "")</f>
        <v>0</v>
      </c>
      <c r="BX82" t="str">
        <f>IFERROR(VLOOKUP(B82,'[1]2018'!$B$3:$U$102,11,0), "")</f>
        <v/>
      </c>
      <c r="BY82">
        <v>0</v>
      </c>
      <c r="BZ82">
        <f>IFERROR(VLOOKUP(B82,'[1]2021'!$B$3:$AB$102,19,0), "")</f>
        <v>0</v>
      </c>
      <c r="CA82">
        <f>IFERROR(VLOOKUP(B82,'[1]2020'!$B$3:$AD$92,26,0), "")</f>
        <v>1</v>
      </c>
      <c r="CB82">
        <f>IFERROR(VLOOKUP(B82,'[1]2019'!$B$3:$AC$102,3,0), "")</f>
        <v>0</v>
      </c>
      <c r="CC82" t="str">
        <f>IFERROR(VLOOKUP(B82,'[1]2018'!$B$3:$U$102,18,0), "")</f>
        <v/>
      </c>
      <c r="CD82">
        <v>82.814999999999998</v>
      </c>
      <c r="CE82">
        <f>IFERROR(VLOOKUP(B82,'[1]2021'!$B$3:$AB$102,21,0), "")</f>
        <v>80.058999999999997</v>
      </c>
      <c r="CF82">
        <f>IFERROR(VLOOKUP(B82,'[1]2020'!$B$3:$AD$92,7,0), "")</f>
        <v>78</v>
      </c>
      <c r="CG82" t="s">
        <v>259</v>
      </c>
      <c r="CH82">
        <v>100</v>
      </c>
      <c r="CI82">
        <v>22</v>
      </c>
    </row>
    <row r="83" spans="1:87" x14ac:dyDescent="0.3">
      <c r="A83">
        <v>81</v>
      </c>
      <c r="B83" t="s">
        <v>96</v>
      </c>
      <c r="C83">
        <v>88</v>
      </c>
      <c r="D83" t="str">
        <f>IFERROR(VLOOKUP(B83,'[1]2021'!$B$3:$AB$102,22,0), "")</f>
        <v/>
      </c>
      <c r="E83" t="str">
        <f>IFERROR(VLOOKUP(B83,'[1]2020'!$B$3:$AD$92,11,0), "")</f>
        <v/>
      </c>
      <c r="F83" t="str">
        <f>IFERROR(VLOOKUP(B83,'[1]2019'!$B$3:$AC$102,14,0), "")</f>
        <v/>
      </c>
      <c r="G83">
        <v>38</v>
      </c>
      <c r="H83" t="str">
        <f>IFERROR(VLOOKUP(B83,'[1]2021'!$B$3:$AB$102,10,0), "")</f>
        <v/>
      </c>
      <c r="I83" t="str">
        <f>IFERROR(VLOOKUP(B83,'[1]2020'!$B$3:$AD$92,20,0), "")</f>
        <v/>
      </c>
      <c r="J83" t="str">
        <f>IFERROR(VLOOKUP(B83,'[1]2019'!$B$3:$AC$102,19,0), "")</f>
        <v/>
      </c>
      <c r="K83" t="str">
        <f>IFERROR(VLOOKUP(B83,'[1]2018'!$B$3:$U$102,14,0), "")</f>
        <v/>
      </c>
      <c r="L83">
        <v>15</v>
      </c>
      <c r="M83" t="str">
        <f>IFERROR(VLOOKUP(B83,'[1]2021'!B84:$AB$102,23,0), "")</f>
        <v/>
      </c>
      <c r="N83" t="str">
        <f>IFERROR(VLOOKUP(B83,'[1]2020'!$B$3:$AD$92,4,0), "")</f>
        <v/>
      </c>
      <c r="O83" t="str">
        <f>IFERROR(VLOOKUP(B83,'[1]2019'!$B$3:$AC$102,5,0), "")</f>
        <v/>
      </c>
      <c r="Q83" t="str">
        <f>IFERROR(VLOOKUP(B83,'[1]2021'!$B$3:$AB$102,11,0), "")</f>
        <v/>
      </c>
      <c r="R83" t="str">
        <f>IFERROR(VLOOKUP(B83,'[1]2020'!$B$3:$AD$92,6,0), "")</f>
        <v/>
      </c>
      <c r="S83" t="str">
        <f>IFERROR(VLOOKUP(B83,'[1]2019'!$B$3:$AC$102,12,0), "")</f>
        <v/>
      </c>
      <c r="T83" t="str">
        <f>IFERROR(VLOOKUP(B83,'[1]2018'!$B$3:$U$102,15,0), "")</f>
        <v/>
      </c>
      <c r="U83">
        <v>88</v>
      </c>
      <c r="V83" t="str">
        <f>IFERROR(VLOOKUP(B83,'[1]2021'!$B$3:$AB$102,12,0), "")</f>
        <v/>
      </c>
      <c r="W83" t="str">
        <f>IFERROR(VLOOKUP(B83,'[1]2020'!$B$3:$AD$92,15,0), "")</f>
        <v/>
      </c>
      <c r="X83" t="str">
        <f>IFERROR(VLOOKUP(B83,'[1]2019'!$B$3:$AC$102,21,0), "")</f>
        <v/>
      </c>
      <c r="Y83" t="str">
        <f>IFERROR(VLOOKUP(B83,'[1]2018'!$B$3:$U$102,19,0), "")</f>
        <v/>
      </c>
      <c r="Z83">
        <v>63</v>
      </c>
      <c r="AA83" t="str">
        <f>IFERROR(VLOOKUP(B83,'[1]2021'!$B$3:$AB$102,9,0), "")</f>
        <v/>
      </c>
      <c r="AB83" t="str">
        <f>IFERROR(VLOOKUP(B83,'[1]2020'!$B$3:$AD$92,18,0), "")</f>
        <v/>
      </c>
      <c r="AC83" t="str">
        <f>IFERROR(VLOOKUP(B83,'[1]2019'!$B$3:$AC$102,16,0), "")</f>
        <v/>
      </c>
      <c r="AD83" t="str">
        <f>IFERROR(VLOOKUP(B83,'[1]2018'!$B$3:$U$102,16,0), "")</f>
        <v/>
      </c>
      <c r="AE83">
        <v>81</v>
      </c>
      <c r="AF83" t="str">
        <f>IFERROR(VLOOKUP(B83,'[1]2021'!$B$3:$AC$102,28,0), "")</f>
        <v/>
      </c>
      <c r="AG83" t="str">
        <f>IFERROR(VLOOKUP(B83,'[1]2020'!$B$3:$AE$92,30,0), "")</f>
        <v/>
      </c>
      <c r="AH83" t="str">
        <f>IFERROR(VLOOKUP(B83,'[1]2021'!$B$3:$AB$102,14,0), "")</f>
        <v/>
      </c>
      <c r="AI83" t="str">
        <f>IFERROR(VLOOKUP(B83,'[1]2020'!$B$3:$AE$92,29,0), "")</f>
        <v/>
      </c>
      <c r="AJ83">
        <v>8.6199999999999992</v>
      </c>
      <c r="AK83" t="str">
        <f>IFERROR(VLOOKUP(B83,'[1]2021'!$B$3:$AB$102,13,0), "")</f>
        <v/>
      </c>
      <c r="AL83" t="str">
        <f>IFERROR(VLOOKUP(B83,'[1]2020'!$B$3:$AD$92,25,0), "")</f>
        <v/>
      </c>
      <c r="AM83">
        <v>45</v>
      </c>
      <c r="AN83" t="str">
        <f>IFERROR(VLOOKUP(B83,'[1]2021'!$B$3:$AB$102,3,0), "")</f>
        <v/>
      </c>
      <c r="AO83" t="str">
        <f>IFERROR(VLOOKUP(B83,'[1]2020'!$B$3:$AD$92,12,0), "")</f>
        <v/>
      </c>
      <c r="AP83" t="str">
        <f>IFERROR(VLOOKUP(B83,'[1]2019'!$B$3:$AC$102,22,0), "")</f>
        <v/>
      </c>
      <c r="AQ83" t="str">
        <f>IFERROR(VLOOKUP(B83,'[1]2018'!$B$3:$U$102,5,0), "")</f>
        <v/>
      </c>
      <c r="AR83">
        <v>43</v>
      </c>
      <c r="AS83" t="str">
        <f>IFERROR(VLOOKUP(B83,'[1]2021'!$B$3:$AB$102,27,0), "")</f>
        <v/>
      </c>
      <c r="AT83" t="str">
        <f>IFERROR(VLOOKUP(B83,'[1]2020'!$B$3:$AD$92,8,0), "")</f>
        <v/>
      </c>
      <c r="AU83" t="str">
        <f>IFERROR(VLOOKUP(B83,'[1]2019'!B84:$AC$102,20,0), "")</f>
        <v/>
      </c>
      <c r="AV83" t="str">
        <f>IFERROR(VLOOKUP(B83,'[1]2018'!$B$3:$U$102,4,0), "")</f>
        <v/>
      </c>
      <c r="AW83">
        <v>48</v>
      </c>
      <c r="AX83" t="str">
        <f>IFERROR(VLOOKUP(B83,'[1]2021'!$B$3:$AB$102,6,0), "")</f>
        <v/>
      </c>
      <c r="AY83" t="str">
        <f>IFERROR(VLOOKUP(B83,'[1]2020'!$B$3:$AD$92,3,0), "")</f>
        <v/>
      </c>
      <c r="AZ83" t="str">
        <f>IFERROR(VLOOKUP(B83,'[1]2019'!$B$3:$AC$102,27,0), "")</f>
        <v/>
      </c>
      <c r="BA83" t="str">
        <f>IFERROR(VLOOKUP(B83,'[1]2018'!$B$3:$U$102,8,0), "")</f>
        <v/>
      </c>
      <c r="BB83">
        <v>77</v>
      </c>
      <c r="BC83">
        <f>IFERROR(VLOOKUP(B84,'[1]2021'!$B$3:$AB$102,17,0), "")</f>
        <v>23</v>
      </c>
      <c r="BD83" t="str">
        <f>IFERROR(VLOOKUP(B83,'[1]2020'!$B$3:$AD$92,2,0), "")</f>
        <v/>
      </c>
      <c r="BE83" t="str">
        <f>IFERROR(VLOOKUP(B83,'[1]2019'!$B$3:$AC$102,11,0), "")</f>
        <v/>
      </c>
      <c r="BF83" t="str">
        <f>IFERROR(VLOOKUP(B83,'[1]2018'!B84:U183,13,0), "")</f>
        <v/>
      </c>
      <c r="BG83" s="10">
        <v>36.83</v>
      </c>
      <c r="BH83" s="10" t="str">
        <f>IFERROR(VLOOKUP($B83,'[1]2021'!$B$3:$AB$102,20,0),"")</f>
        <v/>
      </c>
      <c r="BI83" s="10" t="str">
        <f>IFERROR(VLOOKUP($B83,'[1]2020'!$B$3:$AD$92,20,0),"")</f>
        <v/>
      </c>
      <c r="BJ83" s="10" t="str">
        <f>IFERROR(VLOOKUP($B83,'[1]2019'!$B$3:$AC$102,17,0),"")</f>
        <v/>
      </c>
      <c r="BK83" s="10" t="str">
        <f>IFERROR(VLOOKUP($B83,'[1]2018'!$B$3:$U$102,17,0),"")</f>
        <v/>
      </c>
      <c r="BL83" s="11">
        <v>65001</v>
      </c>
      <c r="BM83" s="11" t="str">
        <f>IFERROR(VLOOKUP(B83,'[1]2021'!$B$3:$AB$102,18,0), "")</f>
        <v/>
      </c>
      <c r="BN83" s="11" t="str">
        <f>IFERROR(VLOOKUP(B83,'[1]2020'!$B$3:$AD$92,16,0), "")</f>
        <v/>
      </c>
      <c r="BO83" s="11" t="str">
        <f>IFERROR(VLOOKUP(B83,'[1]2019'!$B$3:$AC$102,7,0), "")</f>
        <v/>
      </c>
      <c r="BP83">
        <v>65</v>
      </c>
      <c r="BQ83" t="str">
        <f>IFERROR(VLOOKUP(B83,'[1]2021'!$B$3:$AB$102,24,0), "")</f>
        <v/>
      </c>
      <c r="BR83" t="str">
        <f>IFERROR(VLOOKUP(B83,'[1]2020'!$B$3:$AD$92,28,0), "")</f>
        <v/>
      </c>
      <c r="BS83" t="str">
        <f>IFERROR(VLOOKUP(B83,'[1]2019'!$B$3:$AC$102,13,0), "")</f>
        <v/>
      </c>
      <c r="BT83">
        <v>50</v>
      </c>
      <c r="BU83" t="str">
        <f>IFERROR(VLOOKUP(B83,'[1]2021'!$B$3:$AB$102,7,0), "")</f>
        <v/>
      </c>
      <c r="BV83" t="str">
        <f>IFERROR(VLOOKUP(B83,'[1]2020'!$B$3:$AD$92,17,0), "")</f>
        <v/>
      </c>
      <c r="BW83" t="str">
        <f>IFERROR(VLOOKUP(B83,'[1]2019'!$B$3:$AC$102,9,0), "")</f>
        <v/>
      </c>
      <c r="BX83" t="str">
        <f>IFERROR(VLOOKUP(B83,'[1]2018'!$B$3:$U$102,11,0), "")</f>
        <v/>
      </c>
      <c r="BY83">
        <v>29</v>
      </c>
      <c r="BZ83" t="str">
        <f>IFERROR(VLOOKUP(B83,'[1]2021'!$B$3:$AB$102,19,0), "")</f>
        <v/>
      </c>
      <c r="CA83" t="str">
        <f>IFERROR(VLOOKUP(B83,'[1]2020'!$B$3:$AD$92,26,0), "")</f>
        <v/>
      </c>
      <c r="CB83" t="str">
        <f>IFERROR(VLOOKUP(B83,'[1]2019'!$B$3:$AC$102,3,0), "")</f>
        <v/>
      </c>
      <c r="CC83" t="str">
        <f>IFERROR(VLOOKUP(B83,'[1]2018'!$B$3:$U$102,18,0), "")</f>
        <v/>
      </c>
      <c r="CD83">
        <v>85.784000000000006</v>
      </c>
      <c r="CE83" t="str">
        <f>IFERROR(VLOOKUP(B83,'[1]2021'!$B$3:$AB$102,21,0), "")</f>
        <v/>
      </c>
      <c r="CF83" t="str">
        <f>IFERROR(VLOOKUP(B83,'[1]2020'!$B$3:$AD$92,7,0), "")</f>
        <v/>
      </c>
      <c r="CG83" t="s">
        <v>214</v>
      </c>
      <c r="CH83">
        <v>100</v>
      </c>
      <c r="CI83">
        <v>44</v>
      </c>
    </row>
    <row r="84" spans="1:87" x14ac:dyDescent="0.3">
      <c r="A84">
        <v>83</v>
      </c>
      <c r="B84" t="s">
        <v>56</v>
      </c>
      <c r="C84">
        <v>44</v>
      </c>
      <c r="D84">
        <f>IFERROR(VLOOKUP(B84,'[1]2021'!$B$3:$AB$102,22,0), "")</f>
        <v>41</v>
      </c>
      <c r="E84">
        <f>IFERROR(VLOOKUP(B84,'[1]2020'!$B$3:$AD$92,11,0), "")</f>
        <v>15</v>
      </c>
      <c r="F84">
        <f>IFERROR(VLOOKUP(B84,'[1]2019'!$B$3:$AC$102,14,0), "")</f>
        <v>37</v>
      </c>
      <c r="G84">
        <v>8</v>
      </c>
      <c r="H84">
        <f>IFERROR(VLOOKUP(B84,'[1]2021'!$B$3:$AB$102,10,0), "")</f>
        <v>15</v>
      </c>
      <c r="I84">
        <f>IFERROR(VLOOKUP(B84,'[1]2020'!$B$3:$AD$92,20,0), "")</f>
        <v>17</v>
      </c>
      <c r="J84">
        <f>IFERROR(VLOOKUP(B84,'[1]2019'!$B$3:$AC$102,19,0), "")</f>
        <v>17</v>
      </c>
      <c r="K84">
        <f>IFERROR(VLOOKUP(B84,'[1]2018'!$B$3:$U$102,14,0), "")</f>
        <v>7</v>
      </c>
      <c r="L84">
        <v>91</v>
      </c>
      <c r="M84" t="str">
        <f>IFERROR(VLOOKUP(B84,'[1]2021'!B85:$AB$102,23,0), "")</f>
        <v/>
      </c>
      <c r="N84">
        <f>IFERROR(VLOOKUP(B84,'[1]2020'!$B$3:$AD$92,4,0), "")</f>
        <v>85</v>
      </c>
      <c r="O84">
        <f>IFERROR(VLOOKUP(B84,'[1]2019'!$B$3:$AC$102,5,0), "")</f>
        <v>99</v>
      </c>
      <c r="P84">
        <v>75</v>
      </c>
      <c r="Q84">
        <f>IFERROR(VLOOKUP(B84,'[1]2021'!$B$3:$AB$102,11,0), "")</f>
        <v>71</v>
      </c>
      <c r="R84">
        <f>IFERROR(VLOOKUP(B84,'[1]2020'!$B$3:$AD$92,6,0), "")</f>
        <v>74</v>
      </c>
      <c r="S84">
        <f>IFERROR(VLOOKUP(B84,'[1]2019'!$B$3:$AC$102,12,0), "")</f>
        <v>77</v>
      </c>
      <c r="T84">
        <f>IFERROR(VLOOKUP(B84,'[1]2018'!$B$3:$U$102,15,0), "")</f>
        <v>79</v>
      </c>
      <c r="U84">
        <v>95</v>
      </c>
      <c r="V84">
        <f>IFERROR(VLOOKUP(B84,'[1]2021'!$B$3:$AB$102,12,0), "")</f>
        <v>95</v>
      </c>
      <c r="W84">
        <f>IFERROR(VLOOKUP(B84,'[1]2020'!$B$3:$AD$92,15,0), "")</f>
        <v>94</v>
      </c>
      <c r="X84">
        <f>IFERROR(VLOOKUP(B84,'[1]2019'!$B$3:$AC$102,21,0), "")</f>
        <v>93</v>
      </c>
      <c r="Y84">
        <f>IFERROR(VLOOKUP(B84,'[1]2018'!$B$3:$U$102,19,0), "")</f>
        <v>91</v>
      </c>
      <c r="Z84">
        <v>51</v>
      </c>
      <c r="AA84">
        <f>IFERROR(VLOOKUP(B84,'[1]2021'!$B$3:$AB$102,9,0), "")</f>
        <v>60</v>
      </c>
      <c r="AB84">
        <f>IFERROR(VLOOKUP(B84,'[1]2020'!$B$3:$AD$92,18,0), "")</f>
        <v>73</v>
      </c>
      <c r="AC84">
        <f>IFERROR(VLOOKUP(B84,'[1]2019'!$B$3:$AC$102,16,0), "")</f>
        <v>51</v>
      </c>
      <c r="AD84">
        <f>IFERROR(VLOOKUP(B84,'[1]2018'!$B$3:$U$102,16,0), "")</f>
        <v>36</v>
      </c>
      <c r="AE84">
        <v>83</v>
      </c>
      <c r="AF84">
        <f>IFERROR(VLOOKUP(B84,'[1]2021'!$B$3:$AC$102,28,0), "")</f>
        <v>63</v>
      </c>
      <c r="AG84">
        <f>IFERROR(VLOOKUP(B84,'[1]2020'!$B$3:$AE$92,30,0), "")</f>
        <v>79</v>
      </c>
      <c r="AH84">
        <f>IFERROR(VLOOKUP(B84,'[1]2021'!$B$3:$AB$102,14,0), "")</f>
        <v>70</v>
      </c>
      <c r="AI84">
        <f>IFERROR(VLOOKUP(B84,'[1]2020'!$B$3:$AE$92,29,0), "")</f>
        <v>74</v>
      </c>
      <c r="AJ84">
        <v>8.8699999999999992</v>
      </c>
      <c r="AK84">
        <f>IFERROR(VLOOKUP(B84,'[1]2021'!$B$3:$AB$102,13,0), "")</f>
        <v>8.65</v>
      </c>
      <c r="AL84">
        <f>IFERROR(VLOOKUP(B84,'[1]2020'!$B$3:$AD$92,25,0), "")</f>
        <v>9.0299999999999994</v>
      </c>
      <c r="AM84">
        <v>46</v>
      </c>
      <c r="AN84">
        <f>IFERROR(VLOOKUP(B84,'[1]2021'!$B$3:$AB$102,3,0), "")</f>
        <v>38</v>
      </c>
      <c r="AO84">
        <f>IFERROR(VLOOKUP(B84,'[1]2020'!$B$3:$AD$92,12,0), "")</f>
        <v>42</v>
      </c>
      <c r="AP84">
        <f>IFERROR(VLOOKUP(B84,'[1]2019'!$B$3:$AC$102,22,0), "")</f>
        <v>42</v>
      </c>
      <c r="AQ84">
        <f>IFERROR(VLOOKUP(B84,'[1]2018'!$B$3:$U$102,5,0), "")</f>
        <v>43</v>
      </c>
      <c r="AR84">
        <v>46</v>
      </c>
      <c r="AS84">
        <f>IFERROR(VLOOKUP(B84,'[1]2021'!$B$3:$AB$102,27,0), "")</f>
        <v>44</v>
      </c>
      <c r="AT84">
        <f>IFERROR(VLOOKUP(B84,'[1]2020'!$B$3:$AD$92,8,0), "")</f>
        <v>67</v>
      </c>
      <c r="AU84" t="str">
        <f>IFERROR(VLOOKUP(B84,'[1]2019'!B85:$AC$102,20,0), "")</f>
        <v/>
      </c>
      <c r="AV84">
        <f>IFERROR(VLOOKUP(B84,'[1]2018'!$B$3:$U$102,4,0), "")</f>
        <v>65</v>
      </c>
      <c r="AW84">
        <v>31</v>
      </c>
      <c r="AX84">
        <f>IFERROR(VLOOKUP(B84,'[1]2021'!$B$3:$AB$102,6,0), "")</f>
        <v>33</v>
      </c>
      <c r="AY84">
        <f>IFERROR(VLOOKUP(B84,'[1]2020'!$B$3:$AD$92,3,0), "")</f>
        <v>34</v>
      </c>
      <c r="AZ84">
        <f>IFERROR(VLOOKUP(B84,'[1]2019'!$B$3:$AC$102,27,0), "")</f>
        <v>37</v>
      </c>
      <c r="BA84">
        <f>IFERROR(VLOOKUP(B84,'[1]2018'!$B$3:$U$102,8,0), "")</f>
        <v>36</v>
      </c>
      <c r="BB84">
        <v>34</v>
      </c>
      <c r="BC84">
        <f>IFERROR(VLOOKUP(B85,'[1]2021'!$B$3:$AB$102,17,0), "")</f>
        <v>96</v>
      </c>
      <c r="BD84">
        <f>IFERROR(VLOOKUP(B84,'[1]2020'!$B$3:$AD$92,2,0), "")</f>
        <v>28</v>
      </c>
      <c r="BE84">
        <f>IFERROR(VLOOKUP(B84,'[1]2019'!$B$3:$AC$102,11,0), "")</f>
        <v>35</v>
      </c>
      <c r="BF84" t="str">
        <f>IFERROR(VLOOKUP(B84,'[1]2018'!B85:U184,13,0), "")</f>
        <v/>
      </c>
      <c r="BG84" s="10">
        <v>45.61</v>
      </c>
      <c r="BH84" s="10">
        <f>IFERROR(VLOOKUP($B84,'[1]2021'!$B$3:$AB$102,20,0),"")</f>
        <v>61.588999999999999</v>
      </c>
      <c r="BI84" s="10">
        <f>IFERROR(VLOOKUP($B84,'[1]2020'!$B$3:$AD$92,20,0),"")</f>
        <v>17</v>
      </c>
      <c r="BJ84" s="10">
        <f>IFERROR(VLOOKUP($B84,'[1]2019'!$B$3:$AC$102,17,0),"")</f>
        <v>69</v>
      </c>
      <c r="BK84" s="10">
        <f>IFERROR(VLOOKUP($B84,'[1]2018'!$B$3:$U$102,17,0),"")</f>
        <v>53</v>
      </c>
      <c r="BL84" s="11">
        <v>59862</v>
      </c>
      <c r="BM84" s="11">
        <f>IFERROR(VLOOKUP(B84,'[1]2021'!$B$3:$AB$102,18,0), "")</f>
        <v>58238</v>
      </c>
      <c r="BN84" s="11">
        <f>IFERROR(VLOOKUP(B84,'[1]2020'!$B$3:$AD$92,16,0), "")</f>
        <v>53711</v>
      </c>
      <c r="BO84" s="11">
        <f>IFERROR(VLOOKUP(B84,'[1]2019'!$B$3:$AC$102,7,0), "")</f>
        <v>53583</v>
      </c>
      <c r="BP84">
        <v>82</v>
      </c>
      <c r="BQ84">
        <f>IFERROR(VLOOKUP(B84,'[1]2021'!$B$3:$AB$102,24,0), "")</f>
        <v>84</v>
      </c>
      <c r="BR84">
        <f>IFERROR(VLOOKUP(B84,'[1]2020'!$B$3:$AD$92,28,0), "")</f>
        <v>87</v>
      </c>
      <c r="BS84">
        <f>IFERROR(VLOOKUP(B84,'[1]2019'!$B$3:$AC$102,13,0), "")</f>
        <v>92</v>
      </c>
      <c r="BT84">
        <v>57</v>
      </c>
      <c r="BU84">
        <f>IFERROR(VLOOKUP(B84,'[1]2021'!$B$3:$AB$102,7,0), "")</f>
        <v>54</v>
      </c>
      <c r="BV84">
        <f>IFERROR(VLOOKUP(B84,'[1]2020'!$B$3:$AD$92,17,0), "")</f>
        <v>52</v>
      </c>
      <c r="BW84">
        <f>IFERROR(VLOOKUP(B84,'[1]2019'!$B$3:$AC$102,9,0), "")</f>
        <v>48</v>
      </c>
      <c r="BX84">
        <f>IFERROR(VLOOKUP(B84,'[1]2018'!$B$3:$U$102,11,0), "")</f>
        <v>45</v>
      </c>
      <c r="BY84">
        <v>89</v>
      </c>
      <c r="BZ84">
        <f>IFERROR(VLOOKUP(B84,'[1]2021'!$B$3:$AB$102,19,0), "")</f>
        <v>82</v>
      </c>
      <c r="CA84">
        <f>IFERROR(VLOOKUP(B84,'[1]2020'!$B$3:$AD$92,26,0), "")</f>
        <v>85</v>
      </c>
      <c r="CB84">
        <f>IFERROR(VLOOKUP(B84,'[1]2019'!$B$3:$AC$102,3,0), "")</f>
        <v>93</v>
      </c>
      <c r="CC84">
        <f>IFERROR(VLOOKUP(B84,'[1]2018'!$B$3:$U$102,18,0), "")</f>
        <v>94</v>
      </c>
      <c r="CD84">
        <v>82.783000000000001</v>
      </c>
      <c r="CE84">
        <f>IFERROR(VLOOKUP(B84,'[1]2021'!$B$3:$AB$102,21,0), "")</f>
        <v>83.61</v>
      </c>
      <c r="CF84">
        <f>IFERROR(VLOOKUP(B84,'[1]2020'!$B$3:$AD$92,7,0), "")</f>
        <v>81</v>
      </c>
      <c r="CG84" t="s">
        <v>260</v>
      </c>
      <c r="CH84">
        <v>0</v>
      </c>
      <c r="CI84">
        <v>14</v>
      </c>
    </row>
    <row r="85" spans="1:87" x14ac:dyDescent="0.3">
      <c r="A85">
        <v>84</v>
      </c>
      <c r="B85" t="s">
        <v>87</v>
      </c>
      <c r="C85">
        <v>97</v>
      </c>
      <c r="D85">
        <f>IFERROR(VLOOKUP(B85,'[1]2021'!$B$3:$AB$102,22,0), "")</f>
        <v>95</v>
      </c>
      <c r="E85" t="str">
        <f>IFERROR(VLOOKUP(B85,'[1]2020'!$B$3:$AD$92,11,0), "")</f>
        <v/>
      </c>
      <c r="F85" t="str">
        <f>IFERROR(VLOOKUP(B85,'[1]2019'!$B$3:$AC$102,14,0), "")</f>
        <v/>
      </c>
      <c r="G85">
        <v>38</v>
      </c>
      <c r="H85">
        <f>IFERROR(VLOOKUP(B85,'[1]2021'!$B$3:$AB$102,10,0), "")</f>
        <v>56</v>
      </c>
      <c r="I85" t="str">
        <f>IFERROR(VLOOKUP(B85,'[1]2020'!$B$3:$AD$92,20,0), "")</f>
        <v/>
      </c>
      <c r="J85" t="str">
        <f>IFERROR(VLOOKUP(B85,'[1]2019'!$B$3:$AC$102,19,0), "")</f>
        <v/>
      </c>
      <c r="K85" t="str">
        <f>IFERROR(VLOOKUP(B85,'[1]2018'!$B$3:$U$102,14,0), "")</f>
        <v/>
      </c>
      <c r="L85">
        <v>59</v>
      </c>
      <c r="M85">
        <f>IFERROR(VLOOKUP(B85,'[1]2021'!B86:$AB$102,23,0), "")</f>
        <v>49</v>
      </c>
      <c r="N85" t="str">
        <f>IFERROR(VLOOKUP(B85,'[1]2020'!$B$3:$AD$92,4,0), "")</f>
        <v/>
      </c>
      <c r="O85" t="str">
        <f>IFERROR(VLOOKUP(B85,'[1]2019'!$B$3:$AC$102,5,0), "")</f>
        <v/>
      </c>
      <c r="Q85">
        <f>IFERROR(VLOOKUP(B85,'[1]2021'!$B$3:$AB$102,11,0), "")</f>
        <v>0</v>
      </c>
      <c r="R85" t="str">
        <f>IFERROR(VLOOKUP(B85,'[1]2020'!$B$3:$AD$92,6,0), "")</f>
        <v/>
      </c>
      <c r="S85" t="str">
        <f>IFERROR(VLOOKUP(B85,'[1]2019'!$B$3:$AC$102,12,0), "")</f>
        <v/>
      </c>
      <c r="T85" t="str">
        <f>IFERROR(VLOOKUP(B85,'[1]2018'!$B$3:$U$102,15,0), "")</f>
        <v/>
      </c>
      <c r="U85">
        <v>95</v>
      </c>
      <c r="V85">
        <f>IFERROR(VLOOKUP(B85,'[1]2021'!$B$3:$AB$102,12,0), "")</f>
        <v>96</v>
      </c>
      <c r="W85" t="str">
        <f>IFERROR(VLOOKUP(B85,'[1]2020'!$B$3:$AD$92,15,0), "")</f>
        <v/>
      </c>
      <c r="X85" t="str">
        <f>IFERROR(VLOOKUP(B85,'[1]2019'!$B$3:$AC$102,21,0), "")</f>
        <v/>
      </c>
      <c r="Y85" t="str">
        <f>IFERROR(VLOOKUP(B85,'[1]2018'!$B$3:$U$102,19,0), "")</f>
        <v/>
      </c>
      <c r="Z85">
        <v>53</v>
      </c>
      <c r="AA85">
        <f>IFERROR(VLOOKUP(B85,'[1]2021'!$B$3:$AB$102,9,0), "")</f>
        <v>53</v>
      </c>
      <c r="AB85" t="str">
        <f>IFERROR(VLOOKUP(B85,'[1]2020'!$B$3:$AD$92,18,0), "")</f>
        <v/>
      </c>
      <c r="AC85" t="str">
        <f>IFERROR(VLOOKUP(B85,'[1]2019'!$B$3:$AC$102,16,0), "")</f>
        <v/>
      </c>
      <c r="AD85" t="str">
        <f>IFERROR(VLOOKUP(B85,'[1]2018'!$B$3:$U$102,16,0), "")</f>
        <v/>
      </c>
      <c r="AE85">
        <v>84</v>
      </c>
      <c r="AF85">
        <f>IFERROR(VLOOKUP(B85,'[1]2021'!$B$3:$AC$102,28,0), "")</f>
        <v>92</v>
      </c>
      <c r="AG85" t="str">
        <f>IFERROR(VLOOKUP(B85,'[1]2020'!$B$3:$AE$92,30,0), "")</f>
        <v/>
      </c>
      <c r="AH85">
        <f>IFERROR(VLOOKUP(B85,'[1]2021'!$B$3:$AB$102,14,0), "")</f>
        <v>0</v>
      </c>
      <c r="AI85" t="str">
        <f>IFERROR(VLOOKUP(B85,'[1]2020'!$B$3:$AE$92,29,0), "")</f>
        <v/>
      </c>
      <c r="AJ85">
        <v>8.5299999999999994</v>
      </c>
      <c r="AK85">
        <f>IFERROR(VLOOKUP(B85,'[1]2021'!$B$3:$AB$102,13,0), "")</f>
        <v>8.48</v>
      </c>
      <c r="AL85" t="str">
        <f>IFERROR(VLOOKUP(B85,'[1]2020'!$B$3:$AD$92,25,0), "")</f>
        <v/>
      </c>
      <c r="AM85">
        <v>50</v>
      </c>
      <c r="AN85">
        <f>IFERROR(VLOOKUP(B85,'[1]2021'!$B$3:$AB$102,3,0), "")</f>
        <v>33</v>
      </c>
      <c r="AO85" t="str">
        <f>IFERROR(VLOOKUP(B85,'[1]2020'!$B$3:$AD$92,12,0), "")</f>
        <v/>
      </c>
      <c r="AP85" t="str">
        <f>IFERROR(VLOOKUP(B85,'[1]2019'!$B$3:$AC$102,22,0), "")</f>
        <v/>
      </c>
      <c r="AQ85" t="str">
        <f>IFERROR(VLOOKUP(B85,'[1]2018'!$B$3:$U$102,5,0), "")</f>
        <v/>
      </c>
      <c r="AR85">
        <v>40</v>
      </c>
      <c r="AS85">
        <f>IFERROR(VLOOKUP(B85,'[1]2021'!$B$3:$AB$102,27,0), "")</f>
        <v>55</v>
      </c>
      <c r="AT85" t="str">
        <f>IFERROR(VLOOKUP(B85,'[1]2020'!$B$3:$AD$92,8,0), "")</f>
        <v/>
      </c>
      <c r="AU85" t="str">
        <f>IFERROR(VLOOKUP(B85,'[1]2019'!B86:$AC$102,20,0), "")</f>
        <v/>
      </c>
      <c r="AV85" t="str">
        <f>IFERROR(VLOOKUP(B85,'[1]2018'!$B$3:$U$102,4,0), "")</f>
        <v/>
      </c>
      <c r="AW85">
        <v>34</v>
      </c>
      <c r="AX85">
        <f>IFERROR(VLOOKUP(B85,'[1]2021'!$B$3:$AB$102,6,0), "")</f>
        <v>36</v>
      </c>
      <c r="AY85" t="str">
        <f>IFERROR(VLOOKUP(B85,'[1]2020'!$B$3:$AD$92,3,0), "")</f>
        <v/>
      </c>
      <c r="AZ85" t="str">
        <f>IFERROR(VLOOKUP(B85,'[1]2019'!$B$3:$AC$102,27,0), "")</f>
        <v/>
      </c>
      <c r="BA85" t="str">
        <f>IFERROR(VLOOKUP(B85,'[1]2018'!$B$3:$U$102,8,0), "")</f>
        <v/>
      </c>
      <c r="BB85">
        <v>40</v>
      </c>
      <c r="BC85">
        <f>IFERROR(VLOOKUP(B86,'[1]2021'!$B$3:$AB$102,17,0), "")</f>
        <v>92</v>
      </c>
      <c r="BD85" t="str">
        <f>IFERROR(VLOOKUP(B85,'[1]2020'!$B$3:$AD$92,2,0), "")</f>
        <v/>
      </c>
      <c r="BE85" t="str">
        <f>IFERROR(VLOOKUP(B85,'[1]2019'!$B$3:$AC$102,11,0), "")</f>
        <v/>
      </c>
      <c r="BF85" t="str">
        <f>IFERROR(VLOOKUP(B85,'[1]2018'!B86:U185,13,0), "")</f>
        <v/>
      </c>
      <c r="BG85" s="10">
        <v>36</v>
      </c>
      <c r="BH85" s="10">
        <f>IFERROR(VLOOKUP($B85,'[1]2021'!$B$3:$AB$102,20,0),"")</f>
        <v>39.99</v>
      </c>
      <c r="BI85" s="10" t="str">
        <f>IFERROR(VLOOKUP($B85,'[1]2020'!$B$3:$AD$92,20,0),"")</f>
        <v/>
      </c>
      <c r="BJ85" s="10" t="str">
        <f>IFERROR(VLOOKUP($B85,'[1]2019'!$B$3:$AC$102,17,0),"")</f>
        <v/>
      </c>
      <c r="BK85" s="10" t="str">
        <f>IFERROR(VLOOKUP($B85,'[1]2018'!$B$3:$U$102,17,0),"")</f>
        <v/>
      </c>
      <c r="BL85" s="11">
        <v>64725</v>
      </c>
      <c r="BM85" s="11">
        <f>IFERROR(VLOOKUP(B85,'[1]2021'!$B$3:$AB$102,18,0), "")</f>
        <v>54256</v>
      </c>
      <c r="BN85" s="11" t="str">
        <f>IFERROR(VLOOKUP(B85,'[1]2020'!$B$3:$AD$92,16,0), "")</f>
        <v/>
      </c>
      <c r="BO85" s="11" t="str">
        <f>IFERROR(VLOOKUP(B85,'[1]2019'!$B$3:$AC$102,7,0), "")</f>
        <v/>
      </c>
      <c r="BP85">
        <v>30</v>
      </c>
      <c r="BQ85">
        <f>IFERROR(VLOOKUP(B85,'[1]2021'!$B$3:$AB$102,24,0), "")</f>
        <v>29</v>
      </c>
      <c r="BR85" t="str">
        <f>IFERROR(VLOOKUP(B85,'[1]2020'!$B$3:$AD$92,28,0), "")</f>
        <v/>
      </c>
      <c r="BS85" t="str">
        <f>IFERROR(VLOOKUP(B85,'[1]2019'!$B$3:$AC$102,13,0), "")</f>
        <v/>
      </c>
      <c r="BT85">
        <v>57</v>
      </c>
      <c r="BU85">
        <f>IFERROR(VLOOKUP(B85,'[1]2021'!$B$3:$AB$102,7,0), "")</f>
        <v>54</v>
      </c>
      <c r="BV85" t="str">
        <f>IFERROR(VLOOKUP(B85,'[1]2020'!$B$3:$AD$92,17,0), "")</f>
        <v/>
      </c>
      <c r="BW85" t="str">
        <f>IFERROR(VLOOKUP(B85,'[1]2019'!$B$3:$AC$102,9,0), "")</f>
        <v/>
      </c>
      <c r="BX85" t="str">
        <f>IFERROR(VLOOKUP(B85,'[1]2018'!$B$3:$U$102,11,0), "")</f>
        <v/>
      </c>
      <c r="BY85">
        <v>68</v>
      </c>
      <c r="BZ85">
        <f>IFERROR(VLOOKUP(B85,'[1]2021'!$B$3:$AB$102,19,0), "")</f>
        <v>55</v>
      </c>
      <c r="CA85" t="str">
        <f>IFERROR(VLOOKUP(B85,'[1]2020'!$B$3:$AD$92,26,0), "")</f>
        <v/>
      </c>
      <c r="CB85" t="str">
        <f>IFERROR(VLOOKUP(B85,'[1]2019'!$B$3:$AC$102,3,0), "")</f>
        <v/>
      </c>
      <c r="CC85" t="str">
        <f>IFERROR(VLOOKUP(B85,'[1]2018'!$B$3:$U$102,18,0), "")</f>
        <v/>
      </c>
      <c r="CD85">
        <v>81.418999999999997</v>
      </c>
      <c r="CE85">
        <f>IFERROR(VLOOKUP(B85,'[1]2021'!$B$3:$AB$102,21,0), "")</f>
        <v>81.269000000000005</v>
      </c>
      <c r="CF85" t="str">
        <f>IFERROR(VLOOKUP(B85,'[1]2020'!$B$3:$AD$92,7,0), "")</f>
        <v/>
      </c>
      <c r="CG85" t="s">
        <v>261</v>
      </c>
      <c r="CH85">
        <v>60</v>
      </c>
      <c r="CI85">
        <v>25</v>
      </c>
    </row>
    <row r="86" spans="1:87" x14ac:dyDescent="0.3">
      <c r="A86">
        <v>84</v>
      </c>
      <c r="B86" t="s">
        <v>55</v>
      </c>
      <c r="C86">
        <v>71</v>
      </c>
      <c r="D86">
        <f>IFERROR(VLOOKUP(B86,'[1]2021'!$B$3:$AB$102,22,0), "")</f>
        <v>77</v>
      </c>
      <c r="E86">
        <f>IFERROR(VLOOKUP(B86,'[1]2020'!$B$3:$AD$92,11,0), "")</f>
        <v>54</v>
      </c>
      <c r="F86">
        <f>IFERROR(VLOOKUP(B86,'[1]2019'!$B$3:$AC$102,14,0), "")</f>
        <v>68</v>
      </c>
      <c r="G86">
        <v>44</v>
      </c>
      <c r="H86">
        <f>IFERROR(VLOOKUP(B86,'[1]2021'!$B$3:$AB$102,10,0), "")</f>
        <v>38</v>
      </c>
      <c r="I86">
        <f>IFERROR(VLOOKUP(B86,'[1]2020'!$B$3:$AD$92,20,0), "")</f>
        <v>33</v>
      </c>
      <c r="J86">
        <f>IFERROR(VLOOKUP(B86,'[1]2019'!$B$3:$AC$102,19,0), "")</f>
        <v>31</v>
      </c>
      <c r="K86">
        <f>IFERROR(VLOOKUP(B86,'[1]2018'!$B$3:$U$102,14,0), "")</f>
        <v>25</v>
      </c>
      <c r="L86">
        <v>24</v>
      </c>
      <c r="M86">
        <f>IFERROR(VLOOKUP(B86,'[1]2021'!B87:$AB$102,23,0), "")</f>
        <v>15</v>
      </c>
      <c r="N86">
        <f>IFERROR(VLOOKUP(B86,'[1]2020'!$B$3:$AD$92,4,0), "")</f>
        <v>19</v>
      </c>
      <c r="O86">
        <f>IFERROR(VLOOKUP(B86,'[1]2019'!$B$3:$AC$102,5,0), "")</f>
        <v>20</v>
      </c>
      <c r="P86">
        <v>82</v>
      </c>
      <c r="Q86">
        <f>IFERROR(VLOOKUP(B86,'[1]2021'!$B$3:$AB$102,11,0), "")</f>
        <v>81</v>
      </c>
      <c r="R86">
        <f>IFERROR(VLOOKUP(B86,'[1]2020'!$B$3:$AD$92,6,0), "")</f>
        <v>75</v>
      </c>
      <c r="S86">
        <f>IFERROR(VLOOKUP(B86,'[1]2019'!$B$3:$AC$102,12,0), "")</f>
        <v>77</v>
      </c>
      <c r="T86">
        <f>IFERROR(VLOOKUP(B86,'[1]2018'!$B$3:$U$102,15,0), "")</f>
        <v>76</v>
      </c>
      <c r="U86">
        <v>95</v>
      </c>
      <c r="V86">
        <f>IFERROR(VLOOKUP(B86,'[1]2021'!$B$3:$AB$102,12,0), "")</f>
        <v>94</v>
      </c>
      <c r="W86">
        <f>IFERROR(VLOOKUP(B86,'[1]2020'!$B$3:$AD$92,15,0), "")</f>
        <v>91</v>
      </c>
      <c r="X86">
        <f>IFERROR(VLOOKUP(B86,'[1]2019'!$B$3:$AC$102,21,0), "")</f>
        <v>81</v>
      </c>
      <c r="Y86">
        <f>IFERROR(VLOOKUP(B86,'[1]2018'!$B$3:$U$102,19,0), "")</f>
        <v>77</v>
      </c>
      <c r="Z86">
        <v>59</v>
      </c>
      <c r="AA86">
        <f>IFERROR(VLOOKUP(B86,'[1]2021'!$B$3:$AB$102,9,0), "")</f>
        <v>66</v>
      </c>
      <c r="AB86">
        <f>IFERROR(VLOOKUP(B86,'[1]2020'!$B$3:$AD$92,18,0), "")</f>
        <v>48</v>
      </c>
      <c r="AC86">
        <f>IFERROR(VLOOKUP(B86,'[1]2019'!$B$3:$AC$102,16,0), "")</f>
        <v>46</v>
      </c>
      <c r="AD86">
        <f>IFERROR(VLOOKUP(B86,'[1]2018'!$B$3:$U$102,16,0), "")</f>
        <v>33</v>
      </c>
      <c r="AE86">
        <v>84</v>
      </c>
      <c r="AF86">
        <f>IFERROR(VLOOKUP(B86,'[1]2021'!$B$3:$AC$102,28,0), "")</f>
        <v>88</v>
      </c>
      <c r="AG86">
        <f>IFERROR(VLOOKUP(B86,'[1]2020'!$B$3:$AE$92,30,0), "")</f>
        <v>75</v>
      </c>
      <c r="AH86">
        <f>IFERROR(VLOOKUP(B86,'[1]2021'!$B$3:$AB$102,14,0), "")</f>
        <v>79</v>
      </c>
      <c r="AI86">
        <f>IFERROR(VLOOKUP(B86,'[1]2020'!$B$3:$AE$92,29,0), "")</f>
        <v>72</v>
      </c>
      <c r="AJ86">
        <v>8.34</v>
      </c>
      <c r="AK86">
        <f>IFERROR(VLOOKUP(B86,'[1]2021'!$B$3:$AB$102,13,0), "")</f>
        <v>8.16</v>
      </c>
      <c r="AL86">
        <f>IFERROR(VLOOKUP(B86,'[1]2020'!$B$3:$AD$92,25,0), "")</f>
        <v>8.86</v>
      </c>
      <c r="AM86">
        <v>50</v>
      </c>
      <c r="AN86">
        <f>IFERROR(VLOOKUP(B86,'[1]2021'!$B$3:$AB$102,3,0), "")</f>
        <v>50</v>
      </c>
      <c r="AO86">
        <f>IFERROR(VLOOKUP(B86,'[1]2020'!$B$3:$AD$92,12,0), "")</f>
        <v>37</v>
      </c>
      <c r="AP86">
        <f>IFERROR(VLOOKUP(B86,'[1]2019'!$B$3:$AC$102,22,0), "")</f>
        <v>34</v>
      </c>
      <c r="AQ86">
        <f>IFERROR(VLOOKUP(B86,'[1]2018'!$B$3:$U$102,5,0), "")</f>
        <v>28</v>
      </c>
      <c r="AR86">
        <v>52</v>
      </c>
      <c r="AS86">
        <f>IFERROR(VLOOKUP(B86,'[1]2021'!$B$3:$AB$102,27,0), "")</f>
        <v>57</v>
      </c>
      <c r="AT86">
        <f>IFERROR(VLOOKUP(B86,'[1]2020'!$B$3:$AD$92,8,0), "")</f>
        <v>56</v>
      </c>
      <c r="AU86" t="str">
        <f>IFERROR(VLOOKUP(B86,'[1]2019'!B87:$AC$102,20,0), "")</f>
        <v/>
      </c>
      <c r="AV86">
        <f>IFERROR(VLOOKUP(B86,'[1]2018'!$B$3:$U$102,4,0), "")</f>
        <v>54</v>
      </c>
      <c r="AW86">
        <v>53</v>
      </c>
      <c r="AX86">
        <f>IFERROR(VLOOKUP(B86,'[1]2021'!$B$3:$AB$102,6,0), "")</f>
        <v>59</v>
      </c>
      <c r="AY86">
        <f>IFERROR(VLOOKUP(B86,'[1]2020'!$B$3:$AD$92,3,0), "")</f>
        <v>58</v>
      </c>
      <c r="AZ86">
        <f>IFERROR(VLOOKUP(B86,'[1]2019'!$B$3:$AC$102,27,0), "")</f>
        <v>56</v>
      </c>
      <c r="BA86">
        <f>IFERROR(VLOOKUP(B86,'[1]2018'!$B$3:$U$102,8,0), "")</f>
        <v>60</v>
      </c>
      <c r="BB86">
        <v>100</v>
      </c>
      <c r="BC86" t="str">
        <f>IFERROR(VLOOKUP(B87,'[1]2021'!$B$3:$AB$102,17,0), "")</f>
        <v/>
      </c>
      <c r="BD86">
        <f>IFERROR(VLOOKUP(B86,'[1]2020'!$B$3:$AD$92,2,0), "")</f>
        <v>72</v>
      </c>
      <c r="BE86">
        <f>IFERROR(VLOOKUP(B86,'[1]2019'!$B$3:$AC$102,11,0), "")</f>
        <v>76</v>
      </c>
      <c r="BF86" t="str">
        <f>IFERROR(VLOOKUP(B86,'[1]2018'!B87:U186,13,0), "")</f>
        <v/>
      </c>
      <c r="BG86" s="10">
        <v>33.32</v>
      </c>
      <c r="BH86" s="10">
        <f>IFERROR(VLOOKUP($B86,'[1]2021'!$B$3:$AB$102,20,0),"")</f>
        <v>35.720999999999997</v>
      </c>
      <c r="BI86" s="10">
        <f>IFERROR(VLOOKUP($B86,'[1]2020'!$B$3:$AD$92,20,0),"")</f>
        <v>33</v>
      </c>
      <c r="BJ86" s="10">
        <f>IFERROR(VLOOKUP($B86,'[1]2019'!$B$3:$AC$102,17,0),"")</f>
        <v>36</v>
      </c>
      <c r="BK86" s="10">
        <f>IFERROR(VLOOKUP($B86,'[1]2018'!$B$3:$U$102,17,0),"")</f>
        <v>39</v>
      </c>
      <c r="BL86" s="11">
        <v>58544</v>
      </c>
      <c r="BM86" s="11">
        <f>IFERROR(VLOOKUP(B86,'[1]2021'!$B$3:$AB$102,18,0), "")</f>
        <v>56653</v>
      </c>
      <c r="BN86" s="11">
        <f>IFERROR(VLOOKUP(B86,'[1]2020'!$B$3:$AD$92,16,0), "")</f>
        <v>57119</v>
      </c>
      <c r="BO86" s="11">
        <f>IFERROR(VLOOKUP(B86,'[1]2019'!$B$3:$AC$102,7,0), "")</f>
        <v>55105</v>
      </c>
      <c r="BP86">
        <v>73</v>
      </c>
      <c r="BQ86">
        <f>IFERROR(VLOOKUP(B86,'[1]2021'!$B$3:$AB$102,24,0), "")</f>
        <v>70</v>
      </c>
      <c r="BR86">
        <f>IFERROR(VLOOKUP(B86,'[1]2020'!$B$3:$AD$92,28,0), "")</f>
        <v>56</v>
      </c>
      <c r="BS86">
        <f>IFERROR(VLOOKUP(B86,'[1]2019'!$B$3:$AC$102,13,0), "")</f>
        <v>64</v>
      </c>
      <c r="BT86">
        <v>42</v>
      </c>
      <c r="BU86">
        <f>IFERROR(VLOOKUP(B86,'[1]2021'!$B$3:$AB$102,7,0), "")</f>
        <v>41</v>
      </c>
      <c r="BV86">
        <f>IFERROR(VLOOKUP(B86,'[1]2020'!$B$3:$AD$92,17,0), "")</f>
        <v>40</v>
      </c>
      <c r="BW86">
        <f>IFERROR(VLOOKUP(B86,'[1]2019'!$B$3:$AC$102,9,0), "")</f>
        <v>36</v>
      </c>
      <c r="BX86">
        <f>IFERROR(VLOOKUP(B86,'[1]2018'!$B$3:$U$102,11,0), "")</f>
        <v>25</v>
      </c>
      <c r="BY86">
        <v>33</v>
      </c>
      <c r="BZ86">
        <f>IFERROR(VLOOKUP(B86,'[1]2021'!$B$3:$AB$102,19,0), "")</f>
        <v>30</v>
      </c>
      <c r="CA86">
        <f>IFERROR(VLOOKUP(B86,'[1]2020'!$B$3:$AD$92,26,0), "")</f>
        <v>18</v>
      </c>
      <c r="CB86">
        <f>IFERROR(VLOOKUP(B86,'[1]2019'!$B$3:$AC$102,3,0), "")</f>
        <v>14</v>
      </c>
      <c r="CC86">
        <f>IFERROR(VLOOKUP(B86,'[1]2018'!$B$3:$U$102,18,0), "")</f>
        <v>14</v>
      </c>
      <c r="CD86">
        <v>80.423000000000002</v>
      </c>
      <c r="CE86">
        <f>IFERROR(VLOOKUP(B86,'[1]2021'!$B$3:$AB$102,21,0), "")</f>
        <v>80.194999999999993</v>
      </c>
      <c r="CF86">
        <f>IFERROR(VLOOKUP(B86,'[1]2020'!$B$3:$AD$92,7,0), "")</f>
        <v>84</v>
      </c>
      <c r="CG86" t="s">
        <v>214</v>
      </c>
      <c r="CH86">
        <v>100</v>
      </c>
      <c r="CI86">
        <v>30</v>
      </c>
    </row>
    <row r="87" spans="1:87" x14ac:dyDescent="0.3">
      <c r="A87">
        <v>86</v>
      </c>
      <c r="B87" t="s">
        <v>97</v>
      </c>
      <c r="C87">
        <v>99</v>
      </c>
      <c r="D87" t="str">
        <f>IFERROR(VLOOKUP(B87,'[1]2021'!$B$3:$AB$102,22,0), "")</f>
        <v/>
      </c>
      <c r="E87" t="str">
        <f>IFERROR(VLOOKUP(B87,'[1]2020'!$B$3:$AD$92,11,0), "")</f>
        <v/>
      </c>
      <c r="F87" t="str">
        <f>IFERROR(VLOOKUP(B87,'[1]2019'!$B$3:$AC$102,14,0), "")</f>
        <v/>
      </c>
      <c r="G87">
        <v>90</v>
      </c>
      <c r="H87" t="str">
        <f>IFERROR(VLOOKUP(B87,'[1]2021'!$B$3:$AB$102,10,0), "")</f>
        <v/>
      </c>
      <c r="I87" t="str">
        <f>IFERROR(VLOOKUP(B87,'[1]2020'!$B$3:$AD$92,20,0), "")</f>
        <v/>
      </c>
      <c r="J87" t="str">
        <f>IFERROR(VLOOKUP(B87,'[1]2019'!$B$3:$AC$102,19,0), "")</f>
        <v/>
      </c>
      <c r="K87" t="str">
        <f>IFERROR(VLOOKUP(B87,'[1]2018'!$B$3:$U$102,14,0), "")</f>
        <v/>
      </c>
      <c r="L87">
        <v>27</v>
      </c>
      <c r="M87" t="str">
        <f>IFERROR(VLOOKUP(B87,'[1]2021'!B88:$AB$102,23,0), "")</f>
        <v/>
      </c>
      <c r="N87" t="str">
        <f>IFERROR(VLOOKUP(B87,'[1]2020'!$B$3:$AD$92,4,0), "")</f>
        <v/>
      </c>
      <c r="O87" t="str">
        <f>IFERROR(VLOOKUP(B87,'[1]2019'!$B$3:$AC$102,5,0), "")</f>
        <v/>
      </c>
      <c r="Q87" t="str">
        <f>IFERROR(VLOOKUP(B87,'[1]2021'!$B$3:$AB$102,11,0), "")</f>
        <v/>
      </c>
      <c r="R87" t="str">
        <f>IFERROR(VLOOKUP(B87,'[1]2020'!$B$3:$AD$92,6,0), "")</f>
        <v/>
      </c>
      <c r="S87" t="str">
        <f>IFERROR(VLOOKUP(B87,'[1]2019'!$B$3:$AC$102,12,0), "")</f>
        <v/>
      </c>
      <c r="T87" t="str">
        <f>IFERROR(VLOOKUP(B87,'[1]2018'!$B$3:$U$102,15,0), "")</f>
        <v/>
      </c>
      <c r="U87">
        <v>94</v>
      </c>
      <c r="V87" t="str">
        <f>IFERROR(VLOOKUP(B87,'[1]2021'!$B$3:$AB$102,12,0), "")</f>
        <v/>
      </c>
      <c r="W87" t="str">
        <f>IFERROR(VLOOKUP(B87,'[1]2020'!$B$3:$AD$92,15,0), "")</f>
        <v/>
      </c>
      <c r="X87" t="str">
        <f>IFERROR(VLOOKUP(B87,'[1]2019'!$B$3:$AC$102,21,0), "")</f>
        <v/>
      </c>
      <c r="Y87" t="str">
        <f>IFERROR(VLOOKUP(B87,'[1]2018'!$B$3:$U$102,19,0), "")</f>
        <v/>
      </c>
      <c r="Z87">
        <v>26</v>
      </c>
      <c r="AA87" t="str">
        <f>IFERROR(VLOOKUP(B87,'[1]2021'!$B$3:$AB$102,9,0), "")</f>
        <v/>
      </c>
      <c r="AB87" t="str">
        <f>IFERROR(VLOOKUP(B87,'[1]2020'!$B$3:$AD$92,18,0), "")</f>
        <v/>
      </c>
      <c r="AC87" t="str">
        <f>IFERROR(VLOOKUP(B87,'[1]2019'!$B$3:$AC$102,16,0), "")</f>
        <v/>
      </c>
      <c r="AD87" t="str">
        <f>IFERROR(VLOOKUP(B87,'[1]2018'!$B$3:$U$102,16,0), "")</f>
        <v/>
      </c>
      <c r="AE87">
        <v>86</v>
      </c>
      <c r="AF87" t="str">
        <f>IFERROR(VLOOKUP(B87,'[1]2021'!$B$3:$AC$102,28,0), "")</f>
        <v/>
      </c>
      <c r="AG87" t="str">
        <f>IFERROR(VLOOKUP(B87,'[1]2020'!$B$3:$AE$92,30,0), "")</f>
        <v/>
      </c>
      <c r="AH87" t="str">
        <f>IFERROR(VLOOKUP(B87,'[1]2021'!$B$3:$AB$102,14,0), "")</f>
        <v/>
      </c>
      <c r="AI87" t="str">
        <f>IFERROR(VLOOKUP(B87,'[1]2020'!$B$3:$AE$92,29,0), "")</f>
        <v/>
      </c>
      <c r="AJ87">
        <v>7.09</v>
      </c>
      <c r="AK87" t="str">
        <f>IFERROR(VLOOKUP(B87,'[1]2021'!$B$3:$AB$102,13,0), "")</f>
        <v/>
      </c>
      <c r="AL87" t="str">
        <f>IFERROR(VLOOKUP(B87,'[1]2020'!$B$3:$AD$92,25,0), "")</f>
        <v/>
      </c>
      <c r="AM87">
        <v>40</v>
      </c>
      <c r="AN87" t="str">
        <f>IFERROR(VLOOKUP(B87,'[1]2021'!$B$3:$AB$102,3,0), "")</f>
        <v/>
      </c>
      <c r="AO87" t="str">
        <f>IFERROR(VLOOKUP(B87,'[1]2020'!$B$3:$AD$92,12,0), "")</f>
        <v/>
      </c>
      <c r="AP87" t="str">
        <f>IFERROR(VLOOKUP(B87,'[1]2019'!$B$3:$AC$102,22,0), "")</f>
        <v/>
      </c>
      <c r="AQ87" t="str">
        <f>IFERROR(VLOOKUP(B87,'[1]2018'!$B$3:$U$102,5,0), "")</f>
        <v/>
      </c>
      <c r="AR87">
        <v>38</v>
      </c>
      <c r="AS87" t="str">
        <f>IFERROR(VLOOKUP(B87,'[1]2021'!$B$3:$AB$102,27,0), "")</f>
        <v/>
      </c>
      <c r="AT87" t="str">
        <f>IFERROR(VLOOKUP(B87,'[1]2020'!$B$3:$AD$92,8,0), "")</f>
        <v/>
      </c>
      <c r="AU87" t="str">
        <f>IFERROR(VLOOKUP(B87,'[1]2019'!B88:$AC$102,20,0), "")</f>
        <v/>
      </c>
      <c r="AV87" t="str">
        <f>IFERROR(VLOOKUP(B87,'[1]2018'!$B$3:$U$102,4,0), "")</f>
        <v/>
      </c>
      <c r="AW87">
        <v>33</v>
      </c>
      <c r="AX87" t="str">
        <f>IFERROR(VLOOKUP(B87,'[1]2021'!$B$3:$AB$102,6,0), "")</f>
        <v/>
      </c>
      <c r="AY87" t="str">
        <f>IFERROR(VLOOKUP(B87,'[1]2020'!$B$3:$AD$92,3,0), "")</f>
        <v/>
      </c>
      <c r="AZ87" t="str">
        <f>IFERROR(VLOOKUP(B87,'[1]2019'!$B$3:$AC$102,27,0), "")</f>
        <v/>
      </c>
      <c r="BA87" t="str">
        <f>IFERROR(VLOOKUP(B87,'[1]2018'!$B$3:$U$102,8,0), "")</f>
        <v/>
      </c>
      <c r="BB87">
        <v>41</v>
      </c>
      <c r="BC87">
        <f>IFERROR(VLOOKUP(B88,'[1]2021'!$B$3:$AB$102,17,0), "")</f>
        <v>6</v>
      </c>
      <c r="BD87" t="str">
        <f>IFERROR(VLOOKUP(B87,'[1]2020'!$B$3:$AD$92,2,0), "")</f>
        <v/>
      </c>
      <c r="BE87" t="str">
        <f>IFERROR(VLOOKUP(B87,'[1]2019'!$B$3:$AC$102,11,0), "")</f>
        <v/>
      </c>
      <c r="BF87" t="str">
        <f>IFERROR(VLOOKUP(B87,'[1]2018'!B88:U187,13,0), "")</f>
        <v/>
      </c>
      <c r="BG87" s="10">
        <v>91.3</v>
      </c>
      <c r="BH87" s="10" t="str">
        <f>IFERROR(VLOOKUP($B87,'[1]2021'!$B$3:$AB$102,20,0),"")</f>
        <v/>
      </c>
      <c r="BI87" s="10" t="str">
        <f>IFERROR(VLOOKUP($B87,'[1]2020'!$B$3:$AD$92,20,0),"")</f>
        <v/>
      </c>
      <c r="BJ87" s="10" t="str">
        <f>IFERROR(VLOOKUP($B87,'[1]2019'!$B$3:$AC$102,17,0),"")</f>
        <v/>
      </c>
      <c r="BK87" s="10" t="str">
        <f>IFERROR(VLOOKUP($B87,'[1]2018'!$B$3:$U$102,17,0),"")</f>
        <v/>
      </c>
      <c r="BL87" s="11">
        <v>42406</v>
      </c>
      <c r="BM87" s="11" t="str">
        <f>IFERROR(VLOOKUP(B87,'[1]2021'!$B$3:$AB$102,18,0), "")</f>
        <v/>
      </c>
      <c r="BN87" s="11" t="str">
        <f>IFERROR(VLOOKUP(B87,'[1]2020'!$B$3:$AD$92,16,0), "")</f>
        <v/>
      </c>
      <c r="BO87" s="11" t="str">
        <f>IFERROR(VLOOKUP(B87,'[1]2019'!$B$3:$AC$102,7,0), "")</f>
        <v/>
      </c>
      <c r="BP87">
        <v>98</v>
      </c>
      <c r="BQ87" t="str">
        <f>IFERROR(VLOOKUP(B87,'[1]2021'!$B$3:$AB$102,24,0), "")</f>
        <v/>
      </c>
      <c r="BR87" t="str">
        <f>IFERROR(VLOOKUP(B87,'[1]2020'!$B$3:$AD$92,28,0), "")</f>
        <v/>
      </c>
      <c r="BS87" t="str">
        <f>IFERROR(VLOOKUP(B87,'[1]2019'!$B$3:$AC$102,13,0), "")</f>
        <v/>
      </c>
      <c r="BT87">
        <v>69</v>
      </c>
      <c r="BU87" t="str">
        <f>IFERROR(VLOOKUP(B87,'[1]2021'!$B$3:$AB$102,7,0), "")</f>
        <v/>
      </c>
      <c r="BV87" t="str">
        <f>IFERROR(VLOOKUP(B87,'[1]2020'!$B$3:$AD$92,17,0), "")</f>
        <v/>
      </c>
      <c r="BW87" t="str">
        <f>IFERROR(VLOOKUP(B87,'[1]2019'!$B$3:$AC$102,9,0), "")</f>
        <v/>
      </c>
      <c r="BX87" t="str">
        <f>IFERROR(VLOOKUP(B87,'[1]2018'!$B$3:$U$102,11,0), "")</f>
        <v/>
      </c>
      <c r="BY87">
        <v>27</v>
      </c>
      <c r="BZ87" t="str">
        <f>IFERROR(VLOOKUP(B87,'[1]2021'!$B$3:$AB$102,19,0), "")</f>
        <v/>
      </c>
      <c r="CA87" t="str">
        <f>IFERROR(VLOOKUP(B87,'[1]2020'!$B$3:$AD$92,26,0), "")</f>
        <v/>
      </c>
      <c r="CB87" t="str">
        <f>IFERROR(VLOOKUP(B87,'[1]2019'!$B$3:$AC$102,3,0), "")</f>
        <v/>
      </c>
      <c r="CC87" t="str">
        <f>IFERROR(VLOOKUP(B87,'[1]2018'!$B$3:$U$102,18,0), "")</f>
        <v/>
      </c>
      <c r="CD87">
        <v>88.519000000000005</v>
      </c>
      <c r="CE87" t="str">
        <f>IFERROR(VLOOKUP(B87,'[1]2021'!$B$3:$AB$102,21,0), "")</f>
        <v/>
      </c>
      <c r="CF87" t="str">
        <f>IFERROR(VLOOKUP(B87,'[1]2020'!$B$3:$AD$92,7,0), "")</f>
        <v/>
      </c>
      <c r="CG87" t="s">
        <v>262</v>
      </c>
      <c r="CH87">
        <v>100</v>
      </c>
      <c r="CI87">
        <v>23</v>
      </c>
    </row>
    <row r="88" spans="1:87" x14ac:dyDescent="0.3">
      <c r="A88">
        <v>87</v>
      </c>
      <c r="B88" t="s">
        <v>51</v>
      </c>
      <c r="C88">
        <v>36</v>
      </c>
      <c r="D88">
        <f>IFERROR(VLOOKUP(B88,'[1]2021'!$B$3:$AB$102,22,0), "")</f>
        <v>42</v>
      </c>
      <c r="E88">
        <f>IFERROR(VLOOKUP(B88,'[1]2020'!$B$3:$AD$92,11,0), "")</f>
        <v>27</v>
      </c>
      <c r="F88">
        <f>IFERROR(VLOOKUP(B88,'[1]2019'!$B$3:$AC$102,14,0), "")</f>
        <v>43</v>
      </c>
      <c r="G88">
        <v>67</v>
      </c>
      <c r="H88">
        <f>IFERROR(VLOOKUP(B88,'[1]2021'!$B$3:$AB$102,10,0), "")</f>
        <v>86</v>
      </c>
      <c r="I88">
        <f>IFERROR(VLOOKUP(B88,'[1]2020'!$B$3:$AD$92,20,0), "")</f>
        <v>80</v>
      </c>
      <c r="J88">
        <f>IFERROR(VLOOKUP(B88,'[1]2019'!$B$3:$AC$102,19,0), "")</f>
        <v>75</v>
      </c>
      <c r="K88">
        <f>IFERROR(VLOOKUP(B88,'[1]2018'!$B$3:$U$102,14,0), "")</f>
        <v>57</v>
      </c>
      <c r="L88">
        <v>79</v>
      </c>
      <c r="M88" t="str">
        <f>IFERROR(VLOOKUP(B88,'[1]2021'!B89:$AB$102,23,0), "")</f>
        <v/>
      </c>
      <c r="N88">
        <f>IFERROR(VLOOKUP(B88,'[1]2020'!$B$3:$AD$92,4,0), "")</f>
        <v>78</v>
      </c>
      <c r="O88">
        <f>IFERROR(VLOOKUP(B88,'[1]2019'!$B$3:$AC$102,5,0), "")</f>
        <v>92</v>
      </c>
      <c r="P88">
        <v>67</v>
      </c>
      <c r="Q88">
        <f>IFERROR(VLOOKUP(B88,'[1]2021'!$B$3:$AB$102,11,0), "")</f>
        <v>55</v>
      </c>
      <c r="R88">
        <f>IFERROR(VLOOKUP(B88,'[1]2020'!$B$3:$AD$92,6,0), "")</f>
        <v>60</v>
      </c>
      <c r="S88">
        <f>IFERROR(VLOOKUP(B88,'[1]2019'!$B$3:$AC$102,12,0), "")</f>
        <v>55</v>
      </c>
      <c r="T88">
        <f>IFERROR(VLOOKUP(B88,'[1]2018'!$B$3:$U$102,15,0), "")</f>
        <v>57</v>
      </c>
      <c r="U88">
        <v>98</v>
      </c>
      <c r="V88">
        <f>IFERROR(VLOOKUP(B88,'[1]2021'!$B$3:$AB$102,12,0), "")</f>
        <v>99</v>
      </c>
      <c r="W88">
        <f>IFERROR(VLOOKUP(B88,'[1]2020'!$B$3:$AD$92,15,0), "")</f>
        <v>99</v>
      </c>
      <c r="X88">
        <f>IFERROR(VLOOKUP(B88,'[1]2019'!$B$3:$AC$102,21,0), "")</f>
        <v>98</v>
      </c>
      <c r="Y88">
        <f>IFERROR(VLOOKUP(B88,'[1]2018'!$B$3:$U$102,19,0), "")</f>
        <v>97</v>
      </c>
      <c r="Z88">
        <v>80</v>
      </c>
      <c r="AA88">
        <f>IFERROR(VLOOKUP(B88,'[1]2021'!$B$3:$AB$102,9,0), "")</f>
        <v>65</v>
      </c>
      <c r="AB88">
        <f>IFERROR(VLOOKUP(B88,'[1]2020'!$B$3:$AD$92,18,0), "")</f>
        <v>46</v>
      </c>
      <c r="AC88">
        <f>IFERROR(VLOOKUP(B88,'[1]2019'!$B$3:$AC$102,16,0), "")</f>
        <v>42</v>
      </c>
      <c r="AD88">
        <f>IFERROR(VLOOKUP(B88,'[1]2018'!$B$3:$U$102,16,0), "")</f>
        <v>62</v>
      </c>
      <c r="AE88">
        <v>87</v>
      </c>
      <c r="AF88">
        <f>IFERROR(VLOOKUP(B88,'[1]2021'!$B$3:$AC$102,28,0), "")</f>
        <v>52</v>
      </c>
      <c r="AG88">
        <f>IFERROR(VLOOKUP(B88,'[1]2020'!$B$3:$AE$92,30,0), "")</f>
        <v>63</v>
      </c>
      <c r="AH88">
        <f>IFERROR(VLOOKUP(B88,'[1]2021'!$B$3:$AB$102,14,0), "")</f>
        <v>50</v>
      </c>
      <c r="AI88">
        <f>IFERROR(VLOOKUP(B88,'[1]2020'!$B$3:$AE$92,29,0), "")</f>
        <v>67</v>
      </c>
      <c r="AJ88">
        <v>8.73</v>
      </c>
      <c r="AK88">
        <f>IFERROR(VLOOKUP(B88,'[1]2021'!$B$3:$AB$102,13,0), "")</f>
        <v>8.5</v>
      </c>
      <c r="AL88">
        <f>IFERROR(VLOOKUP(B88,'[1]2020'!$B$3:$AD$92,25,0), "")</f>
        <v>8.73</v>
      </c>
      <c r="AM88">
        <v>50</v>
      </c>
      <c r="AN88">
        <f>IFERROR(VLOOKUP(B88,'[1]2021'!$B$3:$AB$102,3,0), "")</f>
        <v>43</v>
      </c>
      <c r="AO88">
        <f>IFERROR(VLOOKUP(B88,'[1]2020'!$B$3:$AD$92,12,0), "")</f>
        <v>40</v>
      </c>
      <c r="AP88">
        <f>IFERROR(VLOOKUP(B88,'[1]2019'!$B$3:$AC$102,22,0), "")</f>
        <v>38</v>
      </c>
      <c r="AQ88">
        <f>IFERROR(VLOOKUP(B88,'[1]2018'!$B$3:$U$102,5,0), "")</f>
        <v>21</v>
      </c>
      <c r="AR88">
        <v>56</v>
      </c>
      <c r="AS88">
        <f>IFERROR(VLOOKUP(B88,'[1]2021'!$B$3:$AB$102,27,0), "")</f>
        <v>51</v>
      </c>
      <c r="AT88">
        <f>IFERROR(VLOOKUP(B88,'[1]2020'!$B$3:$AD$92,8,0), "")</f>
        <v>66</v>
      </c>
      <c r="AU88" t="str">
        <f>IFERROR(VLOOKUP(B88,'[1]2019'!B89:$AC$102,20,0), "")</f>
        <v/>
      </c>
      <c r="AV88">
        <f>IFERROR(VLOOKUP(B88,'[1]2018'!$B$3:$U$102,4,0), "")</f>
        <v>65</v>
      </c>
      <c r="AW88">
        <v>34</v>
      </c>
      <c r="AX88">
        <f>IFERROR(VLOOKUP(B88,'[1]2021'!$B$3:$AB$102,6,0), "")</f>
        <v>38</v>
      </c>
      <c r="AY88">
        <f>IFERROR(VLOOKUP(B88,'[1]2020'!$B$3:$AD$92,3,0), "")</f>
        <v>34</v>
      </c>
      <c r="AZ88">
        <f>IFERROR(VLOOKUP(B88,'[1]2019'!$B$3:$AC$102,27,0), "")</f>
        <v>35</v>
      </c>
      <c r="BA88">
        <f>IFERROR(VLOOKUP(B88,'[1]2018'!$B$3:$U$102,8,0), "")</f>
        <v>34</v>
      </c>
      <c r="BB88">
        <v>8</v>
      </c>
      <c r="BC88">
        <f>IFERROR(VLOOKUP(B89,'[1]2021'!$B$3:$AB$102,17,0), "")</f>
        <v>66</v>
      </c>
      <c r="BD88">
        <f>IFERROR(VLOOKUP(B88,'[1]2020'!$B$3:$AD$92,2,0), "")</f>
        <v>8</v>
      </c>
      <c r="BE88">
        <f>IFERROR(VLOOKUP(B88,'[1]2019'!$B$3:$AC$102,11,0), "")</f>
        <v>16</v>
      </c>
      <c r="BF88" t="str">
        <f>IFERROR(VLOOKUP(B88,'[1]2018'!B89:U188,13,0), "")</f>
        <v/>
      </c>
      <c r="BG88" s="10">
        <v>45.88</v>
      </c>
      <c r="BH88" s="10">
        <f>IFERROR(VLOOKUP($B88,'[1]2021'!$B$3:$AB$102,20,0),"")</f>
        <v>52.048000000000002</v>
      </c>
      <c r="BI88" s="10">
        <f>IFERROR(VLOOKUP($B88,'[1]2020'!$B$3:$AD$92,20,0),"")</f>
        <v>80</v>
      </c>
      <c r="BJ88" s="10">
        <f>IFERROR(VLOOKUP($B88,'[1]2019'!$B$3:$AC$102,17,0),"")</f>
        <v>60</v>
      </c>
      <c r="BK88" s="10">
        <f>IFERROR(VLOOKUP($B88,'[1]2018'!$B$3:$U$102,17,0),"")</f>
        <v>58</v>
      </c>
      <c r="BL88" s="11">
        <v>53620</v>
      </c>
      <c r="BM88" s="11">
        <f>IFERROR(VLOOKUP(B88,'[1]2021'!$B$3:$AB$102,18,0), "")</f>
        <v>60836</v>
      </c>
      <c r="BN88" s="11">
        <f>IFERROR(VLOOKUP(B88,'[1]2020'!$B$3:$AD$92,16,0), "")</f>
        <v>53951</v>
      </c>
      <c r="BO88" s="11">
        <f>IFERROR(VLOOKUP(B88,'[1]2019'!$B$3:$AC$102,7,0), "")</f>
        <v>57294</v>
      </c>
      <c r="BP88">
        <v>86</v>
      </c>
      <c r="BQ88">
        <f>IFERROR(VLOOKUP(B88,'[1]2021'!$B$3:$AB$102,24,0), "")</f>
        <v>65</v>
      </c>
      <c r="BR88">
        <f>IFERROR(VLOOKUP(B88,'[1]2020'!$B$3:$AD$92,28,0), "")</f>
        <v>67</v>
      </c>
      <c r="BS88">
        <f>IFERROR(VLOOKUP(B88,'[1]2019'!$B$3:$AC$102,13,0), "")</f>
        <v>63</v>
      </c>
      <c r="BT88">
        <v>81</v>
      </c>
      <c r="BU88">
        <f>IFERROR(VLOOKUP(B88,'[1]2021'!$B$3:$AB$102,7,0), "")</f>
        <v>75</v>
      </c>
      <c r="BV88">
        <f>IFERROR(VLOOKUP(B88,'[1]2020'!$B$3:$AD$92,17,0), "")</f>
        <v>71</v>
      </c>
      <c r="BW88">
        <f>IFERROR(VLOOKUP(B88,'[1]2019'!$B$3:$AC$102,9,0), "")</f>
        <v>67</v>
      </c>
      <c r="BX88">
        <f>IFERROR(VLOOKUP(B88,'[1]2018'!$B$3:$U$102,11,0), "")</f>
        <v>65</v>
      </c>
      <c r="BY88">
        <v>82</v>
      </c>
      <c r="BZ88">
        <f>IFERROR(VLOOKUP(B88,'[1]2021'!$B$3:$AB$102,19,0), "")</f>
        <v>71</v>
      </c>
      <c r="CA88">
        <f>IFERROR(VLOOKUP(B88,'[1]2020'!$B$3:$AD$92,26,0), "")</f>
        <v>96</v>
      </c>
      <c r="CB88">
        <f>IFERROR(VLOOKUP(B88,'[1]2019'!$B$3:$AC$102,3,0), "")</f>
        <v>75</v>
      </c>
      <c r="CC88">
        <f>IFERROR(VLOOKUP(B88,'[1]2018'!$B$3:$U$102,18,0), "")</f>
        <v>90</v>
      </c>
      <c r="CD88">
        <v>80.488</v>
      </c>
      <c r="CE88">
        <f>IFERROR(VLOOKUP(B88,'[1]2021'!$B$3:$AB$102,21,0), "")</f>
        <v>78.707999999999998</v>
      </c>
      <c r="CF88">
        <f>IFERROR(VLOOKUP(B88,'[1]2020'!$B$3:$AD$92,7,0), "")</f>
        <v>81</v>
      </c>
      <c r="CG88" t="s">
        <v>229</v>
      </c>
      <c r="CH88">
        <v>0</v>
      </c>
      <c r="CI88">
        <v>12</v>
      </c>
    </row>
    <row r="89" spans="1:87" x14ac:dyDescent="0.3">
      <c r="A89">
        <v>88</v>
      </c>
      <c r="B89" t="s">
        <v>82</v>
      </c>
      <c r="C89">
        <v>80</v>
      </c>
      <c r="D89">
        <f>IFERROR(VLOOKUP(B89,'[1]2021'!$B$3:$AB$102,22,0), "")</f>
        <v>94</v>
      </c>
      <c r="E89" t="str">
        <f>IFERROR(VLOOKUP(B89,'[1]2020'!$B$3:$AD$92,11,0), "")</f>
        <v/>
      </c>
      <c r="F89">
        <f>IFERROR(VLOOKUP(B89,'[1]2019'!$B$3:$AC$102,14,0), "")</f>
        <v>100</v>
      </c>
      <c r="G89">
        <v>0</v>
      </c>
      <c r="H89">
        <f>IFERROR(VLOOKUP(B89,'[1]2021'!$B$3:$AB$102,10,0), "")</f>
        <v>0</v>
      </c>
      <c r="I89" t="str">
        <f>IFERROR(VLOOKUP(B89,'[1]2020'!$B$3:$AD$92,20,0), "")</f>
        <v/>
      </c>
      <c r="J89">
        <f>IFERROR(VLOOKUP(B89,'[1]2019'!$B$3:$AC$102,19,0), "")</f>
        <v>0</v>
      </c>
      <c r="K89">
        <f>IFERROR(VLOOKUP(B89,'[1]2018'!$B$3:$U$102,14,0), "")</f>
        <v>0</v>
      </c>
      <c r="L89">
        <v>57</v>
      </c>
      <c r="M89">
        <f>IFERROR(VLOOKUP(B89,'[1]2021'!B90:$AB$102,23,0), "")</f>
        <v>74</v>
      </c>
      <c r="N89" t="str">
        <f>IFERROR(VLOOKUP(B89,'[1]2020'!$B$3:$AD$92,4,0), "")</f>
        <v/>
      </c>
      <c r="O89">
        <f>IFERROR(VLOOKUP(B89,'[1]2019'!$B$3:$AC$102,5,0), "")</f>
        <v>83</v>
      </c>
      <c r="P89" t="s">
        <v>3</v>
      </c>
      <c r="Q89">
        <f>IFERROR(VLOOKUP(B89,'[1]2021'!$B$3:$AB$102,11,0), "")</f>
        <v>0</v>
      </c>
      <c r="R89" t="str">
        <f>IFERROR(VLOOKUP(B89,'[1]2020'!$B$3:$AD$92,6,0), "")</f>
        <v/>
      </c>
      <c r="S89" t="str">
        <f>IFERROR(VLOOKUP(B89,'[1]2019'!$B$3:$AC$102,12,0), "")</f>
        <v/>
      </c>
      <c r="T89" t="str">
        <f>IFERROR(VLOOKUP(B89,'[1]2018'!$B$3:$U$102,15,0), "")</f>
        <v/>
      </c>
      <c r="U89">
        <v>100</v>
      </c>
      <c r="V89">
        <f>IFERROR(VLOOKUP(B89,'[1]2021'!$B$3:$AB$102,12,0), "")</f>
        <v>100</v>
      </c>
      <c r="W89" t="str">
        <f>IFERROR(VLOOKUP(B89,'[1]2020'!$B$3:$AD$92,15,0), "")</f>
        <v/>
      </c>
      <c r="X89">
        <f>IFERROR(VLOOKUP(B89,'[1]2019'!$B$3:$AC$102,21,0), "")</f>
        <v>100</v>
      </c>
      <c r="Y89">
        <f>IFERROR(VLOOKUP(B89,'[1]2018'!$B$3:$U$102,19,0), "")</f>
        <v>100</v>
      </c>
      <c r="Z89">
        <v>87</v>
      </c>
      <c r="AA89">
        <f>IFERROR(VLOOKUP(B89,'[1]2021'!$B$3:$AB$102,9,0), "")</f>
        <v>92</v>
      </c>
      <c r="AB89" t="str">
        <f>IFERROR(VLOOKUP(B89,'[1]2020'!$B$3:$AD$92,18,0), "")</f>
        <v/>
      </c>
      <c r="AC89">
        <f>IFERROR(VLOOKUP(B89,'[1]2019'!$B$3:$AC$102,16,0), "")</f>
        <v>86</v>
      </c>
      <c r="AD89">
        <f>IFERROR(VLOOKUP(B89,'[1]2018'!$B$3:$U$102,16,0), "")</f>
        <v>85</v>
      </c>
      <c r="AE89">
        <v>88</v>
      </c>
      <c r="AF89">
        <f>IFERROR(VLOOKUP(B89,'[1]2021'!$B$3:$AC$102,28,0), "")</f>
        <v>90</v>
      </c>
      <c r="AG89" t="str">
        <f>IFERROR(VLOOKUP(B89,'[1]2020'!$B$3:$AE$92,30,0), "")</f>
        <v/>
      </c>
      <c r="AH89">
        <f>IFERROR(VLOOKUP(B89,'[1]2021'!$B$3:$AB$102,14,0), "")</f>
        <v>90</v>
      </c>
      <c r="AI89" t="str">
        <f>IFERROR(VLOOKUP(B89,'[1]2020'!$B$3:$AE$92,29,0), "")</f>
        <v/>
      </c>
      <c r="AJ89">
        <v>8.2799999999999994</v>
      </c>
      <c r="AK89">
        <f>IFERROR(VLOOKUP(B89,'[1]2021'!$B$3:$AB$102,13,0), "")</f>
        <v>8.43</v>
      </c>
      <c r="AL89" t="str">
        <f>IFERROR(VLOOKUP(B89,'[1]2020'!$B$3:$AD$92,25,0), "")</f>
        <v/>
      </c>
      <c r="AM89">
        <v>28</v>
      </c>
      <c r="AN89">
        <f>IFERROR(VLOOKUP(B89,'[1]2021'!$B$3:$AB$102,3,0), "")</f>
        <v>28</v>
      </c>
      <c r="AO89" t="str">
        <f>IFERROR(VLOOKUP(B89,'[1]2020'!$B$3:$AD$92,12,0), "")</f>
        <v/>
      </c>
      <c r="AP89">
        <f>IFERROR(VLOOKUP(B89,'[1]2019'!$B$3:$AC$102,22,0), "")</f>
        <v>28</v>
      </c>
      <c r="AQ89">
        <f>IFERROR(VLOOKUP(B89,'[1]2018'!$B$3:$U$102,5,0), "")</f>
        <v>18</v>
      </c>
      <c r="AR89">
        <v>49</v>
      </c>
      <c r="AS89">
        <f>IFERROR(VLOOKUP(B89,'[1]2021'!$B$3:$AB$102,27,0), "")</f>
        <v>49</v>
      </c>
      <c r="AT89" t="str">
        <f>IFERROR(VLOOKUP(B89,'[1]2020'!$B$3:$AD$92,8,0), "")</f>
        <v/>
      </c>
      <c r="AU89">
        <f>IFERROR(VLOOKUP(B89,'[1]2019'!B90:$AC$102,20,0), "")</f>
        <v>48</v>
      </c>
      <c r="AV89">
        <f>IFERROR(VLOOKUP(B89,'[1]2018'!$B$3:$U$102,4,0), "")</f>
        <v>41</v>
      </c>
      <c r="AW89">
        <v>40</v>
      </c>
      <c r="AX89">
        <f>IFERROR(VLOOKUP(B89,'[1]2021'!$B$3:$AB$102,6,0), "")</f>
        <v>42</v>
      </c>
      <c r="AY89" t="str">
        <f>IFERROR(VLOOKUP(B89,'[1]2020'!$B$3:$AD$92,3,0), "")</f>
        <v/>
      </c>
      <c r="AZ89">
        <f>IFERROR(VLOOKUP(B89,'[1]2019'!$B$3:$AC$102,27,0), "")</f>
        <v>37</v>
      </c>
      <c r="BA89">
        <f>IFERROR(VLOOKUP(B89,'[1]2018'!$B$3:$U$102,8,0), "")</f>
        <v>34</v>
      </c>
      <c r="BB89">
        <v>44</v>
      </c>
      <c r="BC89">
        <f>IFERROR(VLOOKUP(B90,'[1]2021'!$B$3:$AB$102,17,0), "")</f>
        <v>38</v>
      </c>
      <c r="BD89" t="str">
        <f>IFERROR(VLOOKUP(B89,'[1]2020'!$B$3:$AD$92,2,0), "")</f>
        <v/>
      </c>
      <c r="BE89">
        <f>IFERROR(VLOOKUP(B89,'[1]2019'!$B$3:$AC$102,11,0), "")</f>
        <v>54</v>
      </c>
      <c r="BF89">
        <f>IFERROR(VLOOKUP(B89,'[1]2018'!B90:U189,13,0), "")</f>
        <v>53</v>
      </c>
      <c r="BG89" s="10">
        <v>41.02</v>
      </c>
      <c r="BH89" s="10">
        <f>IFERROR(VLOOKUP($B89,'[1]2021'!$B$3:$AB$102,20,0),"")</f>
        <v>51.002000000000002</v>
      </c>
      <c r="BI89" s="10" t="str">
        <f>IFERROR(VLOOKUP($B89,'[1]2020'!$B$3:$AD$92,20,0),"")</f>
        <v/>
      </c>
      <c r="BJ89" s="10">
        <f>IFERROR(VLOOKUP($B89,'[1]2019'!$B$3:$AC$102,17,0),"")</f>
        <v>45</v>
      </c>
      <c r="BK89" s="10">
        <f>IFERROR(VLOOKUP($B89,'[1]2018'!$B$3:$U$102,17,0),"")</f>
        <v>38</v>
      </c>
      <c r="BL89" s="11">
        <v>48201</v>
      </c>
      <c r="BM89" s="11">
        <f>IFERROR(VLOOKUP(B89,'[1]2021'!$B$3:$AB$102,18,0), "")</f>
        <v>51332</v>
      </c>
      <c r="BN89" s="11" t="str">
        <f>IFERROR(VLOOKUP(B89,'[1]2020'!$B$3:$AD$92,16,0), "")</f>
        <v/>
      </c>
      <c r="BO89" s="11">
        <f>IFERROR(VLOOKUP(B89,'[1]2019'!$B$3:$AC$102,7,0), "")</f>
        <v>51122</v>
      </c>
      <c r="BP89">
        <v>7</v>
      </c>
      <c r="BQ89">
        <f>IFERROR(VLOOKUP(B89,'[1]2021'!$B$3:$AB$102,24,0), "")</f>
        <v>6</v>
      </c>
      <c r="BR89" t="str">
        <f>IFERROR(VLOOKUP(B89,'[1]2020'!$B$3:$AD$92,28,0), "")</f>
        <v/>
      </c>
      <c r="BS89">
        <f>IFERROR(VLOOKUP(B89,'[1]2019'!$B$3:$AC$102,13,0), "")</f>
        <v>1</v>
      </c>
      <c r="BT89">
        <v>22</v>
      </c>
      <c r="BU89">
        <f>IFERROR(VLOOKUP(B89,'[1]2021'!$B$3:$AB$102,7,0), "")</f>
        <v>23</v>
      </c>
      <c r="BV89" t="str">
        <f>IFERROR(VLOOKUP(B89,'[1]2020'!$B$3:$AD$92,17,0), "")</f>
        <v/>
      </c>
      <c r="BW89">
        <f>IFERROR(VLOOKUP(B89,'[1]2019'!$B$3:$AC$102,9,0), "")</f>
        <v>15</v>
      </c>
      <c r="BX89">
        <f>IFERROR(VLOOKUP(B89,'[1]2018'!$B$3:$U$102,11,0), "")</f>
        <v>19</v>
      </c>
      <c r="BY89">
        <v>33</v>
      </c>
      <c r="BZ89">
        <f>IFERROR(VLOOKUP(B89,'[1]2021'!$B$3:$AB$102,19,0), "")</f>
        <v>26</v>
      </c>
      <c r="CA89" t="str">
        <f>IFERROR(VLOOKUP(B89,'[1]2020'!$B$3:$AD$92,26,0), "")</f>
        <v/>
      </c>
      <c r="CB89">
        <f>IFERROR(VLOOKUP(B89,'[1]2019'!$B$3:$AC$102,3,0), "")</f>
        <v>17</v>
      </c>
      <c r="CC89">
        <f>IFERROR(VLOOKUP(B89,'[1]2018'!$B$3:$U$102,18,0), "")</f>
        <v>18</v>
      </c>
      <c r="CD89">
        <v>80.899000000000001</v>
      </c>
      <c r="CE89">
        <f>IFERROR(VLOOKUP(B89,'[1]2021'!$B$3:$AB$102,21,0), "")</f>
        <v>81.918000000000006</v>
      </c>
      <c r="CF89" t="str">
        <f>IFERROR(VLOOKUP(B89,'[1]2020'!$B$3:$AD$92,7,0), "")</f>
        <v/>
      </c>
      <c r="CG89" t="s">
        <v>263</v>
      </c>
      <c r="CH89">
        <v>17</v>
      </c>
      <c r="CI89">
        <v>14.33</v>
      </c>
    </row>
    <row r="90" spans="1:87" x14ac:dyDescent="0.3">
      <c r="A90">
        <v>89</v>
      </c>
      <c r="B90" t="s">
        <v>84</v>
      </c>
      <c r="C90">
        <v>22</v>
      </c>
      <c r="D90">
        <f>IFERROR(VLOOKUP(B90,'[1]2021'!$B$3:$AB$102,22,0), "")</f>
        <v>53</v>
      </c>
      <c r="E90" t="str">
        <f>IFERROR(VLOOKUP(B90,'[1]2020'!$B$3:$AD$92,11,0), "")</f>
        <v/>
      </c>
      <c r="F90">
        <f>IFERROR(VLOOKUP(B90,'[1]2019'!$B$3:$AC$102,14,0), "")</f>
        <v>77</v>
      </c>
      <c r="G90">
        <v>0</v>
      </c>
      <c r="H90">
        <f>IFERROR(VLOOKUP(B90,'[1]2021'!$B$3:$AB$102,10,0), "")</f>
        <v>0</v>
      </c>
      <c r="I90" t="str">
        <f>IFERROR(VLOOKUP(B90,'[1]2020'!$B$3:$AD$92,20,0), "")</f>
        <v/>
      </c>
      <c r="J90">
        <f>IFERROR(VLOOKUP(B90,'[1]2019'!$B$3:$AC$102,19,0), "")</f>
        <v>0</v>
      </c>
      <c r="K90" t="str">
        <f>IFERROR(VLOOKUP(B90,'[1]2018'!$B$3:$U$102,14,0), "")</f>
        <v/>
      </c>
      <c r="L90">
        <v>88</v>
      </c>
      <c r="M90" t="str">
        <f>IFERROR(VLOOKUP(B90,'[1]2021'!B91:$AB$102,23,0), "")</f>
        <v/>
      </c>
      <c r="N90" t="str">
        <f>IFERROR(VLOOKUP(B90,'[1]2020'!$B$3:$AD$92,4,0), "")</f>
        <v/>
      </c>
      <c r="O90">
        <f>IFERROR(VLOOKUP(B90,'[1]2019'!$B$3:$AC$102,5,0), "")</f>
        <v>77</v>
      </c>
      <c r="Q90">
        <f>IFERROR(VLOOKUP(B90,'[1]2021'!$B$3:$AB$102,11,0), "")</f>
        <v>0</v>
      </c>
      <c r="R90" t="str">
        <f>IFERROR(VLOOKUP(B90,'[1]2020'!$B$3:$AD$92,6,0), "")</f>
        <v/>
      </c>
      <c r="S90" t="str">
        <f>IFERROR(VLOOKUP(B90,'[1]2019'!$B$3:$AC$102,12,0), "")</f>
        <v/>
      </c>
      <c r="T90" t="str">
        <f>IFERROR(VLOOKUP(B90,'[1]2018'!$B$3:$U$102,15,0), "")</f>
        <v/>
      </c>
      <c r="U90">
        <v>100</v>
      </c>
      <c r="V90">
        <f>IFERROR(VLOOKUP(B90,'[1]2021'!$B$3:$AB$102,12,0), "")</f>
        <v>100</v>
      </c>
      <c r="W90" t="str">
        <f>IFERROR(VLOOKUP(B90,'[1]2020'!$B$3:$AD$92,15,0), "")</f>
        <v/>
      </c>
      <c r="X90">
        <f>IFERROR(VLOOKUP(B90,'[1]2019'!$B$3:$AC$102,21,0), "")</f>
        <v>100</v>
      </c>
      <c r="Y90" t="str">
        <f>IFERROR(VLOOKUP(B90,'[1]2018'!$B$3:$U$102,19,0), "")</f>
        <v/>
      </c>
      <c r="Z90">
        <v>99</v>
      </c>
      <c r="AA90">
        <f>IFERROR(VLOOKUP(B90,'[1]2021'!$B$3:$AB$102,9,0), "")</f>
        <v>99</v>
      </c>
      <c r="AB90" t="str">
        <f>IFERROR(VLOOKUP(B90,'[1]2020'!$B$3:$AD$92,18,0), "")</f>
        <v/>
      </c>
      <c r="AC90">
        <f>IFERROR(VLOOKUP(B90,'[1]2019'!$B$3:$AC$102,16,0), "")</f>
        <v>100</v>
      </c>
      <c r="AD90" t="str">
        <f>IFERROR(VLOOKUP(B90,'[1]2018'!$B$3:$U$102,16,0), "")</f>
        <v/>
      </c>
      <c r="AE90">
        <v>89</v>
      </c>
      <c r="AF90">
        <f>IFERROR(VLOOKUP(B90,'[1]2021'!$B$3:$AC$102,28,0), "")</f>
        <v>79</v>
      </c>
      <c r="AG90" t="str">
        <f>IFERROR(VLOOKUP(B90,'[1]2020'!$B$3:$AE$92,30,0), "")</f>
        <v/>
      </c>
      <c r="AH90">
        <f>IFERROR(VLOOKUP(B90,'[1]2021'!$B$3:$AB$102,14,0), "")</f>
        <v>81</v>
      </c>
      <c r="AI90" t="str">
        <f>IFERROR(VLOOKUP(B90,'[1]2020'!$B$3:$AE$92,29,0), "")</f>
        <v/>
      </c>
      <c r="AJ90">
        <v>9.16</v>
      </c>
      <c r="AK90">
        <f>IFERROR(VLOOKUP(B90,'[1]2021'!$B$3:$AB$102,13,0), "")</f>
        <v>8.93</v>
      </c>
      <c r="AL90" t="str">
        <f>IFERROR(VLOOKUP(B90,'[1]2020'!$B$3:$AD$92,25,0), "")</f>
        <v/>
      </c>
      <c r="AM90">
        <v>33</v>
      </c>
      <c r="AN90">
        <f>IFERROR(VLOOKUP(B90,'[1]2021'!$B$3:$AB$102,3,0), "")</f>
        <v>25</v>
      </c>
      <c r="AO90" t="str">
        <f>IFERROR(VLOOKUP(B90,'[1]2020'!$B$3:$AD$92,12,0), "")</f>
        <v/>
      </c>
      <c r="AP90">
        <f>IFERROR(VLOOKUP(B90,'[1]2019'!$B$3:$AC$102,22,0), "")</f>
        <v>17</v>
      </c>
      <c r="AQ90" t="str">
        <f>IFERROR(VLOOKUP(B90,'[1]2018'!$B$3:$U$102,5,0), "")</f>
        <v/>
      </c>
      <c r="AR90">
        <v>34</v>
      </c>
      <c r="AS90">
        <f>IFERROR(VLOOKUP(B90,'[1]2021'!$B$3:$AB$102,27,0), "")</f>
        <v>41</v>
      </c>
      <c r="AT90" t="str">
        <f>IFERROR(VLOOKUP(B90,'[1]2020'!$B$3:$AD$92,8,0), "")</f>
        <v/>
      </c>
      <c r="AU90" t="str">
        <f>IFERROR(VLOOKUP(B90,'[1]2019'!B91:$AC$102,20,0), "")</f>
        <v/>
      </c>
      <c r="AV90" t="str">
        <f>IFERROR(VLOOKUP(B90,'[1]2018'!$B$3:$U$102,4,0), "")</f>
        <v/>
      </c>
      <c r="AW90">
        <v>15</v>
      </c>
      <c r="AX90">
        <f>IFERROR(VLOOKUP(B90,'[1]2021'!$B$3:$AB$102,6,0), "")</f>
        <v>15</v>
      </c>
      <c r="AY90" t="str">
        <f>IFERROR(VLOOKUP(B90,'[1]2020'!$B$3:$AD$92,3,0), "")</f>
        <v/>
      </c>
      <c r="AZ90">
        <f>IFERROR(VLOOKUP(B90,'[1]2019'!$B$3:$AC$102,27,0), "")</f>
        <v>13</v>
      </c>
      <c r="BA90" t="str">
        <f>IFERROR(VLOOKUP(B90,'[1]2018'!$B$3:$U$102,8,0), "")</f>
        <v/>
      </c>
      <c r="BB90">
        <v>55</v>
      </c>
      <c r="BC90">
        <f>IFERROR(VLOOKUP(B91,'[1]2021'!$B$3:$AB$102,17,0), "")</f>
        <v>75</v>
      </c>
      <c r="BD90" t="str">
        <f>IFERROR(VLOOKUP(B90,'[1]2020'!$B$3:$AD$92,2,0), "")</f>
        <v/>
      </c>
      <c r="BE90">
        <f>IFERROR(VLOOKUP(B90,'[1]2019'!$B$3:$AC$102,11,0), "")</f>
        <v>64</v>
      </c>
      <c r="BF90" t="str">
        <f>IFERROR(VLOOKUP(B90,'[1]2018'!B91:U190,13,0), "")</f>
        <v/>
      </c>
      <c r="BG90" s="10">
        <v>45.6</v>
      </c>
      <c r="BH90" s="10">
        <f>IFERROR(VLOOKUP($B90,'[1]2021'!$B$3:$AB$102,20,0),"")</f>
        <v>47.567999999999998</v>
      </c>
      <c r="BI90" s="10" t="str">
        <f>IFERROR(VLOOKUP($B90,'[1]2020'!$B$3:$AD$92,20,0),"")</f>
        <v/>
      </c>
      <c r="BJ90" s="10">
        <f>IFERROR(VLOOKUP($B90,'[1]2019'!$B$3:$AC$102,17,0),"")</f>
        <v>52</v>
      </c>
      <c r="BK90" s="10" t="str">
        <f>IFERROR(VLOOKUP($B90,'[1]2018'!$B$3:$U$102,17,0),"")</f>
        <v/>
      </c>
      <c r="BL90" s="11">
        <v>98272</v>
      </c>
      <c r="BM90" s="11">
        <f>IFERROR(VLOOKUP(B90,'[1]2021'!$B$3:$AB$102,18,0), "")</f>
        <v>96270</v>
      </c>
      <c r="BN90" s="11" t="str">
        <f>IFERROR(VLOOKUP(B90,'[1]2020'!$B$3:$AD$92,16,0), "")</f>
        <v/>
      </c>
      <c r="BO90" s="11">
        <f>IFERROR(VLOOKUP(B90,'[1]2019'!$B$3:$AC$102,7,0), "")</f>
        <v>96832</v>
      </c>
      <c r="BP90">
        <v>94</v>
      </c>
      <c r="BQ90">
        <f>IFERROR(VLOOKUP(B90,'[1]2021'!$B$3:$AB$102,24,0), "")</f>
        <v>94</v>
      </c>
      <c r="BR90" t="str">
        <f>IFERROR(VLOOKUP(B90,'[1]2020'!$B$3:$AD$92,28,0), "")</f>
        <v/>
      </c>
      <c r="BS90">
        <f>IFERROR(VLOOKUP(B90,'[1]2019'!$B$3:$AC$102,13,0), "")</f>
        <v>96</v>
      </c>
      <c r="BT90">
        <v>0</v>
      </c>
      <c r="BU90">
        <f>IFERROR(VLOOKUP(B90,'[1]2021'!$B$3:$AB$102,7,0), "")</f>
        <v>0</v>
      </c>
      <c r="BV90" t="str">
        <f>IFERROR(VLOOKUP(B90,'[1]2020'!$B$3:$AD$92,17,0), "")</f>
        <v/>
      </c>
      <c r="BW90">
        <f>IFERROR(VLOOKUP(B90,'[1]2019'!$B$3:$AC$102,9,0), "")</f>
        <v>0</v>
      </c>
      <c r="BX90" t="str">
        <f>IFERROR(VLOOKUP(B90,'[1]2018'!$B$3:$U$102,11,0), "")</f>
        <v/>
      </c>
      <c r="BY90">
        <v>0</v>
      </c>
      <c r="BZ90">
        <f>IFERROR(VLOOKUP(B90,'[1]2021'!$B$3:$AB$102,19,0), "")</f>
        <v>0</v>
      </c>
      <c r="CA90" t="str">
        <f>IFERROR(VLOOKUP(B90,'[1]2020'!$B$3:$AD$92,26,0), "")</f>
        <v/>
      </c>
      <c r="CB90">
        <f>IFERROR(VLOOKUP(B90,'[1]2019'!$B$3:$AC$102,3,0), "")</f>
        <v>0</v>
      </c>
      <c r="CC90" t="str">
        <f>IFERROR(VLOOKUP(B90,'[1]2018'!$B$3:$U$102,18,0), "")</f>
        <v/>
      </c>
      <c r="CD90">
        <v>81.483000000000004</v>
      </c>
      <c r="CE90">
        <f>IFERROR(VLOOKUP(B90,'[1]2021'!$B$3:$AB$102,21,0), "")</f>
        <v>77.757000000000005</v>
      </c>
      <c r="CF90" t="str">
        <f>IFERROR(VLOOKUP(B90,'[1]2020'!$B$3:$AD$92,7,0), "")</f>
        <v/>
      </c>
      <c r="CG90" t="s">
        <v>264</v>
      </c>
      <c r="CH90">
        <v>100</v>
      </c>
      <c r="CI90">
        <v>22</v>
      </c>
    </row>
    <row r="91" spans="1:87" x14ac:dyDescent="0.3">
      <c r="A91">
        <v>90</v>
      </c>
      <c r="B91" t="s">
        <v>70</v>
      </c>
      <c r="C91">
        <v>89</v>
      </c>
      <c r="D91">
        <f>IFERROR(VLOOKUP(B91,'[1]2021'!$B$3:$AB$102,22,0), "")</f>
        <v>91</v>
      </c>
      <c r="E91">
        <f>IFERROR(VLOOKUP(B91,'[1]2020'!$B$3:$AD$92,11,0), "")</f>
        <v>86</v>
      </c>
      <c r="F91" t="str">
        <f>IFERROR(VLOOKUP(B91,'[1]2019'!$B$3:$AC$102,14,0), "")</f>
        <v/>
      </c>
      <c r="G91">
        <v>20</v>
      </c>
      <c r="H91">
        <f>IFERROR(VLOOKUP(B91,'[1]2021'!$B$3:$AB$102,10,0), "")</f>
        <v>22</v>
      </c>
      <c r="I91">
        <f>IFERROR(VLOOKUP(B91,'[1]2020'!$B$3:$AD$92,20,0), "")</f>
        <v>22</v>
      </c>
      <c r="J91" t="str">
        <f>IFERROR(VLOOKUP(B91,'[1]2019'!$B$3:$AC$102,19,0), "")</f>
        <v/>
      </c>
      <c r="K91">
        <f>IFERROR(VLOOKUP(B91,'[1]2018'!$B$3:$U$102,14,0), "")</f>
        <v>17</v>
      </c>
      <c r="L91">
        <v>91</v>
      </c>
      <c r="M91">
        <f>IFERROR(VLOOKUP(B91,'[1]2021'!B92:$AB$102,23,0), "")</f>
        <v>99</v>
      </c>
      <c r="N91">
        <f>IFERROR(VLOOKUP(B91,'[1]2020'!$B$3:$AD$92,4,0), "")</f>
        <v>90</v>
      </c>
      <c r="O91" t="str">
        <f>IFERROR(VLOOKUP(B91,'[1]2019'!$B$3:$AC$102,5,0), "")</f>
        <v/>
      </c>
      <c r="P91">
        <v>92</v>
      </c>
      <c r="Q91">
        <f>IFERROR(VLOOKUP(B91,'[1]2021'!$B$3:$AB$102,11,0), "")</f>
        <v>0</v>
      </c>
      <c r="R91" t="str">
        <f>IFERROR(VLOOKUP(B91,'[1]2020'!$B$3:$AD$92,6,0), "")</f>
        <v/>
      </c>
      <c r="S91" t="str">
        <f>IFERROR(VLOOKUP(B91,'[1]2019'!$B$3:$AC$102,12,0), "")</f>
        <v/>
      </c>
      <c r="T91">
        <f>IFERROR(VLOOKUP(B91,'[1]2018'!$B$3:$U$102,15,0), "")</f>
        <v>86</v>
      </c>
      <c r="U91">
        <v>89</v>
      </c>
      <c r="V91">
        <f>IFERROR(VLOOKUP(B91,'[1]2021'!$B$3:$AB$102,12,0), "")</f>
        <v>85</v>
      </c>
      <c r="W91">
        <f>IFERROR(VLOOKUP(B91,'[1]2020'!$B$3:$AD$92,15,0), "")</f>
        <v>83</v>
      </c>
      <c r="X91" t="str">
        <f>IFERROR(VLOOKUP(B91,'[1]2019'!$B$3:$AC$102,21,0), "")</f>
        <v/>
      </c>
      <c r="Y91">
        <f>IFERROR(VLOOKUP(B91,'[1]2018'!$B$3:$U$102,19,0), "")</f>
        <v>77</v>
      </c>
      <c r="Z91">
        <v>47</v>
      </c>
      <c r="AA91">
        <f>IFERROR(VLOOKUP(B91,'[1]2021'!$B$3:$AB$102,9,0), "")</f>
        <v>69</v>
      </c>
      <c r="AB91">
        <f>IFERROR(VLOOKUP(B91,'[1]2020'!$B$3:$AD$92,18,0), "")</f>
        <v>55</v>
      </c>
      <c r="AC91" t="str">
        <f>IFERROR(VLOOKUP(B91,'[1]2019'!$B$3:$AC$102,16,0), "")</f>
        <v/>
      </c>
      <c r="AD91">
        <f>IFERROR(VLOOKUP(B91,'[1]2018'!$B$3:$U$102,16,0), "")</f>
        <v>63</v>
      </c>
      <c r="AE91">
        <v>90</v>
      </c>
      <c r="AF91">
        <f>IFERROR(VLOOKUP(B91,'[1]2021'!$B$3:$AC$102,28,0), "")</f>
        <v>99</v>
      </c>
      <c r="AG91">
        <f>IFERROR(VLOOKUP(B91,'[1]2020'!$B$3:$AE$92,30,0), "")</f>
        <v>86</v>
      </c>
      <c r="AH91">
        <f>IFERROR(VLOOKUP(B91,'[1]2021'!$B$3:$AB$102,14,0), "")</f>
        <v>0</v>
      </c>
      <c r="AI91">
        <f>IFERROR(VLOOKUP(B91,'[1]2020'!$B$3:$AE$92,29,0), "")</f>
        <v>85</v>
      </c>
      <c r="AJ91">
        <v>8.48</v>
      </c>
      <c r="AK91">
        <f>IFERROR(VLOOKUP(B91,'[1]2021'!$B$3:$AB$102,13,0), "")</f>
        <v>7.87</v>
      </c>
      <c r="AL91">
        <f>IFERROR(VLOOKUP(B91,'[1]2020'!$B$3:$AD$92,25,0), "")</f>
        <v>8.8000000000000007</v>
      </c>
      <c r="AM91">
        <v>35</v>
      </c>
      <c r="AN91">
        <f>IFERROR(VLOOKUP(B91,'[1]2021'!$B$3:$AB$102,3,0), "")</f>
        <v>33</v>
      </c>
      <c r="AO91">
        <f>IFERROR(VLOOKUP(B91,'[1]2020'!$B$3:$AD$92,12,0), "")</f>
        <v>33</v>
      </c>
      <c r="AP91" t="str">
        <f>IFERROR(VLOOKUP(B91,'[1]2019'!$B$3:$AC$102,22,0), "")</f>
        <v/>
      </c>
      <c r="AQ91">
        <f>IFERROR(VLOOKUP(B91,'[1]2018'!$B$3:$U$102,5,0), "")</f>
        <v>42</v>
      </c>
      <c r="AR91">
        <v>44</v>
      </c>
      <c r="AS91">
        <f>IFERROR(VLOOKUP(B91,'[1]2021'!$B$3:$AB$102,27,0), "")</f>
        <v>28</v>
      </c>
      <c r="AT91">
        <f>IFERROR(VLOOKUP(B91,'[1]2020'!$B$3:$AD$92,8,0), "")</f>
        <v>49</v>
      </c>
      <c r="AU91" t="str">
        <f>IFERROR(VLOOKUP(B91,'[1]2019'!B92:$AC$102,20,0), "")</f>
        <v/>
      </c>
      <c r="AV91">
        <f>IFERROR(VLOOKUP(B91,'[1]2018'!$B$3:$U$102,4,0), "")</f>
        <v>45</v>
      </c>
      <c r="AW91">
        <v>45</v>
      </c>
      <c r="AX91">
        <f>IFERROR(VLOOKUP(B91,'[1]2021'!$B$3:$AB$102,6,0), "")</f>
        <v>48</v>
      </c>
      <c r="AY91">
        <f>IFERROR(VLOOKUP(B91,'[1]2020'!$B$3:$AD$92,3,0), "")</f>
        <v>53</v>
      </c>
      <c r="AZ91" t="str">
        <f>IFERROR(VLOOKUP(B91,'[1]2019'!$B$3:$AC$102,27,0), "")</f>
        <v/>
      </c>
      <c r="BA91">
        <f>IFERROR(VLOOKUP(B91,'[1]2018'!$B$3:$U$102,8,0), "")</f>
        <v>47</v>
      </c>
      <c r="BB91">
        <v>58</v>
      </c>
      <c r="BC91" t="str">
        <f>IFERROR(VLOOKUP(B92,'[1]2021'!$B$3:$AB$102,17,0), "")</f>
        <v/>
      </c>
      <c r="BD91">
        <f>IFERROR(VLOOKUP(B91,'[1]2020'!$B$3:$AD$92,2,0), "")</f>
        <v>43</v>
      </c>
      <c r="BE91" t="str">
        <f>IFERROR(VLOOKUP(B91,'[1]2019'!$B$3:$AC$102,11,0), "")</f>
        <v/>
      </c>
      <c r="BF91" t="str">
        <f>IFERROR(VLOOKUP(B91,'[1]2018'!B92:U191,13,0), "")</f>
        <v/>
      </c>
      <c r="BG91" s="10">
        <v>51.45</v>
      </c>
      <c r="BH91" s="10">
        <f>IFERROR(VLOOKUP($B91,'[1]2021'!$B$3:$AB$102,20,0),"")</f>
        <v>52.570999999999998</v>
      </c>
      <c r="BI91" s="10">
        <f>IFERROR(VLOOKUP($B91,'[1]2020'!$B$3:$AD$92,20,0),"")</f>
        <v>22</v>
      </c>
      <c r="BJ91" s="10" t="str">
        <f>IFERROR(VLOOKUP($B91,'[1]2019'!$B$3:$AC$102,17,0),"")</f>
        <v/>
      </c>
      <c r="BK91" s="10">
        <f>IFERROR(VLOOKUP($B91,'[1]2018'!$B$3:$U$102,17,0),"")</f>
        <v>44</v>
      </c>
      <c r="BL91" s="11">
        <v>55413</v>
      </c>
      <c r="BM91" s="11">
        <f>IFERROR(VLOOKUP(B91,'[1]2021'!$B$3:$AB$102,18,0), "")</f>
        <v>53922</v>
      </c>
      <c r="BN91" s="11">
        <f>IFERROR(VLOOKUP(B91,'[1]2020'!$B$3:$AD$92,16,0), "")</f>
        <v>50914</v>
      </c>
      <c r="BO91" s="11" t="str">
        <f>IFERROR(VLOOKUP(B91,'[1]2019'!$B$3:$AC$102,7,0), "")</f>
        <v/>
      </c>
      <c r="BP91">
        <v>40</v>
      </c>
      <c r="BQ91">
        <f>IFERROR(VLOOKUP(B91,'[1]2021'!$B$3:$AB$102,24,0), "")</f>
        <v>36</v>
      </c>
      <c r="BR91">
        <f>IFERROR(VLOOKUP(B91,'[1]2020'!$B$3:$AD$92,28,0), "")</f>
        <v>26</v>
      </c>
      <c r="BS91" t="str">
        <f>IFERROR(VLOOKUP(B91,'[1]2019'!$B$3:$AC$102,13,0), "")</f>
        <v/>
      </c>
      <c r="BT91">
        <v>26</v>
      </c>
      <c r="BU91">
        <f>IFERROR(VLOOKUP(B91,'[1]2021'!$B$3:$AB$102,7,0), "")</f>
        <v>25</v>
      </c>
      <c r="BV91">
        <f>IFERROR(VLOOKUP(B91,'[1]2020'!$B$3:$AD$92,17,0), "")</f>
        <v>29</v>
      </c>
      <c r="BW91" t="str">
        <f>IFERROR(VLOOKUP(B91,'[1]2019'!$B$3:$AC$102,9,0), "")</f>
        <v/>
      </c>
      <c r="BX91">
        <f>IFERROR(VLOOKUP(B91,'[1]2018'!$B$3:$U$102,11,0), "")</f>
        <v>19</v>
      </c>
      <c r="BY91">
        <v>64</v>
      </c>
      <c r="BZ91">
        <f>IFERROR(VLOOKUP(B91,'[1]2021'!$B$3:$AB$102,19,0), "")</f>
        <v>38</v>
      </c>
      <c r="CA91">
        <f>IFERROR(VLOOKUP(B91,'[1]2020'!$B$3:$AD$92,26,0), "")</f>
        <v>62</v>
      </c>
      <c r="CB91" t="str">
        <f>IFERROR(VLOOKUP(B91,'[1]2019'!$B$3:$AC$102,3,0), "")</f>
        <v/>
      </c>
      <c r="CC91">
        <f>IFERROR(VLOOKUP(B91,'[1]2018'!$B$3:$U$102,18,0), "")</f>
        <v>52</v>
      </c>
      <c r="CD91">
        <v>83.945999999999998</v>
      </c>
      <c r="CE91">
        <f>IFERROR(VLOOKUP(B91,'[1]2021'!$B$3:$AB$102,21,0), "")</f>
        <v>81.459999999999994</v>
      </c>
      <c r="CF91">
        <f>IFERROR(VLOOKUP(B91,'[1]2020'!$B$3:$AD$92,7,0), "")</f>
        <v>86</v>
      </c>
      <c r="CG91" t="s">
        <v>243</v>
      </c>
      <c r="CH91">
        <v>0</v>
      </c>
      <c r="CI91">
        <v>12</v>
      </c>
    </row>
    <row r="92" spans="1:87" x14ac:dyDescent="0.3">
      <c r="A92">
        <v>91</v>
      </c>
      <c r="B92" t="s">
        <v>98</v>
      </c>
      <c r="C92">
        <v>24</v>
      </c>
      <c r="D92" t="str">
        <f>IFERROR(VLOOKUP(B92,'[1]2021'!$B$3:$AB$102,22,0), "")</f>
        <v/>
      </c>
      <c r="E92" t="str">
        <f>IFERROR(VLOOKUP(B92,'[1]2020'!$B$3:$AD$92,11,0), "")</f>
        <v/>
      </c>
      <c r="F92" t="str">
        <f>IFERROR(VLOOKUP(B92,'[1]2019'!$B$3:$AC$102,14,0), "")</f>
        <v/>
      </c>
      <c r="G92">
        <v>12</v>
      </c>
      <c r="H92" t="str">
        <f>IFERROR(VLOOKUP(B92,'[1]2021'!$B$3:$AB$102,10,0), "")</f>
        <v/>
      </c>
      <c r="I92" t="str">
        <f>IFERROR(VLOOKUP(B92,'[1]2020'!$B$3:$AD$92,20,0), "")</f>
        <v/>
      </c>
      <c r="J92" t="str">
        <f>IFERROR(VLOOKUP(B92,'[1]2019'!$B$3:$AC$102,19,0), "")</f>
        <v/>
      </c>
      <c r="K92" t="str">
        <f>IFERROR(VLOOKUP(B92,'[1]2018'!$B$3:$U$102,14,0), "")</f>
        <v/>
      </c>
      <c r="L92">
        <v>87</v>
      </c>
      <c r="M92" t="str">
        <f>IFERROR(VLOOKUP(B92,'[1]2021'!B93:$AB$102,23,0), "")</f>
        <v/>
      </c>
      <c r="N92" t="str">
        <f>IFERROR(VLOOKUP(B92,'[1]2020'!$B$3:$AD$92,4,0), "")</f>
        <v/>
      </c>
      <c r="O92" t="str">
        <f>IFERROR(VLOOKUP(B92,'[1]2019'!$B$3:$AC$102,5,0), "")</f>
        <v/>
      </c>
      <c r="P92" t="s">
        <v>3</v>
      </c>
      <c r="Q92" t="str">
        <f>IFERROR(VLOOKUP(B92,'[1]2021'!$B$3:$AB$102,11,0), "")</f>
        <v/>
      </c>
      <c r="R92" t="str">
        <f>IFERROR(VLOOKUP(B92,'[1]2020'!$B$3:$AD$92,6,0), "")</f>
        <v/>
      </c>
      <c r="S92" t="str">
        <f>IFERROR(VLOOKUP(B92,'[1]2019'!$B$3:$AC$102,12,0), "")</f>
        <v/>
      </c>
      <c r="T92" t="str">
        <f>IFERROR(VLOOKUP(B92,'[1]2018'!$B$3:$U$102,15,0), "")</f>
        <v/>
      </c>
      <c r="U92">
        <v>82</v>
      </c>
      <c r="V92" t="str">
        <f>IFERROR(VLOOKUP(B92,'[1]2021'!$B$3:$AB$102,12,0), "")</f>
        <v/>
      </c>
      <c r="W92" t="str">
        <f>IFERROR(VLOOKUP(B92,'[1]2020'!$B$3:$AD$92,15,0), "")</f>
        <v/>
      </c>
      <c r="X92" t="str">
        <f>IFERROR(VLOOKUP(B92,'[1]2019'!$B$3:$AC$102,21,0), "")</f>
        <v/>
      </c>
      <c r="Y92" t="str">
        <f>IFERROR(VLOOKUP(B92,'[1]2018'!$B$3:$U$102,19,0), "")</f>
        <v/>
      </c>
      <c r="Z92">
        <v>90</v>
      </c>
      <c r="AA92" t="str">
        <f>IFERROR(VLOOKUP(B92,'[1]2021'!$B$3:$AB$102,9,0), "")</f>
        <v/>
      </c>
      <c r="AB92" t="str">
        <f>IFERROR(VLOOKUP(B92,'[1]2020'!$B$3:$AD$92,18,0), "")</f>
        <v/>
      </c>
      <c r="AC92" t="str">
        <f>IFERROR(VLOOKUP(B92,'[1]2019'!$B$3:$AC$102,16,0), "")</f>
        <v/>
      </c>
      <c r="AD92" t="str">
        <f>IFERROR(VLOOKUP(B92,'[1]2018'!$B$3:$U$102,16,0), "")</f>
        <v/>
      </c>
      <c r="AE92">
        <v>91</v>
      </c>
      <c r="AF92" t="str">
        <f>IFERROR(VLOOKUP(B92,'[1]2021'!$B$3:$AC$102,28,0), "")</f>
        <v/>
      </c>
      <c r="AG92" t="str">
        <f>IFERROR(VLOOKUP(B92,'[1]2020'!$B$3:$AE$92,30,0), "")</f>
        <v/>
      </c>
      <c r="AH92" t="str">
        <f>IFERROR(VLOOKUP(B92,'[1]2021'!$B$3:$AB$102,14,0), "")</f>
        <v/>
      </c>
      <c r="AI92" t="str">
        <f>IFERROR(VLOOKUP(B92,'[1]2020'!$B$3:$AE$92,29,0), "")</f>
        <v/>
      </c>
      <c r="AJ92">
        <v>8.36</v>
      </c>
      <c r="AK92" t="str">
        <f>IFERROR(VLOOKUP(B92,'[1]2021'!$B$3:$AB$102,13,0), "")</f>
        <v/>
      </c>
      <c r="AL92" t="str">
        <f>IFERROR(VLOOKUP(B92,'[1]2020'!$B$3:$AD$92,25,0), "")</f>
        <v/>
      </c>
      <c r="AM92">
        <v>26</v>
      </c>
      <c r="AN92" t="str">
        <f>IFERROR(VLOOKUP(B92,'[1]2021'!$B$3:$AB$102,3,0), "")</f>
        <v/>
      </c>
      <c r="AO92" t="str">
        <f>IFERROR(VLOOKUP(B92,'[1]2020'!$B$3:$AD$92,12,0), "")</f>
        <v/>
      </c>
      <c r="AP92" t="str">
        <f>IFERROR(VLOOKUP(B92,'[1]2019'!$B$3:$AC$102,22,0), "")</f>
        <v/>
      </c>
      <c r="AQ92" t="str">
        <f>IFERROR(VLOOKUP(B92,'[1]2018'!$B$3:$U$102,5,0), "")</f>
        <v/>
      </c>
      <c r="AR92">
        <v>64</v>
      </c>
      <c r="AS92" t="str">
        <f>IFERROR(VLOOKUP(B92,'[1]2021'!$B$3:$AB$102,27,0), "")</f>
        <v/>
      </c>
      <c r="AT92" t="str">
        <f>IFERROR(VLOOKUP(B92,'[1]2020'!$B$3:$AD$92,8,0), "")</f>
        <v/>
      </c>
      <c r="AU92" t="str">
        <f>IFERROR(VLOOKUP(B92,'[1]2019'!B93:$AC$102,20,0), "")</f>
        <v/>
      </c>
      <c r="AV92" t="str">
        <f>IFERROR(VLOOKUP(B92,'[1]2018'!$B$3:$U$102,4,0), "")</f>
        <v/>
      </c>
      <c r="AW92">
        <v>23</v>
      </c>
      <c r="AX92" t="str">
        <f>IFERROR(VLOOKUP(B92,'[1]2021'!$B$3:$AB$102,6,0), "")</f>
        <v/>
      </c>
      <c r="AY92" t="str">
        <f>IFERROR(VLOOKUP(B92,'[1]2020'!$B$3:$AD$92,3,0), "")</f>
        <v/>
      </c>
      <c r="AZ92" t="str">
        <f>IFERROR(VLOOKUP(B92,'[1]2019'!$B$3:$AC$102,27,0), "")</f>
        <v/>
      </c>
      <c r="BA92" t="str">
        <f>IFERROR(VLOOKUP(B92,'[1]2018'!$B$3:$U$102,8,0), "")</f>
        <v/>
      </c>
      <c r="BB92">
        <v>90</v>
      </c>
      <c r="BC92">
        <f>IFERROR(VLOOKUP(B93,'[1]2021'!$B$3:$AB$102,17,0), "")</f>
        <v>64</v>
      </c>
      <c r="BD92" t="str">
        <f>IFERROR(VLOOKUP(B92,'[1]2020'!$B$3:$AD$92,2,0), "")</f>
        <v/>
      </c>
      <c r="BE92" t="str">
        <f>IFERROR(VLOOKUP(B92,'[1]2019'!$B$3:$AC$102,11,0), "")</f>
        <v/>
      </c>
      <c r="BF92" t="str">
        <f>IFERROR(VLOOKUP(B92,'[1]2018'!B93:U192,13,0), "")</f>
        <v/>
      </c>
      <c r="BG92" s="10">
        <v>20.7</v>
      </c>
      <c r="BH92" s="10" t="str">
        <f>IFERROR(VLOOKUP($B92,'[1]2021'!$B$3:$AB$102,20,0),"")</f>
        <v/>
      </c>
      <c r="BI92" s="10" t="str">
        <f>IFERROR(VLOOKUP($B92,'[1]2020'!$B$3:$AD$92,20,0),"")</f>
        <v/>
      </c>
      <c r="BJ92" s="10" t="str">
        <f>IFERROR(VLOOKUP($B92,'[1]2019'!$B$3:$AC$102,17,0),"")</f>
        <v/>
      </c>
      <c r="BK92" s="10" t="str">
        <f>IFERROR(VLOOKUP($B92,'[1]2018'!$B$3:$U$102,17,0),"")</f>
        <v/>
      </c>
      <c r="BL92" s="11">
        <v>93756</v>
      </c>
      <c r="BM92" s="11" t="str">
        <f>IFERROR(VLOOKUP(B92,'[1]2021'!$B$3:$AB$102,18,0), "")</f>
        <v/>
      </c>
      <c r="BN92" s="11" t="str">
        <f>IFERROR(VLOOKUP(B92,'[1]2020'!$B$3:$AD$92,16,0), "")</f>
        <v/>
      </c>
      <c r="BO92" s="11" t="str">
        <f>IFERROR(VLOOKUP(B92,'[1]2019'!$B$3:$AC$102,7,0), "")</f>
        <v/>
      </c>
      <c r="BP92">
        <v>2</v>
      </c>
      <c r="BQ92" t="str">
        <f>IFERROR(VLOOKUP(B92,'[1]2021'!$B$3:$AB$102,24,0), "")</f>
        <v/>
      </c>
      <c r="BR92" t="str">
        <f>IFERROR(VLOOKUP(B92,'[1]2020'!$B$3:$AD$92,28,0), "")</f>
        <v/>
      </c>
      <c r="BS92" t="str">
        <f>IFERROR(VLOOKUP(B92,'[1]2019'!$B$3:$AC$102,13,0), "")</f>
        <v/>
      </c>
      <c r="BT92">
        <v>29</v>
      </c>
      <c r="BU92" t="str">
        <f>IFERROR(VLOOKUP(B92,'[1]2021'!$B$3:$AB$102,7,0), "")</f>
        <v/>
      </c>
      <c r="BV92" t="str">
        <f>IFERROR(VLOOKUP(B92,'[1]2020'!$B$3:$AD$92,17,0), "")</f>
        <v/>
      </c>
      <c r="BW92" t="str">
        <f>IFERROR(VLOOKUP(B92,'[1]2019'!$B$3:$AC$102,9,0), "")</f>
        <v/>
      </c>
      <c r="BX92" t="str">
        <f>IFERROR(VLOOKUP(B92,'[1]2018'!$B$3:$U$102,11,0), "")</f>
        <v/>
      </c>
      <c r="BY92">
        <v>45</v>
      </c>
      <c r="BZ92" t="str">
        <f>IFERROR(VLOOKUP(B92,'[1]2021'!$B$3:$AB$102,19,0), "")</f>
        <v/>
      </c>
      <c r="CA92" t="str">
        <f>IFERROR(VLOOKUP(B92,'[1]2020'!$B$3:$AD$92,26,0), "")</f>
        <v/>
      </c>
      <c r="CB92" t="str">
        <f>IFERROR(VLOOKUP(B92,'[1]2019'!$B$3:$AC$102,3,0), "")</f>
        <v/>
      </c>
      <c r="CC92" t="str">
        <f>IFERROR(VLOOKUP(B92,'[1]2018'!$B$3:$U$102,18,0), "")</f>
        <v/>
      </c>
      <c r="CD92">
        <v>86.587999999999994</v>
      </c>
      <c r="CE92" t="str">
        <f>IFERROR(VLOOKUP(B92,'[1]2021'!$B$3:$AB$102,21,0), "")</f>
        <v/>
      </c>
      <c r="CF92" t="str">
        <f>IFERROR(VLOOKUP(B92,'[1]2020'!$B$3:$AD$92,7,0), "")</f>
        <v/>
      </c>
      <c r="CG92" t="s">
        <v>265</v>
      </c>
      <c r="CH92">
        <v>0</v>
      </c>
      <c r="CI92">
        <v>25</v>
      </c>
    </row>
    <row r="93" spans="1:87" x14ac:dyDescent="0.3">
      <c r="A93">
        <v>92</v>
      </c>
      <c r="B93" t="s">
        <v>79</v>
      </c>
      <c r="C93">
        <v>91</v>
      </c>
      <c r="D93">
        <f>IFERROR(VLOOKUP(B93,'[1]2021'!$B$3:$AB$102,22,0), "")</f>
        <v>99</v>
      </c>
      <c r="E93" t="str">
        <f>IFERROR(VLOOKUP(B93,'[1]2020'!$B$3:$AD$92,11,0), "")</f>
        <v/>
      </c>
      <c r="F93">
        <f>IFERROR(VLOOKUP(B93,'[1]2019'!$B$3:$AC$102,14,0), "")</f>
        <v>98</v>
      </c>
      <c r="G93">
        <v>36</v>
      </c>
      <c r="H93">
        <f>IFERROR(VLOOKUP(B93,'[1]2021'!$B$3:$AB$102,10,0), "")</f>
        <v>27</v>
      </c>
      <c r="I93" t="str">
        <f>IFERROR(VLOOKUP(B93,'[1]2020'!$B$3:$AD$92,20,0), "")</f>
        <v/>
      </c>
      <c r="J93">
        <f>IFERROR(VLOOKUP(B93,'[1]2019'!$B$3:$AC$102,19,0), "")</f>
        <v>18</v>
      </c>
      <c r="K93">
        <f>IFERROR(VLOOKUP(B93,'[1]2018'!$B$3:$U$102,14,0), "")</f>
        <v>9</v>
      </c>
      <c r="L93">
        <v>58</v>
      </c>
      <c r="M93" t="str">
        <f>IFERROR(VLOOKUP(B93,'[1]2021'!B94:$AB$102,23,0), "")</f>
        <v/>
      </c>
      <c r="N93" t="str">
        <f>IFERROR(VLOOKUP(B93,'[1]2020'!$B$3:$AD$92,4,0), "")</f>
        <v/>
      </c>
      <c r="O93">
        <f>IFERROR(VLOOKUP(B93,'[1]2019'!$B$3:$AC$102,5,0), "")</f>
        <v>58</v>
      </c>
      <c r="P93" t="s">
        <v>3</v>
      </c>
      <c r="Q93">
        <f>IFERROR(VLOOKUP(B93,'[1]2021'!$B$3:$AB$102,11,0), "")</f>
        <v>0</v>
      </c>
      <c r="R93" t="str">
        <f>IFERROR(VLOOKUP(B93,'[1]2020'!$B$3:$AD$92,6,0), "")</f>
        <v/>
      </c>
      <c r="S93">
        <f>IFERROR(VLOOKUP(B93,'[1]2019'!$B$3:$AC$102,12,0), "")</f>
        <v>69</v>
      </c>
      <c r="T93">
        <f>IFERROR(VLOOKUP(B93,'[1]2018'!$B$3:$U$102,15,0), "")</f>
        <v>67</v>
      </c>
      <c r="U93">
        <v>98</v>
      </c>
      <c r="V93">
        <f>IFERROR(VLOOKUP(B93,'[1]2021'!$B$3:$AB$102,12,0), "")</f>
        <v>99</v>
      </c>
      <c r="W93" t="str">
        <f>IFERROR(VLOOKUP(B93,'[1]2020'!$B$3:$AD$92,15,0), "")</f>
        <v/>
      </c>
      <c r="X93">
        <f>IFERROR(VLOOKUP(B93,'[1]2019'!$B$3:$AC$102,21,0), "")</f>
        <v>96</v>
      </c>
      <c r="Y93">
        <f>IFERROR(VLOOKUP(B93,'[1]2018'!$B$3:$U$102,19,0), "")</f>
        <v>97</v>
      </c>
      <c r="Z93">
        <v>86</v>
      </c>
      <c r="AA93">
        <f>IFERROR(VLOOKUP(B93,'[1]2021'!$B$3:$AB$102,9,0), "")</f>
        <v>83</v>
      </c>
      <c r="AB93" t="str">
        <f>IFERROR(VLOOKUP(B93,'[1]2020'!$B$3:$AD$92,18,0), "")</f>
        <v/>
      </c>
      <c r="AC93">
        <f>IFERROR(VLOOKUP(B93,'[1]2019'!$B$3:$AC$102,16,0), "")</f>
        <v>65</v>
      </c>
      <c r="AD93">
        <f>IFERROR(VLOOKUP(B93,'[1]2018'!$B$3:$U$102,16,0), "")</f>
        <v>71</v>
      </c>
      <c r="AE93">
        <v>92</v>
      </c>
      <c r="AF93">
        <f>IFERROR(VLOOKUP(B93,'[1]2021'!$B$3:$AC$102,28,0), "")</f>
        <v>87</v>
      </c>
      <c r="AG93" t="str">
        <f>IFERROR(VLOOKUP(B93,'[1]2020'!$B$3:$AE$92,30,0), "")</f>
        <v/>
      </c>
      <c r="AH93">
        <f>IFERROR(VLOOKUP(B93,'[1]2021'!$B$3:$AB$102,14,0), "")</f>
        <v>70</v>
      </c>
      <c r="AI93" t="str">
        <f>IFERROR(VLOOKUP(B93,'[1]2020'!$B$3:$AE$92,29,0), "")</f>
        <v/>
      </c>
      <c r="AJ93">
        <v>8.8699999999999992</v>
      </c>
      <c r="AK93">
        <f>IFERROR(VLOOKUP(B93,'[1]2021'!$B$3:$AB$102,13,0), "")</f>
        <v>8.69</v>
      </c>
      <c r="AL93" t="str">
        <f>IFERROR(VLOOKUP(B93,'[1]2020'!$B$3:$AD$92,25,0), "")</f>
        <v/>
      </c>
      <c r="AM93">
        <v>64</v>
      </c>
      <c r="AN93">
        <f>IFERROR(VLOOKUP(B93,'[1]2021'!$B$3:$AB$102,3,0), "")</f>
        <v>36</v>
      </c>
      <c r="AO93" t="str">
        <f>IFERROR(VLOOKUP(B93,'[1]2020'!$B$3:$AD$92,12,0), "")</f>
        <v/>
      </c>
      <c r="AP93">
        <f>IFERROR(VLOOKUP(B93,'[1]2019'!$B$3:$AC$102,22,0), "")</f>
        <v>36</v>
      </c>
      <c r="AQ93">
        <f>IFERROR(VLOOKUP(B93,'[1]2018'!$B$3:$U$102,5,0), "")</f>
        <v>45</v>
      </c>
      <c r="AR93">
        <v>37</v>
      </c>
      <c r="AS93">
        <f>IFERROR(VLOOKUP(B93,'[1]2021'!$B$3:$AB$102,27,0), "")</f>
        <v>38</v>
      </c>
      <c r="AT93" t="str">
        <f>IFERROR(VLOOKUP(B93,'[1]2020'!$B$3:$AD$92,8,0), "")</f>
        <v/>
      </c>
      <c r="AU93" t="str">
        <f>IFERROR(VLOOKUP(B93,'[1]2019'!B94:$AC$102,20,0), "")</f>
        <v/>
      </c>
      <c r="AV93">
        <f>IFERROR(VLOOKUP(B93,'[1]2018'!$B$3:$U$102,4,0), "")</f>
        <v>41</v>
      </c>
      <c r="AW93">
        <v>30</v>
      </c>
      <c r="AX93">
        <f>IFERROR(VLOOKUP(B93,'[1]2021'!$B$3:$AB$102,6,0), "")</f>
        <v>25</v>
      </c>
      <c r="AY93" t="str">
        <f>IFERROR(VLOOKUP(B93,'[1]2020'!$B$3:$AD$92,3,0), "")</f>
        <v/>
      </c>
      <c r="AZ93">
        <f>IFERROR(VLOOKUP(B93,'[1]2019'!$B$3:$AC$102,27,0), "")</f>
        <v>25</v>
      </c>
      <c r="BA93">
        <f>IFERROR(VLOOKUP(B93,'[1]2018'!$B$3:$U$102,8,0), "")</f>
        <v>26</v>
      </c>
      <c r="BB93">
        <v>74</v>
      </c>
      <c r="BC93" t="str">
        <f>IFERROR(VLOOKUP(B94,'[1]2021'!$B$3:$AB$102,17,0), "")</f>
        <v/>
      </c>
      <c r="BD93" t="str">
        <f>IFERROR(VLOOKUP(B93,'[1]2020'!$B$3:$AD$92,2,0), "")</f>
        <v/>
      </c>
      <c r="BE93">
        <f>IFERROR(VLOOKUP(B93,'[1]2019'!$B$3:$AC$102,11,0), "")</f>
        <v>82</v>
      </c>
      <c r="BF93" t="str">
        <f>IFERROR(VLOOKUP(B93,'[1]2018'!B94:U193,13,0), "")</f>
        <v/>
      </c>
      <c r="BG93" s="10">
        <v>31.01</v>
      </c>
      <c r="BH93" s="10">
        <f>IFERROR(VLOOKUP($B93,'[1]2021'!$B$3:$AB$102,20,0),"")</f>
        <v>41.149000000000001</v>
      </c>
      <c r="BI93" s="10" t="str">
        <f>IFERROR(VLOOKUP($B93,'[1]2020'!$B$3:$AD$92,20,0),"")</f>
        <v/>
      </c>
      <c r="BJ93" s="10">
        <f>IFERROR(VLOOKUP($B93,'[1]2019'!$B$3:$AC$102,17,0),"")</f>
        <v>46</v>
      </c>
      <c r="BK93" s="10">
        <f>IFERROR(VLOOKUP($B93,'[1]2018'!$B$3:$U$102,17,0),"")</f>
        <v>39</v>
      </c>
      <c r="BL93" s="11">
        <v>70127</v>
      </c>
      <c r="BM93" s="11">
        <f>IFERROR(VLOOKUP(B93,'[1]2021'!$B$3:$AB$102,18,0), "")</f>
        <v>76117</v>
      </c>
      <c r="BN93" s="11" t="str">
        <f>IFERROR(VLOOKUP(B93,'[1]2020'!$B$3:$AD$92,16,0), "")</f>
        <v/>
      </c>
      <c r="BO93" s="11">
        <f>IFERROR(VLOOKUP(B93,'[1]2019'!$B$3:$AC$102,7,0), "")</f>
        <v>75908</v>
      </c>
      <c r="BP93">
        <v>17</v>
      </c>
      <c r="BQ93">
        <f>IFERROR(VLOOKUP(B93,'[1]2021'!$B$3:$AB$102,24,0), "")</f>
        <v>14</v>
      </c>
      <c r="BR93" t="str">
        <f>IFERROR(VLOOKUP(B93,'[1]2020'!$B$3:$AD$92,28,0), "")</f>
        <v/>
      </c>
      <c r="BS93">
        <f>IFERROR(VLOOKUP(B93,'[1]2019'!$B$3:$AC$102,13,0), "")</f>
        <v>11</v>
      </c>
      <c r="BT93">
        <v>41</v>
      </c>
      <c r="BU93">
        <f>IFERROR(VLOOKUP(B93,'[1]2021'!$B$3:$AB$102,7,0), "")</f>
        <v>43</v>
      </c>
      <c r="BV93" t="str">
        <f>IFERROR(VLOOKUP(B93,'[1]2020'!$B$3:$AD$92,17,0), "")</f>
        <v/>
      </c>
      <c r="BW93">
        <f>IFERROR(VLOOKUP(B93,'[1]2019'!$B$3:$AC$102,9,0), "")</f>
        <v>39</v>
      </c>
      <c r="BX93">
        <f>IFERROR(VLOOKUP(B93,'[1]2018'!$B$3:$U$102,11,0), "")</f>
        <v>33</v>
      </c>
      <c r="BY93">
        <v>14</v>
      </c>
      <c r="BZ93">
        <f>IFERROR(VLOOKUP(B93,'[1]2021'!$B$3:$AB$102,19,0), "")</f>
        <v>10</v>
      </c>
      <c r="CA93" t="str">
        <f>IFERROR(VLOOKUP(B93,'[1]2020'!$B$3:$AD$92,26,0), "")</f>
        <v/>
      </c>
      <c r="CB93">
        <f>IFERROR(VLOOKUP(B93,'[1]2019'!$B$3:$AC$102,3,0), "")</f>
        <v>17</v>
      </c>
      <c r="CC93">
        <f>IFERROR(VLOOKUP(B93,'[1]2018'!$B$3:$U$102,18,0), "")</f>
        <v>13</v>
      </c>
      <c r="CD93">
        <v>84.86</v>
      </c>
      <c r="CE93">
        <f>IFERROR(VLOOKUP(B93,'[1]2021'!$B$3:$AB$102,21,0), "")</f>
        <v>84.852999999999994</v>
      </c>
      <c r="CF93" t="str">
        <f>IFERROR(VLOOKUP(B93,'[1]2020'!$B$3:$AD$92,7,0), "")</f>
        <v/>
      </c>
      <c r="CG93" t="s">
        <v>237</v>
      </c>
      <c r="CH93">
        <v>20</v>
      </c>
      <c r="CI93">
        <v>23.6</v>
      </c>
    </row>
    <row r="94" spans="1:87" x14ac:dyDescent="0.3">
      <c r="A94">
        <v>93</v>
      </c>
      <c r="B94" t="s">
        <v>92</v>
      </c>
      <c r="C94">
        <v>63</v>
      </c>
      <c r="D94" t="str">
        <f>IFERROR(VLOOKUP(B94,'[1]2021'!$B$3:$AB$102,22,0), "")</f>
        <v/>
      </c>
      <c r="E94" t="str">
        <f>IFERROR(VLOOKUP(B94,'[1]2020'!$B$3:$AD$92,11,0), "")</f>
        <v/>
      </c>
      <c r="F94">
        <f>IFERROR(VLOOKUP(B94,'[1]2019'!$B$3:$AC$102,14,0), "")</f>
        <v>93</v>
      </c>
      <c r="G94">
        <v>0</v>
      </c>
      <c r="H94" t="str">
        <f>IFERROR(VLOOKUP(B94,'[1]2021'!$B$3:$AB$102,10,0), "")</f>
        <v/>
      </c>
      <c r="I94" t="str">
        <f>IFERROR(VLOOKUP(B94,'[1]2020'!$B$3:$AD$92,20,0), "")</f>
        <v/>
      </c>
      <c r="J94">
        <f>IFERROR(VLOOKUP(B94,'[1]2019'!$B$3:$AC$102,19,0), "")</f>
        <v>0</v>
      </c>
      <c r="K94">
        <f>IFERROR(VLOOKUP(B94,'[1]2018'!$B$3:$U$102,14,0), "")</f>
        <v>0</v>
      </c>
      <c r="L94">
        <v>47</v>
      </c>
      <c r="M94" t="str">
        <f>IFERROR(VLOOKUP(B94,'[1]2021'!B95:$AB$102,23,0), "")</f>
        <v/>
      </c>
      <c r="N94" t="str">
        <f>IFERROR(VLOOKUP(B94,'[1]2020'!$B$3:$AD$92,4,0), "")</f>
        <v/>
      </c>
      <c r="O94">
        <f>IFERROR(VLOOKUP(B94,'[1]2019'!$B$3:$AC$102,5,0), "")</f>
        <v>53</v>
      </c>
      <c r="P94" t="s">
        <v>3</v>
      </c>
      <c r="Q94" t="str">
        <f>IFERROR(VLOOKUP(B94,'[1]2021'!$B$3:$AB$102,11,0), "")</f>
        <v/>
      </c>
      <c r="R94" t="str">
        <f>IFERROR(VLOOKUP(B94,'[1]2020'!$B$3:$AD$92,6,0), "")</f>
        <v/>
      </c>
      <c r="S94">
        <f>IFERROR(VLOOKUP(B94,'[1]2019'!$B$3:$AC$102,12,0), "")</f>
        <v>96</v>
      </c>
      <c r="T94">
        <f>IFERROR(VLOOKUP(B94,'[1]2018'!$B$3:$U$102,15,0), "")</f>
        <v>89</v>
      </c>
      <c r="U94">
        <v>86</v>
      </c>
      <c r="V94" t="str">
        <f>IFERROR(VLOOKUP(B94,'[1]2021'!$B$3:$AB$102,12,0), "")</f>
        <v/>
      </c>
      <c r="W94" t="str">
        <f>IFERROR(VLOOKUP(B94,'[1]2020'!$B$3:$AD$92,15,0), "")</f>
        <v/>
      </c>
      <c r="X94">
        <f>IFERROR(VLOOKUP(B94,'[1]2019'!$B$3:$AC$102,21,0), "")</f>
        <v>72</v>
      </c>
      <c r="Y94">
        <f>IFERROR(VLOOKUP(B94,'[1]2018'!$B$3:$U$102,19,0), "")</f>
        <v>74</v>
      </c>
      <c r="Z94">
        <v>69</v>
      </c>
      <c r="AA94" t="str">
        <f>IFERROR(VLOOKUP(B94,'[1]2021'!$B$3:$AB$102,9,0), "")</f>
        <v/>
      </c>
      <c r="AB94" t="str">
        <f>IFERROR(VLOOKUP(B94,'[1]2020'!$B$3:$AD$92,18,0), "")</f>
        <v/>
      </c>
      <c r="AC94">
        <f>IFERROR(VLOOKUP(B94,'[1]2019'!$B$3:$AC$102,16,0), "")</f>
        <v>87</v>
      </c>
      <c r="AD94">
        <f>IFERROR(VLOOKUP(B94,'[1]2018'!$B$3:$U$102,16,0), "")</f>
        <v>70</v>
      </c>
      <c r="AE94">
        <v>93</v>
      </c>
      <c r="AF94" t="str">
        <f>IFERROR(VLOOKUP(B94,'[1]2021'!$B$3:$AC$102,28,0), "")</f>
        <v/>
      </c>
      <c r="AG94" t="str">
        <f>IFERROR(VLOOKUP(B94,'[1]2020'!$B$3:$AE$92,30,0), "")</f>
        <v/>
      </c>
      <c r="AH94" t="str">
        <f>IFERROR(VLOOKUP(B94,'[1]2021'!$B$3:$AB$102,14,0), "")</f>
        <v/>
      </c>
      <c r="AI94" t="str">
        <f>IFERROR(VLOOKUP(B94,'[1]2020'!$B$3:$AE$92,29,0), "")</f>
        <v/>
      </c>
      <c r="AJ94">
        <v>8.7100000000000009</v>
      </c>
      <c r="AK94" t="str">
        <f>IFERROR(VLOOKUP(B94,'[1]2021'!$B$3:$AB$102,13,0), "")</f>
        <v/>
      </c>
      <c r="AL94" t="str">
        <f>IFERROR(VLOOKUP(B94,'[1]2020'!$B$3:$AD$92,25,0), "")</f>
        <v/>
      </c>
      <c r="AM94">
        <v>44</v>
      </c>
      <c r="AN94" t="str">
        <f>IFERROR(VLOOKUP(B94,'[1]2021'!$B$3:$AB$102,3,0), "")</f>
        <v/>
      </c>
      <c r="AO94" t="str">
        <f>IFERROR(VLOOKUP(B94,'[1]2020'!$B$3:$AD$92,12,0), "")</f>
        <v/>
      </c>
      <c r="AP94">
        <f>IFERROR(VLOOKUP(B94,'[1]2019'!$B$3:$AC$102,22,0), "")</f>
        <v>21</v>
      </c>
      <c r="AQ94">
        <f>IFERROR(VLOOKUP(B94,'[1]2018'!$B$3:$U$102,5,0), "")</f>
        <v>18</v>
      </c>
      <c r="AR94">
        <v>50</v>
      </c>
      <c r="AS94" t="str">
        <f>IFERROR(VLOOKUP(B94,'[1]2021'!$B$3:$AB$102,27,0), "")</f>
        <v/>
      </c>
      <c r="AT94" t="str">
        <f>IFERROR(VLOOKUP(B94,'[1]2020'!$B$3:$AD$92,8,0), "")</f>
        <v/>
      </c>
      <c r="AU94">
        <f>IFERROR(VLOOKUP(B94,'[1]2019'!B95:$AC$102,20,0), "")</f>
        <v>42</v>
      </c>
      <c r="AV94">
        <f>IFERROR(VLOOKUP(B94,'[1]2018'!$B$3:$U$102,4,0), "")</f>
        <v>44</v>
      </c>
      <c r="AW94">
        <v>51</v>
      </c>
      <c r="AX94" t="str">
        <f>IFERROR(VLOOKUP(B94,'[1]2021'!$B$3:$AB$102,6,0), "")</f>
        <v/>
      </c>
      <c r="AY94" t="str">
        <f>IFERROR(VLOOKUP(B94,'[1]2020'!$B$3:$AD$92,3,0), "")</f>
        <v/>
      </c>
      <c r="AZ94">
        <f>IFERROR(VLOOKUP(B94,'[1]2019'!$B$3:$AC$102,27,0), "")</f>
        <v>56</v>
      </c>
      <c r="BA94">
        <f>IFERROR(VLOOKUP(B94,'[1]2018'!$B$3:$U$102,8,0), "")</f>
        <v>56</v>
      </c>
      <c r="BB94">
        <v>71</v>
      </c>
      <c r="BC94" t="str">
        <f>IFERROR(VLOOKUP(B95,'[1]2021'!$B$3:$AB$102,17,0), "")</f>
        <v/>
      </c>
      <c r="BD94" t="str">
        <f>IFERROR(VLOOKUP(B94,'[1]2020'!$B$3:$AD$92,2,0), "")</f>
        <v/>
      </c>
      <c r="BE94">
        <f>IFERROR(VLOOKUP(B94,'[1]2019'!$B$3:$AC$102,11,0), "")</f>
        <v>97</v>
      </c>
      <c r="BF94">
        <f>IFERROR(VLOOKUP(B94,'[1]2018'!B95:U194,13,0), "")</f>
        <v>88</v>
      </c>
      <c r="BG94" s="10">
        <v>35.130000000000003</v>
      </c>
      <c r="BH94" s="10" t="str">
        <f>IFERROR(VLOOKUP($B94,'[1]2021'!$B$3:$AB$102,20,0),"")</f>
        <v/>
      </c>
      <c r="BI94" s="10" t="str">
        <f>IFERROR(VLOOKUP($B94,'[1]2020'!$B$3:$AD$92,20,0),"")</f>
        <v/>
      </c>
      <c r="BJ94" s="10">
        <f>IFERROR(VLOOKUP($B94,'[1]2019'!$B$3:$AC$102,17,0),"")</f>
        <v>34</v>
      </c>
      <c r="BK94" s="10">
        <f>IFERROR(VLOOKUP($B94,'[1]2018'!$B$3:$U$102,17,0),"")</f>
        <v>35</v>
      </c>
      <c r="BL94" s="11">
        <v>51886</v>
      </c>
      <c r="BM94" s="11" t="str">
        <f>IFERROR(VLOOKUP(B94,'[1]2021'!$B$3:$AB$102,18,0), "")</f>
        <v/>
      </c>
      <c r="BN94" s="11" t="str">
        <f>IFERROR(VLOOKUP(B94,'[1]2020'!$B$3:$AD$92,16,0), "")</f>
        <v/>
      </c>
      <c r="BO94" s="11">
        <f>IFERROR(VLOOKUP(B94,'[1]2019'!$B$3:$AC$102,7,0), "")</f>
        <v>52355</v>
      </c>
      <c r="BP94">
        <v>39</v>
      </c>
      <c r="BQ94" t="str">
        <f>IFERROR(VLOOKUP(B94,'[1]2021'!$B$3:$AB$102,24,0), "")</f>
        <v/>
      </c>
      <c r="BR94" t="str">
        <f>IFERROR(VLOOKUP(B94,'[1]2020'!$B$3:$AD$92,28,0), "")</f>
        <v/>
      </c>
      <c r="BS94">
        <f>IFERROR(VLOOKUP(B94,'[1]2019'!$B$3:$AC$102,13,0), "")</f>
        <v>57</v>
      </c>
      <c r="BT94">
        <v>42</v>
      </c>
      <c r="BU94" t="str">
        <f>IFERROR(VLOOKUP(B94,'[1]2021'!$B$3:$AB$102,7,0), "")</f>
        <v/>
      </c>
      <c r="BV94" t="str">
        <f>IFERROR(VLOOKUP(B94,'[1]2020'!$B$3:$AD$92,17,0), "")</f>
        <v/>
      </c>
      <c r="BW94">
        <f>IFERROR(VLOOKUP(B94,'[1]2019'!$B$3:$AC$102,9,0), "")</f>
        <v>28</v>
      </c>
      <c r="BX94">
        <f>IFERROR(VLOOKUP(B94,'[1]2018'!$B$3:$U$102,11,0), "")</f>
        <v>33</v>
      </c>
      <c r="BY94">
        <v>30</v>
      </c>
      <c r="BZ94" t="str">
        <f>IFERROR(VLOOKUP(B94,'[1]2021'!$B$3:$AB$102,19,0), "")</f>
        <v/>
      </c>
      <c r="CA94" t="str">
        <f>IFERROR(VLOOKUP(B94,'[1]2020'!$B$3:$AD$92,26,0), "")</f>
        <v/>
      </c>
      <c r="CB94">
        <f>IFERROR(VLOOKUP(B94,'[1]2019'!$B$3:$AC$102,3,0), "")</f>
        <v>36</v>
      </c>
      <c r="CC94">
        <f>IFERROR(VLOOKUP(B94,'[1]2018'!$B$3:$U$102,18,0), "")</f>
        <v>23</v>
      </c>
      <c r="CD94">
        <v>89.983000000000004</v>
      </c>
      <c r="CE94" t="str">
        <f>IFERROR(VLOOKUP(B94,'[1]2021'!$B$3:$AB$102,21,0), "")</f>
        <v/>
      </c>
      <c r="CF94" t="str">
        <f>IFERROR(VLOOKUP(B94,'[1]2020'!$B$3:$AD$92,7,0), "")</f>
        <v/>
      </c>
      <c r="CG94" t="s">
        <v>214</v>
      </c>
      <c r="CH94">
        <v>100</v>
      </c>
      <c r="CI94">
        <v>27</v>
      </c>
    </row>
    <row r="95" spans="1:87" x14ac:dyDescent="0.3">
      <c r="A95">
        <v>94</v>
      </c>
      <c r="B95" t="s">
        <v>91</v>
      </c>
      <c r="C95">
        <v>100</v>
      </c>
      <c r="D95" t="str">
        <f>IFERROR(VLOOKUP(B95,'[1]2021'!$B$3:$AB$102,22,0), "")</f>
        <v/>
      </c>
      <c r="E95" t="str">
        <f>IFERROR(VLOOKUP(B95,'[1]2020'!$B$3:$AD$92,11,0), "")</f>
        <v/>
      </c>
      <c r="F95">
        <f>IFERROR(VLOOKUP(B95,'[1]2019'!$B$3:$AC$102,14,0), "")</f>
        <v>81</v>
      </c>
      <c r="G95">
        <v>18</v>
      </c>
      <c r="H95" t="str">
        <f>IFERROR(VLOOKUP(B95,'[1]2021'!$B$3:$AB$102,10,0), "")</f>
        <v/>
      </c>
      <c r="I95" t="str">
        <f>IFERROR(VLOOKUP(B95,'[1]2020'!$B$3:$AD$92,20,0), "")</f>
        <v/>
      </c>
      <c r="J95">
        <f>IFERROR(VLOOKUP(B95,'[1]2019'!$B$3:$AC$102,19,0), "")</f>
        <v>10</v>
      </c>
      <c r="K95">
        <f>IFERROR(VLOOKUP(B95,'[1]2018'!$B$3:$U$102,14,0), "")</f>
        <v>10</v>
      </c>
      <c r="L95">
        <v>76</v>
      </c>
      <c r="M95" t="str">
        <f>IFERROR(VLOOKUP(B95,'[1]2021'!B96:$AB$102,23,0), "")</f>
        <v/>
      </c>
      <c r="N95" t="str">
        <f>IFERROR(VLOOKUP(B95,'[1]2020'!$B$3:$AD$92,4,0), "")</f>
        <v/>
      </c>
      <c r="O95">
        <f>IFERROR(VLOOKUP(B95,'[1]2019'!$B$3:$AC$102,5,0), "")</f>
        <v>90</v>
      </c>
      <c r="P95" t="s">
        <v>3</v>
      </c>
      <c r="Q95" t="str">
        <f>IFERROR(VLOOKUP(B95,'[1]2021'!$B$3:$AB$102,11,0), "")</f>
        <v/>
      </c>
      <c r="R95" t="str">
        <f>IFERROR(VLOOKUP(B95,'[1]2020'!$B$3:$AD$92,6,0), "")</f>
        <v/>
      </c>
      <c r="S95">
        <f>IFERROR(VLOOKUP(B95,'[1]2019'!$B$3:$AC$102,12,0), "")</f>
        <v>62</v>
      </c>
      <c r="T95">
        <f>IFERROR(VLOOKUP(B95,'[1]2018'!$B$3:$U$102,15,0), "")</f>
        <v>67</v>
      </c>
      <c r="U95">
        <v>93</v>
      </c>
      <c r="V95" t="str">
        <f>IFERROR(VLOOKUP(B95,'[1]2021'!$B$3:$AB$102,12,0), "")</f>
        <v/>
      </c>
      <c r="W95" t="str">
        <f>IFERROR(VLOOKUP(B95,'[1]2020'!$B$3:$AD$92,15,0), "")</f>
        <v/>
      </c>
      <c r="X95">
        <f>IFERROR(VLOOKUP(B95,'[1]2019'!$B$3:$AC$102,21,0), "")</f>
        <v>95</v>
      </c>
      <c r="Y95">
        <f>IFERROR(VLOOKUP(B95,'[1]2018'!$B$3:$U$102,19,0), "")</f>
        <v>96</v>
      </c>
      <c r="Z95">
        <v>91</v>
      </c>
      <c r="AA95" t="str">
        <f>IFERROR(VLOOKUP(B95,'[1]2021'!$B$3:$AB$102,9,0), "")</f>
        <v/>
      </c>
      <c r="AB95" t="str">
        <f>IFERROR(VLOOKUP(B95,'[1]2020'!$B$3:$AD$92,18,0), "")</f>
        <v/>
      </c>
      <c r="AC95">
        <f>IFERROR(VLOOKUP(B95,'[1]2019'!$B$3:$AC$102,16,0), "")</f>
        <v>74</v>
      </c>
      <c r="AD95">
        <f>IFERROR(VLOOKUP(B95,'[1]2018'!$B$3:$U$102,16,0), "")</f>
        <v>82</v>
      </c>
      <c r="AE95">
        <v>94</v>
      </c>
      <c r="AF95" t="str">
        <f>IFERROR(VLOOKUP(B95,'[1]2021'!$B$3:$AC$102,28,0), "")</f>
        <v/>
      </c>
      <c r="AG95" t="str">
        <f>IFERROR(VLOOKUP(B95,'[1]2020'!$B$3:$AE$92,30,0), "")</f>
        <v/>
      </c>
      <c r="AH95" t="str">
        <f>IFERROR(VLOOKUP(B95,'[1]2021'!$B$3:$AB$102,14,0), "")</f>
        <v/>
      </c>
      <c r="AI95" t="str">
        <f>IFERROR(VLOOKUP(B95,'[1]2020'!$B$3:$AE$92,29,0), "")</f>
        <v/>
      </c>
      <c r="AJ95">
        <v>7.96</v>
      </c>
      <c r="AK95" t="str">
        <f>IFERROR(VLOOKUP(B95,'[1]2021'!$B$3:$AB$102,13,0), "")</f>
        <v/>
      </c>
      <c r="AL95" t="str">
        <f>IFERROR(VLOOKUP(B95,'[1]2020'!$B$3:$AD$92,25,0), "")</f>
        <v/>
      </c>
      <c r="AM95">
        <v>24</v>
      </c>
      <c r="AN95" t="str">
        <f>IFERROR(VLOOKUP(B95,'[1]2021'!$B$3:$AB$102,3,0), "")</f>
        <v/>
      </c>
      <c r="AO95" t="str">
        <f>IFERROR(VLOOKUP(B95,'[1]2020'!$B$3:$AD$92,12,0), "")</f>
        <v/>
      </c>
      <c r="AP95">
        <f>IFERROR(VLOOKUP(B95,'[1]2019'!$B$3:$AC$102,22,0), "")</f>
        <v>40</v>
      </c>
      <c r="AQ95">
        <f>IFERROR(VLOOKUP(B95,'[1]2018'!$B$3:$U$102,5,0), "")</f>
        <v>45</v>
      </c>
      <c r="AR95">
        <v>56</v>
      </c>
      <c r="AS95" t="str">
        <f>IFERROR(VLOOKUP(B95,'[1]2021'!$B$3:$AB$102,27,0), "")</f>
        <v/>
      </c>
      <c r="AT95" t="str">
        <f>IFERROR(VLOOKUP(B95,'[1]2020'!$B$3:$AD$92,8,0), "")</f>
        <v/>
      </c>
      <c r="AU95" t="str">
        <f>IFERROR(VLOOKUP(B95,'[1]2019'!B96:$AC$102,20,0), "")</f>
        <v/>
      </c>
      <c r="AV95">
        <f>IFERROR(VLOOKUP(B95,'[1]2018'!$B$3:$U$102,4,0), "")</f>
        <v>62</v>
      </c>
      <c r="AW95">
        <v>45</v>
      </c>
      <c r="AX95" t="str">
        <f>IFERROR(VLOOKUP(B95,'[1]2021'!$B$3:$AB$102,6,0), "")</f>
        <v/>
      </c>
      <c r="AY95" t="str">
        <f>IFERROR(VLOOKUP(B95,'[1]2020'!$B$3:$AD$92,3,0), "")</f>
        <v/>
      </c>
      <c r="AZ95">
        <f>IFERROR(VLOOKUP(B95,'[1]2019'!$B$3:$AC$102,27,0), "")</f>
        <v>43</v>
      </c>
      <c r="BA95">
        <f>IFERROR(VLOOKUP(B95,'[1]2018'!$B$3:$U$102,8,0), "")</f>
        <v>43</v>
      </c>
      <c r="BB95">
        <v>12</v>
      </c>
      <c r="BC95">
        <f>IFERROR(VLOOKUP(B96,'[1]2021'!$B$3:$AB$102,17,0), "")</f>
        <v>99</v>
      </c>
      <c r="BD95" t="str">
        <f>IFERROR(VLOOKUP(B95,'[1]2020'!$B$3:$AD$92,2,0), "")</f>
        <v/>
      </c>
      <c r="BE95">
        <f>IFERROR(VLOOKUP(B95,'[1]2019'!$B$3:$AC$102,11,0), "")</f>
        <v>19</v>
      </c>
      <c r="BF95" t="str">
        <f>IFERROR(VLOOKUP(B95,'[1]2018'!B96:U195,13,0), "")</f>
        <v/>
      </c>
      <c r="BG95" s="10">
        <v>102.29</v>
      </c>
      <c r="BH95" s="10" t="str">
        <f>IFERROR(VLOOKUP($B95,'[1]2021'!$B$3:$AB$102,20,0),"")</f>
        <v/>
      </c>
      <c r="BI95" s="10" t="str">
        <f>IFERROR(VLOOKUP($B95,'[1]2020'!$B$3:$AD$92,20,0),"")</f>
        <v/>
      </c>
      <c r="BJ95" s="10">
        <f>IFERROR(VLOOKUP($B95,'[1]2019'!$B$3:$AC$102,17,0),"")</f>
        <v>122</v>
      </c>
      <c r="BK95" s="10">
        <f>IFERROR(VLOOKUP($B95,'[1]2018'!$B$3:$U$102,17,0),"")</f>
        <v>97</v>
      </c>
      <c r="BL95" s="11">
        <v>62368</v>
      </c>
      <c r="BM95" s="11" t="str">
        <f>IFERROR(VLOOKUP(B95,'[1]2021'!$B$3:$AB$102,18,0), "")</f>
        <v/>
      </c>
      <c r="BN95" s="11" t="str">
        <f>IFERROR(VLOOKUP(B95,'[1]2020'!$B$3:$AD$92,16,0), "")</f>
        <v/>
      </c>
      <c r="BO95" s="11">
        <f>IFERROR(VLOOKUP(B95,'[1]2019'!$B$3:$AC$102,7,0), "")</f>
        <v>48868</v>
      </c>
      <c r="BP95">
        <v>42</v>
      </c>
      <c r="BQ95" t="str">
        <f>IFERROR(VLOOKUP(B95,'[1]2021'!$B$3:$AB$102,24,0), "")</f>
        <v/>
      </c>
      <c r="BR95" t="str">
        <f>IFERROR(VLOOKUP(B95,'[1]2020'!$B$3:$AD$92,28,0), "")</f>
        <v/>
      </c>
      <c r="BS95">
        <f>IFERROR(VLOOKUP(B95,'[1]2019'!$B$3:$AC$102,13,0), "")</f>
        <v>21</v>
      </c>
      <c r="BT95">
        <v>2</v>
      </c>
      <c r="BU95" t="str">
        <f>IFERROR(VLOOKUP(B95,'[1]2021'!$B$3:$AB$102,7,0), "")</f>
        <v/>
      </c>
      <c r="BV95" t="str">
        <f>IFERROR(VLOOKUP(B95,'[1]2020'!$B$3:$AD$92,17,0), "")</f>
        <v/>
      </c>
      <c r="BW95">
        <f>IFERROR(VLOOKUP(B95,'[1]2019'!$B$3:$AC$102,9,0), "")</f>
        <v>1</v>
      </c>
      <c r="BX95">
        <f>IFERROR(VLOOKUP(B95,'[1]2018'!$B$3:$U$102,11,0), "")</f>
        <v>2</v>
      </c>
      <c r="BY95">
        <v>15</v>
      </c>
      <c r="BZ95" t="str">
        <f>IFERROR(VLOOKUP(B95,'[1]2021'!$B$3:$AB$102,19,0), "")</f>
        <v/>
      </c>
      <c r="CA95" t="str">
        <f>IFERROR(VLOOKUP(B95,'[1]2020'!$B$3:$AD$92,26,0), "")</f>
        <v/>
      </c>
      <c r="CB95">
        <f>IFERROR(VLOOKUP(B95,'[1]2019'!$B$3:$AC$102,3,0), "")</f>
        <v>25</v>
      </c>
      <c r="CC95">
        <f>IFERROR(VLOOKUP(B95,'[1]2018'!$B$3:$U$102,18,0), "")</f>
        <v>18</v>
      </c>
      <c r="CD95">
        <v>83.858000000000004</v>
      </c>
      <c r="CE95" t="str">
        <f>IFERROR(VLOOKUP(B95,'[1]2021'!$B$3:$AB$102,21,0), "")</f>
        <v/>
      </c>
      <c r="CF95" t="str">
        <f>IFERROR(VLOOKUP(B95,'[1]2020'!$B$3:$AD$92,7,0), "")</f>
        <v/>
      </c>
      <c r="CG95" t="s">
        <v>220</v>
      </c>
      <c r="CH95">
        <v>24</v>
      </c>
      <c r="CI95">
        <v>27</v>
      </c>
    </row>
    <row r="96" spans="1:87" x14ac:dyDescent="0.3">
      <c r="A96">
        <v>95</v>
      </c>
      <c r="B96" t="s">
        <v>75</v>
      </c>
      <c r="C96">
        <v>98</v>
      </c>
      <c r="D96">
        <f>IFERROR(VLOOKUP(B96,'[1]2021'!$B$3:$AB$102,22,0), "")</f>
        <v>98</v>
      </c>
      <c r="E96">
        <f>IFERROR(VLOOKUP(B96,'[1]2020'!$B$3:$AD$92,11,0), "")</f>
        <v>68</v>
      </c>
      <c r="F96" t="str">
        <f>IFERROR(VLOOKUP(B96,'[1]2019'!$B$3:$AC$102,14,0), "")</f>
        <v/>
      </c>
      <c r="G96">
        <v>46</v>
      </c>
      <c r="H96">
        <f>IFERROR(VLOOKUP(B96,'[1]2021'!$B$3:$AB$102,10,0), "")</f>
        <v>46</v>
      </c>
      <c r="I96">
        <f>IFERROR(VLOOKUP(B96,'[1]2020'!$B$3:$AD$92,20,0), "")</f>
        <v>46</v>
      </c>
      <c r="J96" t="str">
        <f>IFERROR(VLOOKUP(B96,'[1]2019'!$B$3:$AC$102,19,0), "")</f>
        <v/>
      </c>
      <c r="K96" t="str">
        <f>IFERROR(VLOOKUP(B96,'[1]2018'!$B$3:$U$102,14,0), "")</f>
        <v/>
      </c>
      <c r="L96">
        <v>48</v>
      </c>
      <c r="M96">
        <f>IFERROR(VLOOKUP(B96,'[1]2021'!B97:$AB$102,23,0), "")</f>
        <v>50</v>
      </c>
      <c r="N96">
        <f>IFERROR(VLOOKUP(B96,'[1]2020'!$B$3:$AD$92,4,0), "")</f>
        <v>48</v>
      </c>
      <c r="O96" t="str">
        <f>IFERROR(VLOOKUP(B96,'[1]2019'!$B$3:$AC$102,5,0), "")</f>
        <v/>
      </c>
      <c r="P96">
        <v>93</v>
      </c>
      <c r="Q96">
        <f>IFERROR(VLOOKUP(B96,'[1]2021'!$B$3:$AB$102,11,0), "")</f>
        <v>0</v>
      </c>
      <c r="R96" t="str">
        <f>IFERROR(VLOOKUP(B96,'[1]2020'!$B$3:$AD$92,6,0), "")</f>
        <v/>
      </c>
      <c r="S96" t="str">
        <f>IFERROR(VLOOKUP(B96,'[1]2019'!$B$3:$AC$102,12,0), "")</f>
        <v/>
      </c>
      <c r="T96" t="str">
        <f>IFERROR(VLOOKUP(B96,'[1]2018'!$B$3:$U$102,15,0), "")</f>
        <v/>
      </c>
      <c r="U96">
        <v>80</v>
      </c>
      <c r="V96">
        <f>IFERROR(VLOOKUP(B96,'[1]2021'!$B$3:$AB$102,12,0), "")</f>
        <v>78</v>
      </c>
      <c r="W96">
        <f>IFERROR(VLOOKUP(B96,'[1]2020'!$B$3:$AD$92,15,0), "")</f>
        <v>78</v>
      </c>
      <c r="X96" t="str">
        <f>IFERROR(VLOOKUP(B96,'[1]2019'!$B$3:$AC$102,21,0), "")</f>
        <v/>
      </c>
      <c r="Y96" t="str">
        <f>IFERROR(VLOOKUP(B96,'[1]2018'!$B$3:$U$102,19,0), "")</f>
        <v/>
      </c>
      <c r="Z96">
        <v>81</v>
      </c>
      <c r="AA96">
        <f>IFERROR(VLOOKUP(B96,'[1]2021'!$B$3:$AB$102,9,0), "")</f>
        <v>80</v>
      </c>
      <c r="AB96">
        <f>IFERROR(VLOOKUP(B96,'[1]2020'!$B$3:$AD$92,18,0), "")</f>
        <v>58</v>
      </c>
      <c r="AC96" t="str">
        <f>IFERROR(VLOOKUP(B96,'[1]2019'!$B$3:$AC$102,16,0), "")</f>
        <v/>
      </c>
      <c r="AD96" t="str">
        <f>IFERROR(VLOOKUP(B96,'[1]2018'!$B$3:$U$102,16,0), "")</f>
        <v/>
      </c>
      <c r="AE96">
        <v>95</v>
      </c>
      <c r="AF96">
        <f>IFERROR(VLOOKUP(B96,'[1]2021'!$B$3:$AC$102,28,0), "")</f>
        <v>96</v>
      </c>
      <c r="AG96">
        <f>IFERROR(VLOOKUP(B96,'[1]2020'!$B$3:$AE$92,30,0), "")</f>
        <v>88</v>
      </c>
      <c r="AH96">
        <f>IFERROR(VLOOKUP(B96,'[1]2021'!$B$3:$AB$102,14,0), "")</f>
        <v>0</v>
      </c>
      <c r="AI96" t="str">
        <f>IFERROR(VLOOKUP(B96,'[1]2020'!$B$3:$AE$92,29,0), "")</f>
        <v/>
      </c>
      <c r="AJ96">
        <v>8.08</v>
      </c>
      <c r="AK96">
        <f>IFERROR(VLOOKUP(B96,'[1]2021'!$B$3:$AB$102,13,0), "")</f>
        <v>8.1300000000000008</v>
      </c>
      <c r="AL96">
        <f>IFERROR(VLOOKUP(B96,'[1]2020'!$B$3:$AD$92,25,0), "")</f>
        <v>8.2799999999999994</v>
      </c>
      <c r="AM96">
        <v>62</v>
      </c>
      <c r="AN96">
        <f>IFERROR(VLOOKUP(B96,'[1]2021'!$B$3:$AB$102,3,0), "")</f>
        <v>62</v>
      </c>
      <c r="AO96">
        <f>IFERROR(VLOOKUP(B96,'[1]2020'!$B$3:$AD$92,12,0), "")</f>
        <v>46</v>
      </c>
      <c r="AP96" t="str">
        <f>IFERROR(VLOOKUP(B96,'[1]2019'!$B$3:$AC$102,22,0), "")</f>
        <v/>
      </c>
      <c r="AQ96" t="str">
        <f>IFERROR(VLOOKUP(B96,'[1]2018'!$B$3:$U$102,5,0), "")</f>
        <v/>
      </c>
      <c r="AR96">
        <v>51</v>
      </c>
      <c r="AS96">
        <f>IFERROR(VLOOKUP(B96,'[1]2021'!$B$3:$AB$102,27,0), "")</f>
        <v>57</v>
      </c>
      <c r="AT96">
        <f>IFERROR(VLOOKUP(B96,'[1]2020'!$B$3:$AD$92,8,0), "")</f>
        <v>53</v>
      </c>
      <c r="AU96" t="str">
        <f>IFERROR(VLOOKUP(B96,'[1]2019'!B97:$AC$102,20,0), "")</f>
        <v/>
      </c>
      <c r="AV96" t="str">
        <f>IFERROR(VLOOKUP(B96,'[1]2018'!$B$3:$U$102,4,0), "")</f>
        <v/>
      </c>
      <c r="AW96">
        <v>51</v>
      </c>
      <c r="AX96">
        <f>IFERROR(VLOOKUP(B96,'[1]2021'!$B$3:$AB$102,6,0), "")</f>
        <v>51</v>
      </c>
      <c r="AY96">
        <f>IFERROR(VLOOKUP(B96,'[1]2020'!$B$3:$AD$92,3,0), "")</f>
        <v>52</v>
      </c>
      <c r="AZ96" t="str">
        <f>IFERROR(VLOOKUP(B96,'[1]2019'!$B$3:$AC$102,27,0), "")</f>
        <v/>
      </c>
      <c r="BA96" t="str">
        <f>IFERROR(VLOOKUP(B96,'[1]2018'!$B$3:$U$102,8,0), "")</f>
        <v/>
      </c>
      <c r="BB96">
        <v>93</v>
      </c>
      <c r="BC96" t="str">
        <f>IFERROR(VLOOKUP(B97,'[1]2021'!$B$3:$AB$102,17,0), "")</f>
        <v/>
      </c>
      <c r="BD96">
        <f>IFERROR(VLOOKUP(B96,'[1]2020'!$B$3:$AD$92,2,0), "")</f>
        <v>81</v>
      </c>
      <c r="BE96" t="str">
        <f>IFERROR(VLOOKUP(B96,'[1]2019'!$B$3:$AC$102,11,0), "")</f>
        <v/>
      </c>
      <c r="BF96" t="str">
        <f>IFERROR(VLOOKUP(B96,'[1]2018'!B97:U196,13,0), "")</f>
        <v/>
      </c>
      <c r="BG96" s="10">
        <v>33.380000000000003</v>
      </c>
      <c r="BH96" s="10">
        <f>IFERROR(VLOOKUP($B96,'[1]2021'!$B$3:$AB$102,20,0),"")</f>
        <v>36.048000000000002</v>
      </c>
      <c r="BI96" s="10">
        <f>IFERROR(VLOOKUP($B96,'[1]2020'!$B$3:$AD$92,20,0),"")</f>
        <v>46</v>
      </c>
      <c r="BJ96" s="10" t="str">
        <f>IFERROR(VLOOKUP($B96,'[1]2019'!$B$3:$AC$102,17,0),"")</f>
        <v/>
      </c>
      <c r="BK96" s="10" t="str">
        <f>IFERROR(VLOOKUP($B96,'[1]2018'!$B$3:$U$102,17,0),"")</f>
        <v/>
      </c>
      <c r="BL96" s="11">
        <v>62177</v>
      </c>
      <c r="BM96" s="11">
        <f>IFERROR(VLOOKUP(B96,'[1]2021'!$B$3:$AB$102,18,0), "")</f>
        <v>59543</v>
      </c>
      <c r="BN96" s="11">
        <f>IFERROR(VLOOKUP(B96,'[1]2020'!$B$3:$AD$92,16,0), "")</f>
        <v>58397</v>
      </c>
      <c r="BO96" s="11" t="str">
        <f>IFERROR(VLOOKUP(B96,'[1]2019'!$B$3:$AC$102,7,0), "")</f>
        <v/>
      </c>
      <c r="BP96">
        <v>49</v>
      </c>
      <c r="BQ96">
        <f>IFERROR(VLOOKUP(B96,'[1]2021'!$B$3:$AB$102,24,0), "")</f>
        <v>53</v>
      </c>
      <c r="BR96">
        <f>IFERROR(VLOOKUP(B96,'[1]2020'!$B$3:$AD$92,28,0), "")</f>
        <v>51</v>
      </c>
      <c r="BS96" t="str">
        <f>IFERROR(VLOOKUP(B96,'[1]2019'!$B$3:$AC$102,13,0), "")</f>
        <v/>
      </c>
      <c r="BT96">
        <v>54</v>
      </c>
      <c r="BU96">
        <f>IFERROR(VLOOKUP(B96,'[1]2021'!$B$3:$AB$102,7,0), "")</f>
        <v>56</v>
      </c>
      <c r="BV96">
        <f>IFERROR(VLOOKUP(B96,'[1]2020'!$B$3:$AD$92,17,0), "")</f>
        <v>56</v>
      </c>
      <c r="BW96" t="str">
        <f>IFERROR(VLOOKUP(B96,'[1]2019'!$B$3:$AC$102,9,0), "")</f>
        <v/>
      </c>
      <c r="BX96" t="str">
        <f>IFERROR(VLOOKUP(B96,'[1]2018'!$B$3:$U$102,11,0), "")</f>
        <v/>
      </c>
      <c r="BY96">
        <v>21</v>
      </c>
      <c r="BZ96">
        <f>IFERROR(VLOOKUP(B96,'[1]2021'!$B$3:$AB$102,19,0), "")</f>
        <v>19</v>
      </c>
      <c r="CA96">
        <f>IFERROR(VLOOKUP(B96,'[1]2020'!$B$3:$AD$92,26,0), "")</f>
        <v>20</v>
      </c>
      <c r="CB96" t="str">
        <f>IFERROR(VLOOKUP(B96,'[1]2019'!$B$3:$AC$102,3,0), "")</f>
        <v/>
      </c>
      <c r="CC96" t="str">
        <f>IFERROR(VLOOKUP(B96,'[1]2018'!$B$3:$U$102,18,0), "")</f>
        <v/>
      </c>
      <c r="CD96">
        <v>81.733000000000004</v>
      </c>
      <c r="CE96">
        <f>IFERROR(VLOOKUP(B96,'[1]2021'!$B$3:$AB$102,21,0), "")</f>
        <v>80.47</v>
      </c>
      <c r="CF96">
        <f>IFERROR(VLOOKUP(B96,'[1]2020'!$B$3:$AD$92,7,0), "")</f>
        <v>82</v>
      </c>
      <c r="CG96" t="s">
        <v>214</v>
      </c>
      <c r="CH96">
        <v>100</v>
      </c>
      <c r="CI96">
        <v>24</v>
      </c>
    </row>
    <row r="97" spans="1:87" x14ac:dyDescent="0.3">
      <c r="A97">
        <v>96</v>
      </c>
      <c r="B97" t="s">
        <v>99</v>
      </c>
      <c r="C97">
        <v>72</v>
      </c>
      <c r="D97" t="str">
        <f>IFERROR(VLOOKUP(B97,'[1]2021'!$B$3:$AB$102,22,0), "")</f>
        <v/>
      </c>
      <c r="E97" t="str">
        <f>IFERROR(VLOOKUP(B97,'[1]2020'!$B$3:$AD$92,11,0), "")</f>
        <v/>
      </c>
      <c r="F97" t="str">
        <f>IFERROR(VLOOKUP(B97,'[1]2019'!$B$3:$AC$102,14,0), "")</f>
        <v/>
      </c>
      <c r="G97">
        <v>0</v>
      </c>
      <c r="H97" t="str">
        <f>IFERROR(VLOOKUP(B97,'[1]2021'!$B$3:$AB$102,10,0), "")</f>
        <v/>
      </c>
      <c r="I97" t="str">
        <f>IFERROR(VLOOKUP(B97,'[1]2020'!$B$3:$AD$92,20,0), "")</f>
        <v/>
      </c>
      <c r="J97" t="str">
        <f>IFERROR(VLOOKUP(B97,'[1]2019'!$B$3:$AC$102,19,0), "")</f>
        <v/>
      </c>
      <c r="K97" t="str">
        <f>IFERROR(VLOOKUP(B97,'[1]2018'!$B$3:$U$102,14,0), "")</f>
        <v/>
      </c>
      <c r="L97">
        <v>86</v>
      </c>
      <c r="M97" t="str">
        <f>IFERROR(VLOOKUP(B97,'[1]2021'!B98:$AB$102,23,0), "")</f>
        <v/>
      </c>
      <c r="N97" t="str">
        <f>IFERROR(VLOOKUP(B97,'[1]2020'!$B$3:$AD$92,4,0), "")</f>
        <v/>
      </c>
      <c r="O97" t="str">
        <f>IFERROR(VLOOKUP(B97,'[1]2019'!$B$3:$AC$102,5,0), "")</f>
        <v/>
      </c>
      <c r="P97" t="s">
        <v>3</v>
      </c>
      <c r="Q97" t="str">
        <f>IFERROR(VLOOKUP(B97,'[1]2021'!$B$3:$AB$102,11,0), "")</f>
        <v/>
      </c>
      <c r="R97" t="str">
        <f>IFERROR(VLOOKUP(B97,'[1]2020'!$B$3:$AD$92,6,0), "")</f>
        <v/>
      </c>
      <c r="S97" t="str">
        <f>IFERROR(VLOOKUP(B97,'[1]2019'!$B$3:$AC$102,12,0), "")</f>
        <v/>
      </c>
      <c r="T97" t="str">
        <f>IFERROR(VLOOKUP(B97,'[1]2018'!$B$3:$U$102,15,0), "")</f>
        <v/>
      </c>
      <c r="U97">
        <v>78</v>
      </c>
      <c r="V97" t="str">
        <f>IFERROR(VLOOKUP(B97,'[1]2021'!$B$3:$AB$102,12,0), "")</f>
        <v/>
      </c>
      <c r="W97" t="str">
        <f>IFERROR(VLOOKUP(B97,'[1]2020'!$B$3:$AD$92,15,0), "")</f>
        <v/>
      </c>
      <c r="X97" t="str">
        <f>IFERROR(VLOOKUP(B97,'[1]2019'!$B$3:$AC$102,21,0), "")</f>
        <v/>
      </c>
      <c r="Y97" t="str">
        <f>IFERROR(VLOOKUP(B97,'[1]2018'!$B$3:$U$102,19,0), "")</f>
        <v/>
      </c>
      <c r="Z97">
        <v>96</v>
      </c>
      <c r="AA97" t="str">
        <f>IFERROR(VLOOKUP(B97,'[1]2021'!$B$3:$AB$102,9,0), "")</f>
        <v/>
      </c>
      <c r="AB97" t="str">
        <f>IFERROR(VLOOKUP(B97,'[1]2020'!$B$3:$AD$92,18,0), "")</f>
        <v/>
      </c>
      <c r="AC97" t="str">
        <f>IFERROR(VLOOKUP(B97,'[1]2019'!$B$3:$AC$102,16,0), "")</f>
        <v/>
      </c>
      <c r="AD97" t="str">
        <f>IFERROR(VLOOKUP(B97,'[1]2018'!$B$3:$U$102,16,0), "")</f>
        <v/>
      </c>
      <c r="AE97">
        <v>96</v>
      </c>
      <c r="AF97" t="str">
        <f>IFERROR(VLOOKUP(B97,'[1]2021'!$B$3:$AC$102,28,0), "")</f>
        <v/>
      </c>
      <c r="AG97" t="str">
        <f>IFERROR(VLOOKUP(B97,'[1]2020'!$B$3:$AE$92,30,0), "")</f>
        <v/>
      </c>
      <c r="AH97" t="str">
        <f>IFERROR(VLOOKUP(B97,'[1]2021'!$B$3:$AB$102,14,0), "")</f>
        <v/>
      </c>
      <c r="AI97" t="str">
        <f>IFERROR(VLOOKUP(B97,'[1]2020'!$B$3:$AE$92,29,0), "")</f>
        <v/>
      </c>
      <c r="AJ97">
        <v>8.34</v>
      </c>
      <c r="AK97" t="str">
        <f>IFERROR(VLOOKUP(B97,'[1]2021'!$B$3:$AB$102,13,0), "")</f>
        <v/>
      </c>
      <c r="AL97" t="str">
        <f>IFERROR(VLOOKUP(B97,'[1]2020'!$B$3:$AD$92,25,0), "")</f>
        <v/>
      </c>
      <c r="AM97">
        <v>25</v>
      </c>
      <c r="AN97" t="str">
        <f>IFERROR(VLOOKUP(B97,'[1]2021'!$B$3:$AB$102,3,0), "")</f>
        <v/>
      </c>
      <c r="AO97" t="str">
        <f>IFERROR(VLOOKUP(B97,'[1]2020'!$B$3:$AD$92,12,0), "")</f>
        <v/>
      </c>
      <c r="AP97" t="str">
        <f>IFERROR(VLOOKUP(B97,'[1]2019'!$B$3:$AC$102,22,0), "")</f>
        <v/>
      </c>
      <c r="AQ97" t="str">
        <f>IFERROR(VLOOKUP(B97,'[1]2018'!$B$3:$U$102,5,0), "")</f>
        <v/>
      </c>
      <c r="AR97">
        <v>29</v>
      </c>
      <c r="AS97" t="str">
        <f>IFERROR(VLOOKUP(B97,'[1]2021'!$B$3:$AB$102,27,0), "")</f>
        <v/>
      </c>
      <c r="AT97" t="str">
        <f>IFERROR(VLOOKUP(B97,'[1]2020'!$B$3:$AD$92,8,0), "")</f>
        <v/>
      </c>
      <c r="AU97" t="str">
        <f>IFERROR(VLOOKUP(B97,'[1]2019'!B98:$AC$102,20,0), "")</f>
        <v/>
      </c>
      <c r="AV97" t="str">
        <f>IFERROR(VLOOKUP(B97,'[1]2018'!$B$3:$U$102,4,0), "")</f>
        <v/>
      </c>
      <c r="AW97">
        <v>54</v>
      </c>
      <c r="AX97" t="str">
        <f>IFERROR(VLOOKUP(B97,'[1]2021'!$B$3:$AB$102,6,0), "")</f>
        <v/>
      </c>
      <c r="AY97" t="str">
        <f>IFERROR(VLOOKUP(B97,'[1]2020'!$B$3:$AD$92,3,0), "")</f>
        <v/>
      </c>
      <c r="AZ97" t="str">
        <f>IFERROR(VLOOKUP(B97,'[1]2019'!$B$3:$AC$102,27,0), "")</f>
        <v/>
      </c>
      <c r="BA97" t="str">
        <f>IFERROR(VLOOKUP(B97,'[1]2018'!$B$3:$U$102,8,0), "")</f>
        <v/>
      </c>
      <c r="BB97">
        <v>27</v>
      </c>
      <c r="BC97" t="str">
        <f>IFERROR(VLOOKUP(B98,'[1]2021'!$B$3:$AB$102,17,0), "")</f>
        <v/>
      </c>
      <c r="BD97" t="str">
        <f>IFERROR(VLOOKUP(B97,'[1]2020'!$B$3:$AD$92,2,0), "")</f>
        <v/>
      </c>
      <c r="BE97" t="str">
        <f>IFERROR(VLOOKUP(B97,'[1]2019'!$B$3:$AC$102,11,0), "")</f>
        <v/>
      </c>
      <c r="BF97" t="str">
        <f>IFERROR(VLOOKUP(B97,'[1]2018'!B98:U197,13,0), "")</f>
        <v/>
      </c>
      <c r="BG97" s="10">
        <v>51.5</v>
      </c>
      <c r="BH97" s="10" t="str">
        <f>IFERROR(VLOOKUP($B97,'[1]2021'!$B$3:$AB$102,20,0),"")</f>
        <v/>
      </c>
      <c r="BI97" s="10" t="str">
        <f>IFERROR(VLOOKUP($B97,'[1]2020'!$B$3:$AD$92,20,0),"")</f>
        <v/>
      </c>
      <c r="BJ97" s="10" t="str">
        <f>IFERROR(VLOOKUP($B97,'[1]2019'!$B$3:$AC$102,17,0),"")</f>
        <v/>
      </c>
      <c r="BK97" s="10" t="str">
        <f>IFERROR(VLOOKUP($B97,'[1]2018'!$B$3:$U$102,17,0),"")</f>
        <v/>
      </c>
      <c r="BL97" s="11">
        <v>92800</v>
      </c>
      <c r="BM97" s="11" t="str">
        <f>IFERROR(VLOOKUP(B97,'[1]2021'!$B$3:$AB$102,18,0), "")</f>
        <v/>
      </c>
      <c r="BN97" s="11" t="str">
        <f>IFERROR(VLOOKUP(B97,'[1]2020'!$B$3:$AD$92,16,0), "")</f>
        <v/>
      </c>
      <c r="BO97" s="11" t="str">
        <f>IFERROR(VLOOKUP(B97,'[1]2019'!$B$3:$AC$102,7,0), "")</f>
        <v/>
      </c>
      <c r="BP97">
        <v>99</v>
      </c>
      <c r="BQ97" t="str">
        <f>IFERROR(VLOOKUP(B97,'[1]2021'!$B$3:$AB$102,24,0), "")</f>
        <v/>
      </c>
      <c r="BR97" t="str">
        <f>IFERROR(VLOOKUP(B97,'[1]2020'!$B$3:$AD$92,28,0), "")</f>
        <v/>
      </c>
      <c r="BS97" t="str">
        <f>IFERROR(VLOOKUP(B97,'[1]2019'!$B$3:$AC$102,13,0), "")</f>
        <v/>
      </c>
      <c r="BT97">
        <v>0</v>
      </c>
      <c r="BU97" t="str">
        <f>IFERROR(VLOOKUP(B97,'[1]2021'!$B$3:$AB$102,7,0), "")</f>
        <v/>
      </c>
      <c r="BV97" t="str">
        <f>IFERROR(VLOOKUP(B97,'[1]2020'!$B$3:$AD$92,17,0), "")</f>
        <v/>
      </c>
      <c r="BW97" t="str">
        <f>IFERROR(VLOOKUP(B97,'[1]2019'!$B$3:$AC$102,9,0), "")</f>
        <v/>
      </c>
      <c r="BX97" t="str">
        <f>IFERROR(VLOOKUP(B97,'[1]2018'!$B$3:$U$102,11,0), "")</f>
        <v/>
      </c>
      <c r="BY97">
        <v>0</v>
      </c>
      <c r="BZ97" t="str">
        <f>IFERROR(VLOOKUP(B97,'[1]2021'!$B$3:$AB$102,19,0), "")</f>
        <v/>
      </c>
      <c r="CA97" t="str">
        <f>IFERROR(VLOOKUP(B97,'[1]2020'!$B$3:$AD$92,26,0), "")</f>
        <v/>
      </c>
      <c r="CB97" t="str">
        <f>IFERROR(VLOOKUP(B97,'[1]2019'!$B$3:$AC$102,3,0), "")</f>
        <v/>
      </c>
      <c r="CC97" t="str">
        <f>IFERROR(VLOOKUP(B97,'[1]2018'!$B$3:$U$102,18,0), "")</f>
        <v/>
      </c>
      <c r="CD97">
        <v>80.947000000000003</v>
      </c>
      <c r="CE97" t="str">
        <f>IFERROR(VLOOKUP(B97,'[1]2021'!$B$3:$AB$102,21,0), "")</f>
        <v/>
      </c>
      <c r="CF97" t="str">
        <f>IFERROR(VLOOKUP(B97,'[1]2020'!$B$3:$AD$92,7,0), "")</f>
        <v/>
      </c>
      <c r="CG97" t="s">
        <v>259</v>
      </c>
      <c r="CH97">
        <v>100</v>
      </c>
      <c r="CI97">
        <v>23</v>
      </c>
    </row>
    <row r="98" spans="1:87" x14ac:dyDescent="0.3">
      <c r="A98">
        <v>97</v>
      </c>
      <c r="B98" t="s">
        <v>100</v>
      </c>
      <c r="C98">
        <v>27</v>
      </c>
      <c r="D98" t="str">
        <f>IFERROR(VLOOKUP(B98,'[1]2021'!$B$3:$AB$102,22,0), "")</f>
        <v/>
      </c>
      <c r="E98" t="str">
        <f>IFERROR(VLOOKUP(B98,'[1]2020'!$B$3:$AD$92,11,0), "")</f>
        <v/>
      </c>
      <c r="F98" t="str">
        <f>IFERROR(VLOOKUP(B98,'[1]2019'!$B$3:$AC$102,14,0), "")</f>
        <v/>
      </c>
      <c r="G98">
        <v>0</v>
      </c>
      <c r="H98" t="str">
        <f>IFERROR(VLOOKUP(B98,'[1]2021'!$B$3:$AB$102,10,0), "")</f>
        <v/>
      </c>
      <c r="I98" t="str">
        <f>IFERROR(VLOOKUP(B98,'[1]2020'!$B$3:$AD$92,20,0), "")</f>
        <v/>
      </c>
      <c r="J98" t="str">
        <f>IFERROR(VLOOKUP(B98,'[1]2019'!$B$3:$AC$102,19,0), "")</f>
        <v/>
      </c>
      <c r="K98" t="str">
        <f>IFERROR(VLOOKUP(B98,'[1]2018'!$B$3:$U$102,14,0), "")</f>
        <v/>
      </c>
      <c r="L98">
        <v>91</v>
      </c>
      <c r="M98" t="str">
        <f>IFERROR(VLOOKUP(B98,'[1]2021'!B99:$AB$102,23,0), "")</f>
        <v/>
      </c>
      <c r="N98" t="str">
        <f>IFERROR(VLOOKUP(B98,'[1]2020'!$B$3:$AD$92,4,0), "")</f>
        <v/>
      </c>
      <c r="O98" t="str">
        <f>IFERROR(VLOOKUP(B98,'[1]2019'!$B$3:$AC$102,5,0), "")</f>
        <v/>
      </c>
      <c r="P98" t="s">
        <v>3</v>
      </c>
      <c r="Q98" t="str">
        <f>IFERROR(VLOOKUP(B98,'[1]2021'!$B$3:$AB$102,11,0), "")</f>
        <v/>
      </c>
      <c r="R98" t="str">
        <f>IFERROR(VLOOKUP(B98,'[1]2020'!$B$3:$AD$92,6,0), "")</f>
        <v/>
      </c>
      <c r="S98" t="str">
        <f>IFERROR(VLOOKUP(B98,'[1]2019'!$B$3:$AC$102,12,0), "")</f>
        <v/>
      </c>
      <c r="T98" t="str">
        <f>IFERROR(VLOOKUP(B98,'[1]2018'!$B$3:$U$102,15,0), "")</f>
        <v/>
      </c>
      <c r="U98">
        <v>98</v>
      </c>
      <c r="V98" t="str">
        <f>IFERROR(VLOOKUP(B98,'[1]2021'!$B$3:$AB$102,12,0), "")</f>
        <v/>
      </c>
      <c r="W98" t="str">
        <f>IFERROR(VLOOKUP(B98,'[1]2020'!$B$3:$AD$92,15,0), "")</f>
        <v/>
      </c>
      <c r="X98" t="str">
        <f>IFERROR(VLOOKUP(B98,'[1]2019'!$B$3:$AC$102,21,0), "")</f>
        <v/>
      </c>
      <c r="Y98" t="str">
        <f>IFERROR(VLOOKUP(B98,'[1]2018'!$B$3:$U$102,19,0), "")</f>
        <v/>
      </c>
      <c r="Z98">
        <v>100</v>
      </c>
      <c r="AA98" t="str">
        <f>IFERROR(VLOOKUP(B98,'[1]2021'!$B$3:$AB$102,9,0), "")</f>
        <v/>
      </c>
      <c r="AB98" t="str">
        <f>IFERROR(VLOOKUP(B98,'[1]2020'!$B$3:$AD$92,18,0), "")</f>
        <v/>
      </c>
      <c r="AC98" t="str">
        <f>IFERROR(VLOOKUP(B98,'[1]2019'!$B$3:$AC$102,16,0), "")</f>
        <v/>
      </c>
      <c r="AD98" t="str">
        <f>IFERROR(VLOOKUP(B98,'[1]2018'!$B$3:$U$102,16,0), "")</f>
        <v/>
      </c>
      <c r="AE98">
        <v>97</v>
      </c>
      <c r="AF98" t="str">
        <f>IFERROR(VLOOKUP(B98,'[1]2021'!$B$3:$AC$102,28,0), "")</f>
        <v/>
      </c>
      <c r="AG98" t="str">
        <f>IFERROR(VLOOKUP(B98,'[1]2020'!$B$3:$AE$92,30,0), "")</f>
        <v/>
      </c>
      <c r="AH98" t="str">
        <f>IFERROR(VLOOKUP(B98,'[1]2021'!$B$3:$AB$102,14,0), "")</f>
        <v/>
      </c>
      <c r="AI98" t="str">
        <f>IFERROR(VLOOKUP(B98,'[1]2020'!$B$3:$AE$92,29,0), "")</f>
        <v/>
      </c>
      <c r="AJ98">
        <v>8.84</v>
      </c>
      <c r="AK98" t="str">
        <f>IFERROR(VLOOKUP(B98,'[1]2021'!$B$3:$AB$102,13,0), "")</f>
        <v/>
      </c>
      <c r="AL98" t="str">
        <f>IFERROR(VLOOKUP(B98,'[1]2020'!$B$3:$AD$92,25,0), "")</f>
        <v/>
      </c>
      <c r="AM98">
        <v>22</v>
      </c>
      <c r="AN98" t="str">
        <f>IFERROR(VLOOKUP(B98,'[1]2021'!$B$3:$AB$102,3,0), "")</f>
        <v/>
      </c>
      <c r="AO98" t="str">
        <f>IFERROR(VLOOKUP(B98,'[1]2020'!$B$3:$AD$92,12,0), "")</f>
        <v/>
      </c>
      <c r="AP98" t="str">
        <f>IFERROR(VLOOKUP(B98,'[1]2019'!$B$3:$AC$102,22,0), "")</f>
        <v/>
      </c>
      <c r="AQ98" t="str">
        <f>IFERROR(VLOOKUP(B98,'[1]2018'!$B$3:$U$102,5,0), "")</f>
        <v/>
      </c>
      <c r="AR98">
        <v>32</v>
      </c>
      <c r="AS98" t="str">
        <f>IFERROR(VLOOKUP(B98,'[1]2021'!$B$3:$AB$102,27,0), "")</f>
        <v/>
      </c>
      <c r="AT98" t="str">
        <f>IFERROR(VLOOKUP(B98,'[1]2020'!$B$3:$AD$92,8,0), "")</f>
        <v/>
      </c>
      <c r="AU98" t="str">
        <f>IFERROR(VLOOKUP(B98,'[1]2019'!B99:$AC$102,20,0), "")</f>
        <v/>
      </c>
      <c r="AV98" t="str">
        <f>IFERROR(VLOOKUP(B98,'[1]2018'!$B$3:$U$102,4,0), "")</f>
        <v/>
      </c>
      <c r="AW98">
        <v>43</v>
      </c>
      <c r="AX98" t="str">
        <f>IFERROR(VLOOKUP(B98,'[1]2021'!$B$3:$AB$102,6,0), "")</f>
        <v/>
      </c>
      <c r="AY98" t="str">
        <f>IFERROR(VLOOKUP(B98,'[1]2020'!$B$3:$AD$92,3,0), "")</f>
        <v/>
      </c>
      <c r="AZ98" t="str">
        <f>IFERROR(VLOOKUP(B98,'[1]2019'!$B$3:$AC$102,27,0), "")</f>
        <v/>
      </c>
      <c r="BA98" t="str">
        <f>IFERROR(VLOOKUP(B98,'[1]2018'!$B$3:$U$102,8,0), "")</f>
        <v/>
      </c>
      <c r="BB98">
        <v>63</v>
      </c>
      <c r="BC98">
        <f>IFERROR(VLOOKUP(B99,'[1]2021'!$B$3:$AB$102,17,0), "")</f>
        <v>78</v>
      </c>
      <c r="BD98" t="str">
        <f>IFERROR(VLOOKUP(B98,'[1]2020'!$B$3:$AD$92,2,0), "")</f>
        <v/>
      </c>
      <c r="BE98" t="str">
        <f>IFERROR(VLOOKUP(B98,'[1]2019'!$B$3:$AC$102,11,0), "")</f>
        <v/>
      </c>
      <c r="BF98" t="str">
        <f>IFERROR(VLOOKUP(B98,'[1]2018'!B99:U198,13,0), "")</f>
        <v/>
      </c>
      <c r="BG98" s="10">
        <v>50.47</v>
      </c>
      <c r="BH98" s="10" t="str">
        <f>IFERROR(VLOOKUP($B98,'[1]2021'!$B$3:$AB$102,20,0),"")</f>
        <v/>
      </c>
      <c r="BI98" s="10" t="str">
        <f>IFERROR(VLOOKUP($B98,'[1]2020'!$B$3:$AD$92,20,0),"")</f>
        <v/>
      </c>
      <c r="BJ98" s="10" t="str">
        <f>IFERROR(VLOOKUP($B98,'[1]2019'!$B$3:$AC$102,17,0),"")</f>
        <v/>
      </c>
      <c r="BK98" s="10" t="str">
        <f>IFERROR(VLOOKUP($B98,'[1]2018'!$B$3:$U$102,17,0),"")</f>
        <v/>
      </c>
      <c r="BL98" s="11">
        <v>71792</v>
      </c>
      <c r="BM98" s="11" t="str">
        <f>IFERROR(VLOOKUP(B98,'[1]2021'!$B$3:$AB$102,18,0), "")</f>
        <v/>
      </c>
      <c r="BN98" s="11" t="str">
        <f>IFERROR(VLOOKUP(B98,'[1]2020'!$B$3:$AD$92,16,0), "")</f>
        <v/>
      </c>
      <c r="BO98" s="11" t="str">
        <f>IFERROR(VLOOKUP(B98,'[1]2019'!$B$3:$AC$102,7,0), "")</f>
        <v/>
      </c>
      <c r="BP98">
        <v>100</v>
      </c>
      <c r="BQ98" t="str">
        <f>IFERROR(VLOOKUP(B98,'[1]2021'!$B$3:$AB$102,24,0), "")</f>
        <v/>
      </c>
      <c r="BR98" t="str">
        <f>IFERROR(VLOOKUP(B98,'[1]2020'!$B$3:$AD$92,28,0), "")</f>
        <v/>
      </c>
      <c r="BS98" t="str">
        <f>IFERROR(VLOOKUP(B98,'[1]2019'!$B$3:$AC$102,13,0), "")</f>
        <v/>
      </c>
      <c r="BT98">
        <v>0</v>
      </c>
      <c r="BU98" t="str">
        <f>IFERROR(VLOOKUP(B98,'[1]2021'!$B$3:$AB$102,7,0), "")</f>
        <v/>
      </c>
      <c r="BV98" t="str">
        <f>IFERROR(VLOOKUP(B98,'[1]2020'!$B$3:$AD$92,17,0), "")</f>
        <v/>
      </c>
      <c r="BW98" t="str">
        <f>IFERROR(VLOOKUP(B98,'[1]2019'!$B$3:$AC$102,9,0), "")</f>
        <v/>
      </c>
      <c r="BX98" t="str">
        <f>IFERROR(VLOOKUP(B98,'[1]2018'!$B$3:$U$102,11,0), "")</f>
        <v/>
      </c>
      <c r="BY98">
        <v>0</v>
      </c>
      <c r="BZ98" t="str">
        <f>IFERROR(VLOOKUP(B98,'[1]2021'!$B$3:$AB$102,19,0), "")</f>
        <v/>
      </c>
      <c r="CA98" t="str">
        <f>IFERROR(VLOOKUP(B98,'[1]2020'!$B$3:$AD$92,26,0), "")</f>
        <v/>
      </c>
      <c r="CB98" t="str">
        <f>IFERROR(VLOOKUP(B98,'[1]2019'!$B$3:$AC$102,3,0), "")</f>
        <v/>
      </c>
      <c r="CC98" t="str">
        <f>IFERROR(VLOOKUP(B98,'[1]2018'!$B$3:$U$102,18,0), "")</f>
        <v/>
      </c>
      <c r="CD98">
        <v>85.486000000000004</v>
      </c>
      <c r="CE98" t="str">
        <f>IFERROR(VLOOKUP(B98,'[1]2021'!$B$3:$AB$102,21,0), "")</f>
        <v/>
      </c>
      <c r="CF98" t="str">
        <f>IFERROR(VLOOKUP(B98,'[1]2020'!$B$3:$AD$92,7,0), "")</f>
        <v/>
      </c>
      <c r="CG98" t="s">
        <v>266</v>
      </c>
      <c r="CH98">
        <v>100</v>
      </c>
      <c r="CI98">
        <v>22</v>
      </c>
    </row>
    <row r="99" spans="1:87" x14ac:dyDescent="0.3">
      <c r="A99">
        <v>98</v>
      </c>
      <c r="B99" t="s">
        <v>58</v>
      </c>
      <c r="C99">
        <v>9</v>
      </c>
      <c r="D99">
        <f>IFERROR(VLOOKUP(B99,'[1]2021'!$B$3:$AB$102,22,0), "")</f>
        <v>47</v>
      </c>
      <c r="E99">
        <f>IFERROR(VLOOKUP(B99,'[1]2020'!$B$3:$AD$92,11,0), "")</f>
        <v>80</v>
      </c>
      <c r="F99">
        <f>IFERROR(VLOOKUP(B99,'[1]2019'!$B$3:$AC$102,14,0), "")</f>
        <v>99</v>
      </c>
      <c r="G99">
        <v>100</v>
      </c>
      <c r="H99">
        <f>IFERROR(VLOOKUP(B99,'[1]2021'!$B$3:$AB$102,10,0), "")</f>
        <v>100</v>
      </c>
      <c r="I99">
        <f>IFERROR(VLOOKUP(B99,'[1]2020'!$B$3:$AD$92,20,0), "")</f>
        <v>56</v>
      </c>
      <c r="J99">
        <f>IFERROR(VLOOKUP(B99,'[1]2019'!$B$3:$AC$102,19,0), "")</f>
        <v>56</v>
      </c>
      <c r="K99">
        <f>IFERROR(VLOOKUP(B99,'[1]2018'!$B$3:$U$102,14,0), "")</f>
        <v>61</v>
      </c>
      <c r="L99">
        <v>63</v>
      </c>
      <c r="M99" t="str">
        <f>IFERROR(VLOOKUP(B99,'[1]2021'!B100:$AB$102,23,0), "")</f>
        <v/>
      </c>
      <c r="N99">
        <f>IFERROR(VLOOKUP(B99,'[1]2020'!$B$3:$AD$92,4,0), "")</f>
        <v>61</v>
      </c>
      <c r="O99">
        <f>IFERROR(VLOOKUP(B99,'[1]2019'!$B$3:$AC$102,5,0), "")</f>
        <v>54</v>
      </c>
      <c r="P99">
        <v>93</v>
      </c>
      <c r="Q99">
        <f>IFERROR(VLOOKUP(B99,'[1]2021'!$B$3:$AB$102,11,0), "")</f>
        <v>88</v>
      </c>
      <c r="R99">
        <f>IFERROR(VLOOKUP(B99,'[1]2020'!$B$3:$AD$92,6,0), "")</f>
        <v>85</v>
      </c>
      <c r="S99">
        <f>IFERROR(VLOOKUP(B99,'[1]2019'!$B$3:$AC$102,12,0), "")</f>
        <v>78</v>
      </c>
      <c r="T99">
        <f>IFERROR(VLOOKUP(B99,'[1]2018'!$B$3:$U$102,15,0), "")</f>
        <v>74</v>
      </c>
      <c r="U99">
        <v>78</v>
      </c>
      <c r="V99">
        <f>IFERROR(VLOOKUP(B99,'[1]2021'!$B$3:$AB$102,12,0), "")</f>
        <v>75</v>
      </c>
      <c r="W99">
        <f>IFERROR(VLOOKUP(B99,'[1]2020'!$B$3:$AD$92,15,0), "")</f>
        <v>87</v>
      </c>
      <c r="X99">
        <f>IFERROR(VLOOKUP(B99,'[1]2019'!$B$3:$AC$102,21,0), "")</f>
        <v>96</v>
      </c>
      <c r="Y99">
        <f>IFERROR(VLOOKUP(B99,'[1]2018'!$B$3:$U$102,19,0), "")</f>
        <v>83</v>
      </c>
      <c r="Z99">
        <v>89</v>
      </c>
      <c r="AA99">
        <f>IFERROR(VLOOKUP(B99,'[1]2021'!$B$3:$AB$102,9,0), "")</f>
        <v>88</v>
      </c>
      <c r="AB99">
        <f>IFERROR(VLOOKUP(B99,'[1]2020'!$B$3:$AD$92,18,0), "")</f>
        <v>83</v>
      </c>
      <c r="AC99">
        <f>IFERROR(VLOOKUP(B99,'[1]2019'!$B$3:$AC$102,16,0), "")</f>
        <v>89</v>
      </c>
      <c r="AD99">
        <f>IFERROR(VLOOKUP(B99,'[1]2018'!$B$3:$U$102,16,0), "")</f>
        <v>81</v>
      </c>
      <c r="AE99">
        <v>98</v>
      </c>
      <c r="AF99">
        <f>IFERROR(VLOOKUP(B99,'[1]2021'!$B$3:$AC$102,28,0), "")</f>
        <v>91</v>
      </c>
      <c r="AG99">
        <f>IFERROR(VLOOKUP(B99,'[1]2020'!$B$3:$AE$92,30,0), "")</f>
        <v>90</v>
      </c>
      <c r="AH99">
        <f>IFERROR(VLOOKUP(B99,'[1]2021'!$B$3:$AB$102,14,0), "")</f>
        <v>84</v>
      </c>
      <c r="AI99">
        <f>IFERROR(VLOOKUP(B99,'[1]2020'!$B$3:$AE$92,29,0), "")</f>
        <v>81</v>
      </c>
      <c r="AJ99">
        <v>8.6300000000000008</v>
      </c>
      <c r="AK99">
        <f>IFERROR(VLOOKUP(B99,'[1]2021'!$B$3:$AB$102,13,0), "")</f>
        <v>8.56</v>
      </c>
      <c r="AL99">
        <f>IFERROR(VLOOKUP(B99,'[1]2020'!$B$3:$AD$92,25,0), "")</f>
        <v>8.77</v>
      </c>
      <c r="AM99">
        <v>25</v>
      </c>
      <c r="AN99">
        <f>IFERROR(VLOOKUP(B99,'[1]2021'!$B$3:$AB$102,3,0), "")</f>
        <v>25</v>
      </c>
      <c r="AO99">
        <f>IFERROR(VLOOKUP(B99,'[1]2020'!$B$3:$AD$92,12,0), "")</f>
        <v>33</v>
      </c>
      <c r="AP99">
        <f>IFERROR(VLOOKUP(B99,'[1]2019'!$B$3:$AC$102,22,0), "")</f>
        <v>33</v>
      </c>
      <c r="AQ99">
        <f>IFERROR(VLOOKUP(B99,'[1]2018'!$B$3:$U$102,5,0), "")</f>
        <v>11</v>
      </c>
      <c r="AR99">
        <v>66</v>
      </c>
      <c r="AS99">
        <f>IFERROR(VLOOKUP(B99,'[1]2021'!$B$3:$AB$102,27,0), "")</f>
        <v>53</v>
      </c>
      <c r="AT99">
        <f>IFERROR(VLOOKUP(B99,'[1]2020'!$B$3:$AD$92,8,0), "")</f>
        <v>64</v>
      </c>
      <c r="AU99" t="str">
        <f>IFERROR(VLOOKUP(B99,'[1]2019'!B100:$AC$102,20,0), "")</f>
        <v/>
      </c>
      <c r="AV99">
        <f>IFERROR(VLOOKUP(B99,'[1]2018'!$B$3:$U$102,4,0), "")</f>
        <v>58</v>
      </c>
      <c r="AW99">
        <v>43</v>
      </c>
      <c r="AX99">
        <f>IFERROR(VLOOKUP(B99,'[1]2021'!$B$3:$AB$102,6,0), "")</f>
        <v>42</v>
      </c>
      <c r="AY99">
        <f>IFERROR(VLOOKUP(B99,'[1]2020'!$B$3:$AD$92,3,0), "")</f>
        <v>40</v>
      </c>
      <c r="AZ99">
        <f>IFERROR(VLOOKUP(B99,'[1]2019'!$B$3:$AC$102,27,0), "")</f>
        <v>47</v>
      </c>
      <c r="BA99">
        <f>IFERROR(VLOOKUP(B99,'[1]2018'!$B$3:$U$102,8,0), "")</f>
        <v>44</v>
      </c>
      <c r="BB99">
        <v>61</v>
      </c>
      <c r="BC99">
        <f>IFERROR(VLOOKUP(B100,'[1]2021'!$B$3:$AB$102,17,0), "")</f>
        <v>51</v>
      </c>
      <c r="BD99">
        <f>IFERROR(VLOOKUP(B99,'[1]2020'!$B$3:$AD$92,2,0), "")</f>
        <v>68</v>
      </c>
      <c r="BE99">
        <f>IFERROR(VLOOKUP(B99,'[1]2019'!$B$3:$AC$102,11,0), "")</f>
        <v>86</v>
      </c>
      <c r="BF99" t="str">
        <f>IFERROR(VLOOKUP(B99,'[1]2018'!B100:U199,13,0), "")</f>
        <v/>
      </c>
      <c r="BG99" s="10">
        <v>62.66</v>
      </c>
      <c r="BH99" s="10">
        <f>IFERROR(VLOOKUP($B99,'[1]2021'!$B$3:$AB$102,20,0),"")</f>
        <v>74.84</v>
      </c>
      <c r="BI99" s="10">
        <f>IFERROR(VLOOKUP($B99,'[1]2020'!$B$3:$AD$92,20,0),"")</f>
        <v>56</v>
      </c>
      <c r="BJ99" s="10">
        <f>IFERROR(VLOOKUP($B99,'[1]2019'!$B$3:$AC$102,17,0),"")</f>
        <v>84</v>
      </c>
      <c r="BK99" s="10">
        <f>IFERROR(VLOOKUP($B99,'[1]2018'!$B$3:$U$102,17,0),"")</f>
        <v>82</v>
      </c>
      <c r="BL99" s="11">
        <v>51093</v>
      </c>
      <c r="BM99" s="11">
        <f>IFERROR(VLOOKUP(B99,'[1]2021'!$B$3:$AB$102,18,0), "")</f>
        <v>52390</v>
      </c>
      <c r="BN99" s="11">
        <f>IFERROR(VLOOKUP(B99,'[1]2020'!$B$3:$AD$92,16,0), "")</f>
        <v>50621</v>
      </c>
      <c r="BO99" s="11">
        <f>IFERROR(VLOOKUP(B99,'[1]2019'!$B$3:$AC$102,7,0), "")</f>
        <v>51852</v>
      </c>
      <c r="BP99">
        <v>22</v>
      </c>
      <c r="BQ99">
        <f>IFERROR(VLOOKUP(B99,'[1]2021'!$B$3:$AB$102,24,0), "")</f>
        <v>22</v>
      </c>
      <c r="BR99">
        <f>IFERROR(VLOOKUP(B99,'[1]2020'!$B$3:$AD$92,28,0), "")</f>
        <v>21</v>
      </c>
      <c r="BS99">
        <f>IFERROR(VLOOKUP(B99,'[1]2019'!$B$3:$AC$102,13,0), "")</f>
        <v>15</v>
      </c>
      <c r="BT99">
        <v>7</v>
      </c>
      <c r="BU99">
        <f>IFERROR(VLOOKUP(B99,'[1]2021'!$B$3:$AB$102,7,0), "")</f>
        <v>5</v>
      </c>
      <c r="BV99">
        <f>IFERROR(VLOOKUP(B99,'[1]2020'!$B$3:$AD$92,17,0), "")</f>
        <v>6</v>
      </c>
      <c r="BW99">
        <f>IFERROR(VLOOKUP(B99,'[1]2019'!$B$3:$AC$102,9,0), "")</f>
        <v>7</v>
      </c>
      <c r="BX99">
        <f>IFERROR(VLOOKUP(B99,'[1]2018'!$B$3:$U$102,11,0), "")</f>
        <v>7</v>
      </c>
      <c r="BY99">
        <v>20</v>
      </c>
      <c r="BZ99">
        <f>IFERROR(VLOOKUP(B99,'[1]2021'!$B$3:$AB$102,19,0), "")</f>
        <v>17</v>
      </c>
      <c r="CA99">
        <f>IFERROR(VLOOKUP(B99,'[1]2020'!$B$3:$AD$92,26,0), "")</f>
        <v>16</v>
      </c>
      <c r="CB99">
        <f>IFERROR(VLOOKUP(B99,'[1]2019'!$B$3:$AC$102,3,0), "")</f>
        <v>11</v>
      </c>
      <c r="CC99">
        <f>IFERROR(VLOOKUP(B99,'[1]2018'!$B$3:$U$102,18,0), "")</f>
        <v>8</v>
      </c>
      <c r="CD99">
        <v>81.728999999999999</v>
      </c>
      <c r="CE99">
        <f>IFERROR(VLOOKUP(B99,'[1]2021'!$B$3:$AB$102,21,0), "")</f>
        <v>80.287999999999997</v>
      </c>
      <c r="CF99">
        <f>IFERROR(VLOOKUP(B99,'[1]2020'!$B$3:$AD$92,7,0), "")</f>
        <v>82</v>
      </c>
      <c r="CG99" t="s">
        <v>267</v>
      </c>
      <c r="CH99">
        <v>5</v>
      </c>
      <c r="CI99">
        <v>21</v>
      </c>
    </row>
    <row r="100" spans="1:87" x14ac:dyDescent="0.3">
      <c r="A100">
        <v>99</v>
      </c>
      <c r="B100" t="s">
        <v>83</v>
      </c>
      <c r="C100">
        <v>30</v>
      </c>
      <c r="D100">
        <f>IFERROR(VLOOKUP(B100,'[1]2021'!$B$3:$AB$102,22,0), "")</f>
        <v>22</v>
      </c>
      <c r="E100" t="str">
        <f>IFERROR(VLOOKUP(B100,'[1]2020'!$B$3:$AD$92,11,0), "")</f>
        <v/>
      </c>
      <c r="F100">
        <f>IFERROR(VLOOKUP(B100,'[1]2019'!$B$3:$AC$102,14,0), "")</f>
        <v>20</v>
      </c>
      <c r="G100">
        <v>22</v>
      </c>
      <c r="H100">
        <f>IFERROR(VLOOKUP(B100,'[1]2021'!$B$3:$AB$102,10,0), "")</f>
        <v>24</v>
      </c>
      <c r="I100" t="str">
        <f>IFERROR(VLOOKUP(B100,'[1]2020'!$B$3:$AD$92,20,0), "")</f>
        <v/>
      </c>
      <c r="J100">
        <f>IFERROR(VLOOKUP(B100,'[1]2019'!$B$3:$AC$102,19,0), "")</f>
        <v>24</v>
      </c>
      <c r="K100">
        <f>IFERROR(VLOOKUP(B100,'[1]2018'!$B$3:$U$102,14,0), "")</f>
        <v>20</v>
      </c>
      <c r="L100">
        <v>91</v>
      </c>
      <c r="M100" t="str">
        <f>IFERROR(VLOOKUP(B100,'[1]2021'!B101:$AB$102,23,0), "")</f>
        <v/>
      </c>
      <c r="N100" t="str">
        <f>IFERROR(VLOOKUP(B100,'[1]2020'!$B$3:$AD$92,4,0), "")</f>
        <v/>
      </c>
      <c r="O100">
        <f>IFERROR(VLOOKUP(B100,'[1]2019'!$B$3:$AC$102,5,0), "")</f>
        <v>91</v>
      </c>
      <c r="P100" t="s">
        <v>3</v>
      </c>
      <c r="Q100">
        <f>IFERROR(VLOOKUP(B100,'[1]2021'!$B$3:$AB$102,11,0), "")</f>
        <v>0</v>
      </c>
      <c r="R100" t="str">
        <f>IFERROR(VLOOKUP(B100,'[1]2020'!$B$3:$AD$92,6,0), "")</f>
        <v/>
      </c>
      <c r="S100">
        <f>IFERROR(VLOOKUP(B100,'[1]2019'!$B$3:$AC$102,12,0), "")</f>
        <v>86</v>
      </c>
      <c r="T100">
        <f>IFERROR(VLOOKUP(B100,'[1]2018'!$B$3:$U$102,15,0), "")</f>
        <v>85</v>
      </c>
      <c r="U100">
        <v>78</v>
      </c>
      <c r="V100">
        <f>IFERROR(VLOOKUP(B100,'[1]2021'!$B$3:$AB$102,12,0), "")</f>
        <v>81</v>
      </c>
      <c r="W100" t="str">
        <f>IFERROR(VLOOKUP(B100,'[1]2020'!$B$3:$AD$92,15,0), "")</f>
        <v/>
      </c>
      <c r="X100">
        <f>IFERROR(VLOOKUP(B100,'[1]2019'!$B$3:$AC$102,21,0), "")</f>
        <v>80</v>
      </c>
      <c r="Y100">
        <f>IFERROR(VLOOKUP(B100,'[1]2018'!$B$3:$U$102,19,0), "")</f>
        <v>82</v>
      </c>
      <c r="Z100">
        <v>54</v>
      </c>
      <c r="AA100">
        <f>IFERROR(VLOOKUP(B100,'[1]2021'!$B$3:$AB$102,9,0), "")</f>
        <v>54</v>
      </c>
      <c r="AB100" t="str">
        <f>IFERROR(VLOOKUP(B100,'[1]2020'!$B$3:$AD$92,18,0), "")</f>
        <v/>
      </c>
      <c r="AC100">
        <f>IFERROR(VLOOKUP(B100,'[1]2019'!$B$3:$AC$102,16,0), "")</f>
        <v>48</v>
      </c>
      <c r="AD100">
        <f>IFERROR(VLOOKUP(B100,'[1]2018'!$B$3:$U$102,16,0), "")</f>
        <v>54</v>
      </c>
      <c r="AE100">
        <v>99</v>
      </c>
      <c r="AF100">
        <f>IFERROR(VLOOKUP(B100,'[1]2021'!$B$3:$AC$102,28,0), "")</f>
        <v>94</v>
      </c>
      <c r="AG100" t="str">
        <f>IFERROR(VLOOKUP(B100,'[1]2020'!$B$3:$AE$92,30,0), "")</f>
        <v/>
      </c>
      <c r="AH100">
        <f>IFERROR(VLOOKUP(B100,'[1]2021'!$B$3:$AB$102,14,0), "")</f>
        <v>83</v>
      </c>
      <c r="AI100" t="str">
        <f>IFERROR(VLOOKUP(B100,'[1]2020'!$B$3:$AE$92,29,0), "")</f>
        <v/>
      </c>
      <c r="AJ100">
        <v>9.48</v>
      </c>
      <c r="AK100">
        <f>IFERROR(VLOOKUP(B100,'[1]2021'!$B$3:$AB$102,13,0), "")</f>
        <v>9.23</v>
      </c>
      <c r="AL100" t="str">
        <f>IFERROR(VLOOKUP(B100,'[1]2020'!$B$3:$AD$92,25,0), "")</f>
        <v/>
      </c>
      <c r="AM100">
        <v>35</v>
      </c>
      <c r="AN100">
        <f>IFERROR(VLOOKUP(B100,'[1]2021'!$B$3:$AB$102,3,0), "")</f>
        <v>28</v>
      </c>
      <c r="AO100" t="str">
        <f>IFERROR(VLOOKUP(B100,'[1]2020'!$B$3:$AD$92,12,0), "")</f>
        <v/>
      </c>
      <c r="AP100">
        <f>IFERROR(VLOOKUP(B100,'[1]2019'!$B$3:$AC$102,22,0), "")</f>
        <v>19</v>
      </c>
      <c r="AQ100">
        <f>IFERROR(VLOOKUP(B100,'[1]2018'!$B$3:$U$102,5,0), "")</f>
        <v>20</v>
      </c>
      <c r="AR100">
        <v>38</v>
      </c>
      <c r="AS100">
        <f>IFERROR(VLOOKUP(B100,'[1]2021'!$B$3:$AB$102,27,0), "")</f>
        <v>56</v>
      </c>
      <c r="AT100" t="str">
        <f>IFERROR(VLOOKUP(B100,'[1]2020'!$B$3:$AD$92,8,0), "")</f>
        <v/>
      </c>
      <c r="AU100" t="str">
        <f>IFERROR(VLOOKUP(B100,'[1]2019'!B101:$AC$102,20,0), "")</f>
        <v/>
      </c>
      <c r="AV100">
        <f>IFERROR(VLOOKUP(B100,'[1]2018'!$B$3:$U$102,4,0), "")</f>
        <v>34</v>
      </c>
      <c r="AW100">
        <v>40</v>
      </c>
      <c r="AX100">
        <f>IFERROR(VLOOKUP(B100,'[1]2021'!$B$3:$AB$102,6,0), "")</f>
        <v>40</v>
      </c>
      <c r="AY100" t="str">
        <f>IFERROR(VLOOKUP(B100,'[1]2020'!$B$3:$AD$92,3,0), "")</f>
        <v/>
      </c>
      <c r="AZ100">
        <f>IFERROR(VLOOKUP(B100,'[1]2019'!$B$3:$AC$102,27,0), "")</f>
        <v>38</v>
      </c>
      <c r="BA100">
        <f>IFERROR(VLOOKUP(B100,'[1]2018'!$B$3:$U$102,8,0), "")</f>
        <v>40</v>
      </c>
      <c r="BB100">
        <v>47</v>
      </c>
      <c r="BC100">
        <f>IFERROR(VLOOKUP(B101,'[1]2021'!$B$3:$AB$102,17,0), "")</f>
        <v>100</v>
      </c>
      <c r="BD100" t="str">
        <f>IFERROR(VLOOKUP(B100,'[1]2020'!$B$3:$AD$92,2,0), "")</f>
        <v/>
      </c>
      <c r="BE100">
        <f>IFERROR(VLOOKUP(B100,'[1]2019'!$B$3:$AC$102,11,0), "")</f>
        <v>73</v>
      </c>
      <c r="BF100" t="str">
        <f>IFERROR(VLOOKUP(B100,'[1]2018'!B101:U200,13,0), "")</f>
        <v/>
      </c>
      <c r="BG100" s="10">
        <v>38.06</v>
      </c>
      <c r="BH100" s="10">
        <f>IFERROR(VLOOKUP($B100,'[1]2021'!$B$3:$AB$102,20,0),"")</f>
        <v>50.790999999999997</v>
      </c>
      <c r="BI100" s="10" t="str">
        <f>IFERROR(VLOOKUP($B100,'[1]2020'!$B$3:$AD$92,20,0),"")</f>
        <v/>
      </c>
      <c r="BJ100" s="10">
        <f>IFERROR(VLOOKUP($B100,'[1]2019'!$B$3:$AC$102,17,0),"")</f>
        <v>63</v>
      </c>
      <c r="BK100" s="10">
        <f>IFERROR(VLOOKUP($B100,'[1]2018'!$B$3:$U$102,17,0),"")</f>
        <v>55</v>
      </c>
      <c r="BL100" s="11">
        <v>47413</v>
      </c>
      <c r="BM100" s="11">
        <f>IFERROR(VLOOKUP(B100,'[1]2021'!$B$3:$AB$102,18,0), "")</f>
        <v>50389</v>
      </c>
      <c r="BN100" s="11" t="str">
        <f>IFERROR(VLOOKUP(B100,'[1]2020'!$B$3:$AD$92,16,0), "")</f>
        <v/>
      </c>
      <c r="BO100" s="11">
        <f>IFERROR(VLOOKUP(B100,'[1]2019'!$B$3:$AC$102,7,0), "")</f>
        <v>54960</v>
      </c>
      <c r="BP100">
        <v>80</v>
      </c>
      <c r="BQ100">
        <f>IFERROR(VLOOKUP(B100,'[1]2021'!$B$3:$AB$102,24,0), "")</f>
        <v>83</v>
      </c>
      <c r="BR100" t="str">
        <f>IFERROR(VLOOKUP(B100,'[1]2020'!$B$3:$AD$92,28,0), "")</f>
        <v/>
      </c>
      <c r="BS100">
        <f>IFERROR(VLOOKUP(B100,'[1]2019'!$B$3:$AC$102,13,0), "")</f>
        <v>73</v>
      </c>
      <c r="BT100">
        <v>50</v>
      </c>
      <c r="BU100">
        <f>IFERROR(VLOOKUP(B100,'[1]2021'!$B$3:$AB$102,7,0), "")</f>
        <v>48</v>
      </c>
      <c r="BV100" t="str">
        <f>IFERROR(VLOOKUP(B100,'[1]2020'!$B$3:$AD$92,17,0), "")</f>
        <v/>
      </c>
      <c r="BW100">
        <f>IFERROR(VLOOKUP(B100,'[1]2019'!$B$3:$AC$102,9,0), "")</f>
        <v>47</v>
      </c>
      <c r="BX100">
        <f>IFERROR(VLOOKUP(B100,'[1]2018'!$B$3:$U$102,11,0), "")</f>
        <v>46</v>
      </c>
      <c r="BY100">
        <v>48</v>
      </c>
      <c r="BZ100">
        <f>IFERROR(VLOOKUP(B100,'[1]2021'!$B$3:$AB$102,19,0), "")</f>
        <v>56</v>
      </c>
      <c r="CA100" t="str">
        <f>IFERROR(VLOOKUP(B100,'[1]2020'!$B$3:$AD$92,26,0), "")</f>
        <v/>
      </c>
      <c r="CB100">
        <f>IFERROR(VLOOKUP(B100,'[1]2019'!$B$3:$AC$102,3,0), "")</f>
        <v>72</v>
      </c>
      <c r="CC100">
        <f>IFERROR(VLOOKUP(B100,'[1]2018'!$B$3:$U$102,18,0), "")</f>
        <v>60</v>
      </c>
      <c r="CD100">
        <v>82.894999999999996</v>
      </c>
      <c r="CE100">
        <f>IFERROR(VLOOKUP(B100,'[1]2021'!$B$3:$AB$102,21,0), "")</f>
        <v>82.495000000000005</v>
      </c>
      <c r="CF100" t="str">
        <f>IFERROR(VLOOKUP(B100,'[1]2020'!$B$3:$AD$92,7,0), "")</f>
        <v/>
      </c>
      <c r="CG100" t="s">
        <v>268</v>
      </c>
      <c r="CH100">
        <v>0</v>
      </c>
      <c r="CI100">
        <v>11.1</v>
      </c>
    </row>
    <row r="101" spans="1:87" x14ac:dyDescent="0.3">
      <c r="A101">
        <v>100</v>
      </c>
      <c r="B101" t="s">
        <v>69</v>
      </c>
      <c r="C101">
        <v>81</v>
      </c>
      <c r="D101">
        <f>IFERROR(VLOOKUP(B101,'[1]2021'!$B$3:$AB$102,22,0), "")</f>
        <v>84</v>
      </c>
      <c r="E101">
        <f>IFERROR(VLOOKUP(B101,'[1]2020'!$B$3:$AD$92,11,0), "")</f>
        <v>43</v>
      </c>
      <c r="F101" t="str">
        <f>IFERROR(VLOOKUP(B101,'[1]2019'!$B$3:$AC$102,14,0), "")</f>
        <v/>
      </c>
      <c r="G101">
        <v>37</v>
      </c>
      <c r="H101">
        <f>IFERROR(VLOOKUP(B101,'[1]2021'!$B$3:$AB$102,10,0), "")</f>
        <v>29</v>
      </c>
      <c r="I101">
        <f>IFERROR(VLOOKUP(B101,'[1]2020'!$B$3:$AD$92,20,0), "")</f>
        <v>29</v>
      </c>
      <c r="J101" t="str">
        <f>IFERROR(VLOOKUP(B101,'[1]2019'!$B$3:$AC$102,19,0), "")</f>
        <v/>
      </c>
      <c r="K101">
        <f>IFERROR(VLOOKUP(B101,'[1]2018'!$B$3:$U$102,14,0), "")</f>
        <v>32</v>
      </c>
      <c r="L101">
        <v>91</v>
      </c>
      <c r="M101" t="str">
        <f>IFERROR(VLOOKUP(B101,'[1]2021'!B102:$AB$102,23,0), "")</f>
        <v/>
      </c>
      <c r="N101">
        <f>IFERROR(VLOOKUP(B101,'[1]2020'!$B$3:$AD$92,4,0), "")</f>
        <v>84</v>
      </c>
      <c r="O101" t="str">
        <f>IFERROR(VLOOKUP(B101,'[1]2019'!$B$3:$AC$102,5,0), "")</f>
        <v/>
      </c>
      <c r="P101">
        <v>92</v>
      </c>
      <c r="Q101">
        <f>IFERROR(VLOOKUP(B101,'[1]2021'!$B$3:$AB$102,11,0), "")</f>
        <v>0</v>
      </c>
      <c r="R101" t="str">
        <f>IFERROR(VLOOKUP(B101,'[1]2020'!$B$3:$AD$92,6,0), "")</f>
        <v/>
      </c>
      <c r="S101" t="str">
        <f>IFERROR(VLOOKUP(B101,'[1]2019'!$B$3:$AC$102,12,0), "")</f>
        <v/>
      </c>
      <c r="T101">
        <f>IFERROR(VLOOKUP(B101,'[1]2018'!$B$3:$U$102,15,0), "")</f>
        <v>54</v>
      </c>
      <c r="U101">
        <v>84</v>
      </c>
      <c r="V101">
        <f>IFERROR(VLOOKUP(B101,'[1]2021'!$B$3:$AB$102,12,0), "")</f>
        <v>84</v>
      </c>
      <c r="W101">
        <f>IFERROR(VLOOKUP(B101,'[1]2020'!$B$3:$AD$92,15,0), "")</f>
        <v>82</v>
      </c>
      <c r="X101" t="str">
        <f>IFERROR(VLOOKUP(B101,'[1]2019'!$B$3:$AC$102,21,0), "")</f>
        <v/>
      </c>
      <c r="Y101">
        <f>IFERROR(VLOOKUP(B101,'[1]2018'!$B$3:$U$102,19,0), "")</f>
        <v>99</v>
      </c>
      <c r="Z101">
        <v>39</v>
      </c>
      <c r="AA101">
        <f>IFERROR(VLOOKUP(B101,'[1]2021'!$B$3:$AB$102,9,0), "")</f>
        <v>40</v>
      </c>
      <c r="AB101">
        <f>IFERROR(VLOOKUP(B101,'[1]2020'!$B$3:$AD$92,18,0), "")</f>
        <v>21</v>
      </c>
      <c r="AC101" t="str">
        <f>IFERROR(VLOOKUP(B101,'[1]2019'!$B$3:$AC$102,16,0), "")</f>
        <v/>
      </c>
      <c r="AD101">
        <f>IFERROR(VLOOKUP(B101,'[1]2018'!$B$3:$U$102,16,0), "")</f>
        <v>32</v>
      </c>
      <c r="AE101">
        <v>100</v>
      </c>
      <c r="AF101">
        <f>IFERROR(VLOOKUP(B101,'[1]2021'!$B$3:$AC$102,28,0), "")</f>
        <v>96</v>
      </c>
      <c r="AG101">
        <f>IFERROR(VLOOKUP(B101,'[1]2020'!$B$3:$AE$92,30,0), "")</f>
        <v>81</v>
      </c>
      <c r="AH101">
        <f>IFERROR(VLOOKUP(B101,'[1]2021'!$B$3:$AB$102,14,0), "")</f>
        <v>0</v>
      </c>
      <c r="AI101">
        <f>IFERROR(VLOOKUP(B101,'[1]2020'!$B$3:$AE$92,29,0), "")</f>
        <v>49</v>
      </c>
      <c r="AJ101">
        <v>7.81</v>
      </c>
      <c r="AK101">
        <f>IFERROR(VLOOKUP(B101,'[1]2021'!$B$3:$AB$102,13,0), "")</f>
        <v>7.85</v>
      </c>
      <c r="AL101">
        <f>IFERROR(VLOOKUP(B101,'[1]2020'!$B$3:$AD$92,25,0), "")</f>
        <v>8.4700000000000006</v>
      </c>
      <c r="AM101">
        <v>40</v>
      </c>
      <c r="AN101">
        <f>IFERROR(VLOOKUP(B101,'[1]2021'!$B$3:$AB$102,3,0), "")</f>
        <v>39</v>
      </c>
      <c r="AO101">
        <f>IFERROR(VLOOKUP(B101,'[1]2020'!$B$3:$AD$92,12,0), "")</f>
        <v>39</v>
      </c>
      <c r="AP101" t="str">
        <f>IFERROR(VLOOKUP(B101,'[1]2019'!$B$3:$AC$102,22,0), "")</f>
        <v/>
      </c>
      <c r="AQ101">
        <f>IFERROR(VLOOKUP(B101,'[1]2018'!$B$3:$U$102,5,0), "")</f>
        <v>26</v>
      </c>
      <c r="AR101">
        <v>71</v>
      </c>
      <c r="AS101">
        <f>IFERROR(VLOOKUP(B101,'[1]2021'!$B$3:$AB$102,27,0), "")</f>
        <v>68</v>
      </c>
      <c r="AT101">
        <f>IFERROR(VLOOKUP(B101,'[1]2020'!$B$3:$AD$92,8,0), "")</f>
        <v>74</v>
      </c>
      <c r="AU101" t="str">
        <f>IFERROR(VLOOKUP(B101,'[1]2019'!B102:$AC$102,20,0), "")</f>
        <v/>
      </c>
      <c r="AV101">
        <f>IFERROR(VLOOKUP(B101,'[1]2018'!$B$3:$U$102,4,0), "")</f>
        <v>57</v>
      </c>
      <c r="AW101">
        <v>32</v>
      </c>
      <c r="AX101">
        <f>IFERROR(VLOOKUP(B101,'[1]2021'!$B$3:$AB$102,6,0), "")</f>
        <v>30</v>
      </c>
      <c r="AY101">
        <f>IFERROR(VLOOKUP(B101,'[1]2020'!$B$3:$AD$92,3,0), "")</f>
        <v>29</v>
      </c>
      <c r="AZ101" t="str">
        <f>IFERROR(VLOOKUP(B101,'[1]2019'!$B$3:$AC$102,27,0), "")</f>
        <v/>
      </c>
      <c r="BA101">
        <f>IFERROR(VLOOKUP(B101,'[1]2018'!$B$3:$U$102,8,0), "")</f>
        <v>25</v>
      </c>
      <c r="BB101">
        <v>99</v>
      </c>
      <c r="BC101">
        <f>IFERROR(VLOOKUP(B102,'[1]2021'!$B$3:$AB$102,17,0), "")</f>
        <v>40</v>
      </c>
      <c r="BD101">
        <f>IFERROR(VLOOKUP(B101,'[1]2020'!$B$3:$AD$92,2,0), "")</f>
        <v>67</v>
      </c>
      <c r="BE101" t="str">
        <f>IFERROR(VLOOKUP(B101,'[1]2019'!$B$3:$AC$102,11,0), "")</f>
        <v/>
      </c>
      <c r="BF101" t="str">
        <f>IFERROR(VLOOKUP(B101,'[1]2018'!B102:U201,13,0), "")</f>
        <v/>
      </c>
      <c r="BG101" s="10">
        <v>52.8</v>
      </c>
      <c r="BH101" s="10">
        <f>IFERROR(VLOOKUP($B101,'[1]2021'!$B$3:$AB$102,20,0),"")</f>
        <v>46.463000000000001</v>
      </c>
      <c r="BI101" s="10">
        <f>IFERROR(VLOOKUP($B101,'[1]2020'!$B$3:$AD$92,20,0),"")</f>
        <v>29</v>
      </c>
      <c r="BJ101" s="10" t="str">
        <f>IFERROR(VLOOKUP($B101,'[1]2019'!$B$3:$AC$102,17,0),"")</f>
        <v/>
      </c>
      <c r="BK101" s="10">
        <f>IFERROR(VLOOKUP($B101,'[1]2018'!$B$3:$U$102,17,0),"")</f>
        <v>68</v>
      </c>
      <c r="BL101" s="11">
        <v>61470</v>
      </c>
      <c r="BM101" s="11">
        <f>IFERROR(VLOOKUP(B101,'[1]2021'!$B$3:$AB$102,18,0), "")</f>
        <v>58635</v>
      </c>
      <c r="BN101" s="11">
        <f>IFERROR(VLOOKUP(B101,'[1]2020'!$B$3:$AD$92,16,0), "")</f>
        <v>63088</v>
      </c>
      <c r="BO101" s="11" t="str">
        <f>IFERROR(VLOOKUP(B101,'[1]2019'!$B$3:$AC$102,7,0), "")</f>
        <v/>
      </c>
      <c r="BP101">
        <v>62</v>
      </c>
      <c r="BQ101">
        <f>IFERROR(VLOOKUP(B101,'[1]2021'!$B$3:$AB$102,24,0), "")</f>
        <v>68</v>
      </c>
      <c r="BR101">
        <f>IFERROR(VLOOKUP(B101,'[1]2020'!$B$3:$AD$92,28,0), "")</f>
        <v>58</v>
      </c>
      <c r="BS101" t="str">
        <f>IFERROR(VLOOKUP(B101,'[1]2019'!$B$3:$AC$102,13,0), "")</f>
        <v/>
      </c>
      <c r="BT101">
        <v>68</v>
      </c>
      <c r="BU101">
        <f>IFERROR(VLOOKUP(B101,'[1]2021'!$B$3:$AB$102,7,0), "")</f>
        <v>69</v>
      </c>
      <c r="BV101">
        <f>IFERROR(VLOOKUP(B101,'[1]2020'!$B$3:$AD$92,17,0), "")</f>
        <v>69</v>
      </c>
      <c r="BW101" t="str">
        <f>IFERROR(VLOOKUP(B101,'[1]2019'!$B$3:$AC$102,9,0), "")</f>
        <v/>
      </c>
      <c r="BX101">
        <f>IFERROR(VLOOKUP(B101,'[1]2018'!$B$3:$U$102,11,0), "")</f>
        <v>76</v>
      </c>
      <c r="BY101">
        <v>41</v>
      </c>
      <c r="BZ101">
        <f>IFERROR(VLOOKUP(B101,'[1]2021'!$B$3:$AB$102,19,0), "")</f>
        <v>53</v>
      </c>
      <c r="CA101">
        <f>IFERROR(VLOOKUP(B101,'[1]2020'!$B$3:$AD$92,26,0), "")</f>
        <v>59</v>
      </c>
      <c r="CB101" t="str">
        <f>IFERROR(VLOOKUP(B101,'[1]2019'!$B$3:$AC$102,3,0), "")</f>
        <v/>
      </c>
      <c r="CC101">
        <f>IFERROR(VLOOKUP(B101,'[1]2018'!$B$3:$U$102,18,0), "")</f>
        <v>47</v>
      </c>
      <c r="CD101">
        <v>80.534000000000006</v>
      </c>
      <c r="CE101">
        <f>IFERROR(VLOOKUP(B101,'[1]2021'!$B$3:$AB$102,21,0), "")</f>
        <v>82.4</v>
      </c>
      <c r="CF101">
        <f>IFERROR(VLOOKUP(B101,'[1]2020'!$B$3:$AD$92,7,0), "")</f>
        <v>85</v>
      </c>
      <c r="CG101" t="s">
        <v>244</v>
      </c>
      <c r="CH101">
        <v>0</v>
      </c>
      <c r="CI101">
        <v>8.75</v>
      </c>
    </row>
    <row r="102" spans="1:87" x14ac:dyDescent="0.3">
      <c r="B102" t="s">
        <v>101</v>
      </c>
      <c r="D102">
        <f>IFERROR(VLOOKUP(B102,'[1]2021'!$B$3:$AB$102,22,0), "")</f>
        <v>5</v>
      </c>
      <c r="E102">
        <f>IFERROR(VLOOKUP(B102,'[1]2020'!$B$3:$AD$92,11,0), "")</f>
        <v>4</v>
      </c>
      <c r="F102">
        <f>IFERROR(VLOOKUP(B102,'[1]2019'!$B$3:$AC$102,14,0), "")</f>
        <v>7</v>
      </c>
      <c r="H102">
        <f>IFERROR(VLOOKUP(B102,'[1]2021'!$B$3:$AB$102,10,0), "")</f>
        <v>0</v>
      </c>
      <c r="I102">
        <f>IFERROR(VLOOKUP(B102,'[1]2020'!$B$3:$AD$92,20,0), "")</f>
        <v>0</v>
      </c>
      <c r="J102">
        <f>IFERROR(VLOOKUP(B102,'[1]2019'!$B$3:$AC$102,19,0), "")</f>
        <v>0</v>
      </c>
      <c r="K102">
        <f>IFERROR(VLOOKUP(B102,'[1]2018'!$B$3:$U$102,14,0), "")</f>
        <v>0</v>
      </c>
      <c r="M102" t="str">
        <f>IFERROR(VLOOKUP(B102,'[1]2021'!B$102:$AB103,23,0), "")</f>
        <v/>
      </c>
      <c r="N102">
        <f>IFERROR(VLOOKUP(B102,'[1]2020'!$B$3:$AD$92,4,0), "")</f>
        <v>69</v>
      </c>
      <c r="O102">
        <f>IFERROR(VLOOKUP(B102,'[1]2019'!$B$3:$AC$102,5,0), "")</f>
        <v>74</v>
      </c>
      <c r="Q102">
        <f>IFERROR(VLOOKUP(B102,'[1]2021'!$B$3:$AB$102,11,0), "")</f>
        <v>22</v>
      </c>
      <c r="R102">
        <f>IFERROR(VLOOKUP(B102,'[1]2020'!$B$3:$AD$92,6,0), "")</f>
        <v>20</v>
      </c>
      <c r="S102">
        <f>IFERROR(VLOOKUP(B102,'[1]2019'!$B$3:$AC$102,12,0), "")</f>
        <v>20</v>
      </c>
      <c r="T102">
        <f>IFERROR(VLOOKUP(B102,'[1]2018'!$B$3:$U$102,15,0), "")</f>
        <v>19</v>
      </c>
      <c r="V102">
        <f>IFERROR(VLOOKUP(B102,'[1]2021'!$B$3:$AB$102,12,0), "")</f>
        <v>100</v>
      </c>
      <c r="W102">
        <f>IFERROR(VLOOKUP(B102,'[1]2020'!$B$3:$AD$92,15,0), "")</f>
        <v>100</v>
      </c>
      <c r="X102">
        <f>IFERROR(VLOOKUP(B102,'[1]2019'!$B$3:$AC$102,21,0), "")</f>
        <v>100</v>
      </c>
      <c r="Y102">
        <f>IFERROR(VLOOKUP(B102,'[1]2018'!$B$3:$U$102,19,0), "")</f>
        <v>100</v>
      </c>
      <c r="AA102">
        <f>IFERROR(VLOOKUP(B102,'[1]2021'!$B$3:$AB$102,9,0), "")</f>
        <v>85</v>
      </c>
      <c r="AB102">
        <f>IFERROR(VLOOKUP(B102,'[1]2020'!$B$3:$AD$92,18,0), "")</f>
        <v>80</v>
      </c>
      <c r="AC102">
        <f>IFERROR(VLOOKUP(B102,'[1]2019'!$B$3:$AC$102,16,0), "")</f>
        <v>92</v>
      </c>
      <c r="AD102">
        <f>IFERROR(VLOOKUP(B102,'[1]2018'!$B$3:$U$102,16,0), "")</f>
        <v>98</v>
      </c>
      <c r="AF102">
        <f>IFERROR(VLOOKUP(B102,'[1]2021'!$B$3:$AC$102,28,0), "")</f>
        <v>26</v>
      </c>
      <c r="AG102">
        <f>IFERROR(VLOOKUP(B102,'[1]2020'!$B$3:$AE$92,30,0), "")</f>
        <v>20</v>
      </c>
      <c r="AH102">
        <f>IFERROR(VLOOKUP(B102,'[1]2021'!$B$3:$AB$102,14,0), "")</f>
        <v>21</v>
      </c>
      <c r="AI102">
        <f>IFERROR(VLOOKUP(B102,'[1]2020'!$B$3:$AE$92,29,0), "")</f>
        <v>19</v>
      </c>
      <c r="AK102">
        <f>IFERROR(VLOOKUP(B102,'[1]2021'!$B$3:$AB$102,13,0), "")</f>
        <v>9.3699999999999992</v>
      </c>
      <c r="AL102">
        <f>IFERROR(VLOOKUP(B102,'[1]2020'!$B$3:$AD$92,25,0), "")</f>
        <v>9.17</v>
      </c>
      <c r="AN102">
        <f>IFERROR(VLOOKUP(B102,'[1]2021'!$B$3:$AB$102,3,0), "")</f>
        <v>36</v>
      </c>
      <c r="AO102">
        <f>IFERROR(VLOOKUP(B102,'[1]2020'!$B$3:$AD$92,12,0), "")</f>
        <v>36</v>
      </c>
      <c r="AP102">
        <f>IFERROR(VLOOKUP(B102,'[1]2019'!$B$3:$AC$102,22,0), "")</f>
        <v>36</v>
      </c>
      <c r="AQ102">
        <f>IFERROR(VLOOKUP(B102,'[1]2018'!$B$3:$U$102,5,0), "")</f>
        <v>0</v>
      </c>
      <c r="AR102" s="11"/>
      <c r="AS102">
        <f>IFERROR(VLOOKUP(B102,'[1]2021'!$B$3:$AB$102,27,0), "")</f>
        <v>22</v>
      </c>
      <c r="AT102">
        <f>IFERROR(VLOOKUP(B102,'[1]2020'!$B$3:$AD$92,8,0), "")</f>
        <v>24</v>
      </c>
      <c r="AU102" t="str">
        <f>IFERROR(VLOOKUP(B102,'[1]2019'!B$102:$AC103,20,0), "")</f>
        <v/>
      </c>
      <c r="AV102">
        <f>IFERROR(VLOOKUP(B102,'[1]2018'!$B$3:$U$102,4,0), "")</f>
        <v>28</v>
      </c>
      <c r="AX102">
        <f>IFERROR(VLOOKUP(B102,'[1]2021'!$B$3:$AB$102,6,0), "")</f>
        <v>19</v>
      </c>
      <c r="AY102">
        <f>IFERROR(VLOOKUP(B102,'[1]2020'!$B$3:$AD$92,3,0), "")</f>
        <v>20</v>
      </c>
      <c r="AZ102">
        <f>IFERROR(VLOOKUP(B102,'[1]2019'!$B$3:$AC$102,27,0), "")</f>
        <v>20</v>
      </c>
      <c r="BA102">
        <f>IFERROR(VLOOKUP(B102,'[1]2018'!$B$3:$U$102,8,0), "")</f>
        <v>20</v>
      </c>
      <c r="BC102">
        <f>IFERROR(VLOOKUP(B103,'[1]2021'!$B$3:$AB$102,17,0), "")</f>
        <v>14</v>
      </c>
      <c r="BD102">
        <f>IFERROR(VLOOKUP(B102,'[1]2020'!$B$3:$AD$92,2,0), "")</f>
        <v>49</v>
      </c>
      <c r="BE102">
        <f>IFERROR(VLOOKUP(B102,'[1]2019'!$B$3:$AC$102,11,0), "")</f>
        <v>36</v>
      </c>
      <c r="BF102" t="str">
        <f>IFERROR(VLOOKUP(B102,'[1]2018'!B103:U202,13,0), "")</f>
        <v/>
      </c>
      <c r="BH102" s="10">
        <f>IFERROR(VLOOKUP($B102,'[1]2021'!$B$3:$AB$102,20,0),"")</f>
        <v>41.933999999999997</v>
      </c>
      <c r="BI102" s="10">
        <f>IFERROR(VLOOKUP($B102,'[1]2020'!$B$3:$AD$92,20,0),"")</f>
        <v>0</v>
      </c>
      <c r="BJ102" s="10">
        <f>IFERROR(VLOOKUP($B102,'[1]2019'!$B$3:$AC$102,17,0),"")</f>
        <v>45</v>
      </c>
      <c r="BK102" s="10">
        <f>IFERROR(VLOOKUP($B102,'[1]2018'!$B$3:$U$102,17,0),"")</f>
        <v>39</v>
      </c>
      <c r="BM102" s="11">
        <f>IFERROR(VLOOKUP(B102,'[1]2021'!$B$3:$AB$102,18,0), "")</f>
        <v>139978</v>
      </c>
      <c r="BN102" s="11">
        <f>IFERROR(VLOOKUP(B102,'[1]2020'!$B$3:$AD$92,16,0), "")</f>
        <v>141759</v>
      </c>
      <c r="BO102" s="11">
        <f>IFERROR(VLOOKUP(B102,'[1]2019'!$B$3:$AC$102,7,0), "")</f>
        <v>131627</v>
      </c>
      <c r="BQ102">
        <f>IFERROR(VLOOKUP(B102,'[1]2021'!$B$3:$AB$102,24,0), "")</f>
        <v>92</v>
      </c>
      <c r="BR102">
        <f>IFERROR(VLOOKUP(B102,'[1]2020'!$B$3:$AD$92,28,0), "")</f>
        <v>84</v>
      </c>
      <c r="BS102">
        <f>IFERROR(VLOOKUP(B102,'[1]2019'!$B$3:$AC$102,13,0), "")</f>
        <v>94</v>
      </c>
      <c r="BU102">
        <f>IFERROR(VLOOKUP(B102,'[1]2021'!$B$3:$AB$102,7,0), "")</f>
        <v>2</v>
      </c>
      <c r="BV102">
        <f>IFERROR(VLOOKUP(B102,'[1]2020'!$B$3:$AD$92,17,0), "")</f>
        <v>1</v>
      </c>
      <c r="BW102">
        <f>IFERROR(VLOOKUP(B102,'[1]2019'!$B$3:$AC$102,9,0), "")</f>
        <v>1</v>
      </c>
      <c r="BX102">
        <f>IFERROR(VLOOKUP(B102,'[1]2018'!$B$3:$U$102,11,0), "")</f>
        <v>2</v>
      </c>
      <c r="BZ102">
        <f>IFERROR(VLOOKUP(B102,'[1]2021'!$B$3:$AB$102,19,0), "")</f>
        <v>0</v>
      </c>
      <c r="CA102">
        <f>IFERROR(VLOOKUP(B102,'[1]2020'!$B$3:$AD$92,26,0), "")</f>
        <v>1</v>
      </c>
      <c r="CB102">
        <f>IFERROR(VLOOKUP(B102,'[1]2019'!$B$3:$AC$102,3,0), "")</f>
        <v>0</v>
      </c>
      <c r="CC102">
        <f>IFERROR(VLOOKUP(B102,'[1]2018'!$B$3:$U$102,18,0), "")</f>
        <v>1</v>
      </c>
      <c r="CE102">
        <f>IFERROR(VLOOKUP(B102,'[1]2021'!$B$3:$AB$102,21,0), "")</f>
        <v>82.667000000000002</v>
      </c>
      <c r="CF102">
        <f>IFERROR(VLOOKUP(B102,'[1]2020'!$B$3:$AD$92,7,0), "")</f>
        <v>83</v>
      </c>
    </row>
    <row r="103" spans="1:87" x14ac:dyDescent="0.3">
      <c r="B103" t="s">
        <v>102</v>
      </c>
      <c r="D103">
        <f>IFERROR(VLOOKUP(B103,'[1]2021'!$B$3:$AB$102,22,0), "")</f>
        <v>96</v>
      </c>
      <c r="E103">
        <f>IFERROR(VLOOKUP(B103,'[1]2020'!$B$3:$AD$92,11,0), "")</f>
        <v>60</v>
      </c>
      <c r="F103">
        <f>IFERROR(VLOOKUP(B103,'[1]2019'!$B$3:$AC$102,14,0), "")</f>
        <v>57</v>
      </c>
      <c r="H103">
        <f>IFERROR(VLOOKUP(B103,'[1]2021'!$B$3:$AB$102,10,0), "")</f>
        <v>62</v>
      </c>
      <c r="I103">
        <f>IFERROR(VLOOKUP(B103,'[1]2020'!$B$3:$AD$92,20,0), "")</f>
        <v>62</v>
      </c>
      <c r="J103">
        <f>IFERROR(VLOOKUP(B103,'[1]2019'!$B$3:$AC$102,19,0), "")</f>
        <v>62</v>
      </c>
      <c r="K103">
        <f>IFERROR(VLOOKUP(B103,'[1]2018'!$B$3:$U$102,14,0), "")</f>
        <v>62</v>
      </c>
      <c r="M103" t="str">
        <f>IFERROR(VLOOKUP(B103,'[1]2021'!B$102:$AB104,23,0), "")</f>
        <v/>
      </c>
      <c r="N103">
        <f>IFERROR(VLOOKUP(B103,'[1]2020'!$B$3:$AD$92,4,0), "")</f>
        <v>45</v>
      </c>
      <c r="O103">
        <f>IFERROR(VLOOKUP(B103,'[1]2019'!$B$3:$AC$102,5,0), "")</f>
        <v>48</v>
      </c>
      <c r="Q103">
        <f>IFERROR(VLOOKUP(B103,'[1]2021'!$B$3:$AB$102,11,0), "")</f>
        <v>47</v>
      </c>
      <c r="R103">
        <f>IFERROR(VLOOKUP(B103,'[1]2020'!$B$3:$AD$92,6,0), "")</f>
        <v>34</v>
      </c>
      <c r="S103" t="str">
        <f>IFERROR(VLOOKUP(B103,'[1]2019'!$B$3:$AC$102,12,0), "")</f>
        <v/>
      </c>
      <c r="T103" t="str">
        <f>IFERROR(VLOOKUP(B103,'[1]2018'!$B$3:$U$102,15,0), "")</f>
        <v/>
      </c>
      <c r="V103">
        <f>IFERROR(VLOOKUP(B103,'[1]2021'!$B$3:$AB$102,12,0), "")</f>
        <v>88</v>
      </c>
      <c r="W103">
        <f>IFERROR(VLOOKUP(B103,'[1]2020'!$B$3:$AD$92,15,0), "")</f>
        <v>88</v>
      </c>
      <c r="X103">
        <f>IFERROR(VLOOKUP(B103,'[1]2019'!$B$3:$AC$102,21,0), "")</f>
        <v>87</v>
      </c>
      <c r="Y103">
        <f>IFERROR(VLOOKUP(B103,'[1]2018'!$B$3:$U$102,19,0), "")</f>
        <v>87</v>
      </c>
      <c r="AA103">
        <f>IFERROR(VLOOKUP(B103,'[1]2021'!$B$3:$AB$102,9,0), "")</f>
        <v>23</v>
      </c>
      <c r="AB103">
        <f>IFERROR(VLOOKUP(B103,'[1]2020'!$B$3:$AD$92,18,0), "")</f>
        <v>32</v>
      </c>
      <c r="AC103">
        <f>IFERROR(VLOOKUP(B103,'[1]2019'!$B$3:$AC$102,16,0), "")</f>
        <v>45</v>
      </c>
      <c r="AD103">
        <f>IFERROR(VLOOKUP(B103,'[1]2018'!$B$3:$U$102,16,0), "")</f>
        <v>68</v>
      </c>
      <c r="AF103">
        <f>IFERROR(VLOOKUP(B103,'[1]2021'!$B$3:$AC$102,28,0), "")</f>
        <v>59</v>
      </c>
      <c r="AG103">
        <f>IFERROR(VLOOKUP(B103,'[1]2020'!$B$3:$AE$92,30,0), "")</f>
        <v>39</v>
      </c>
      <c r="AH103">
        <f>IFERROR(VLOOKUP(B103,'[1]2021'!$B$3:$AB$102,14,0), "")</f>
        <v>42</v>
      </c>
      <c r="AI103">
        <f>IFERROR(VLOOKUP(B103,'[1]2020'!$B$3:$AE$92,29,0), "")</f>
        <v>20</v>
      </c>
      <c r="AK103">
        <f>IFERROR(VLOOKUP(B103,'[1]2021'!$B$3:$AB$102,13,0), "")</f>
        <v>8.3699999999999992</v>
      </c>
      <c r="AL103">
        <f>IFERROR(VLOOKUP(B103,'[1]2020'!$B$3:$AD$92,25,0), "")</f>
        <v>8.26</v>
      </c>
      <c r="AN103">
        <f>IFERROR(VLOOKUP(B103,'[1]2021'!$B$3:$AB$102,3,0), "")</f>
        <v>15</v>
      </c>
      <c r="AO103">
        <f>IFERROR(VLOOKUP(B103,'[1]2020'!$B$3:$AD$92,12,0), "")</f>
        <v>15</v>
      </c>
      <c r="AP103">
        <f>IFERROR(VLOOKUP(B103,'[1]2019'!$B$3:$AC$102,22,0), "")</f>
        <v>15</v>
      </c>
      <c r="AQ103">
        <f>IFERROR(VLOOKUP(B103,'[1]2018'!$B$3:$U$102,5,0), "")</f>
        <v>15</v>
      </c>
      <c r="AS103">
        <f>IFERROR(VLOOKUP(B103,'[1]2021'!$B$3:$AB$102,27,0), "")</f>
        <v>49</v>
      </c>
      <c r="AT103">
        <f>IFERROR(VLOOKUP(B103,'[1]2020'!$B$3:$AD$92,8,0), "")</f>
        <v>50</v>
      </c>
      <c r="AU103" t="str">
        <f>IFERROR(VLOOKUP(B103,'[1]2019'!B$102:$AC104,20,0), "")</f>
        <v/>
      </c>
      <c r="AV103">
        <f>IFERROR(VLOOKUP(B103,'[1]2018'!$B$3:$U$102,4,0), "")</f>
        <v>49</v>
      </c>
      <c r="AX103">
        <f>IFERROR(VLOOKUP(B103,'[1]2021'!$B$3:$AB$102,6,0), "")</f>
        <v>39</v>
      </c>
      <c r="AY103">
        <f>IFERROR(VLOOKUP(B103,'[1]2020'!$B$3:$AD$92,3,0), "")</f>
        <v>39</v>
      </c>
      <c r="AZ103">
        <f>IFERROR(VLOOKUP(B103,'[1]2019'!$B$3:$AC$102,27,0), "")</f>
        <v>38</v>
      </c>
      <c r="BA103">
        <f>IFERROR(VLOOKUP(B103,'[1]2018'!$B$3:$U$102,8,0), "")</f>
        <v>37</v>
      </c>
      <c r="BC103">
        <f>IFERROR(VLOOKUP(B104,'[1]2021'!$B$3:$AB$102,17,0), "")</f>
        <v>53</v>
      </c>
      <c r="BD103">
        <f>IFERROR(VLOOKUP(B103,'[1]2020'!$B$3:$AD$92,2,0), "")</f>
        <v>4</v>
      </c>
      <c r="BE103">
        <f>IFERROR(VLOOKUP(B103,'[1]2019'!$B$3:$AC$102,11,0), "")</f>
        <v>7</v>
      </c>
      <c r="BF103" t="str">
        <f>IFERROR(VLOOKUP(B103,'[1]2018'!B104:U203,13,0), "")</f>
        <v/>
      </c>
      <c r="BH103" s="10">
        <f>IFERROR(VLOOKUP($B103,'[1]2021'!$B$3:$AB$102,20,0),"")</f>
        <v>97.004999999999995</v>
      </c>
      <c r="BI103" s="10">
        <f>IFERROR(VLOOKUP($B103,'[1]2020'!$B$3:$AD$92,20,0),"")</f>
        <v>62</v>
      </c>
      <c r="BJ103" s="10">
        <f>IFERROR(VLOOKUP($B103,'[1]2019'!$B$3:$AC$102,17,0),"")</f>
        <v>82</v>
      </c>
      <c r="BK103" s="10">
        <f>IFERROR(VLOOKUP($B103,'[1]2018'!$B$3:$U$102,17,0),"")</f>
        <v>67</v>
      </c>
      <c r="BM103" s="11">
        <f>IFERROR(VLOOKUP(B103,'[1]2021'!$B$3:$AB$102,18,0), "")</f>
        <v>49865</v>
      </c>
      <c r="BN103" s="11">
        <f>IFERROR(VLOOKUP(B103,'[1]2020'!$B$3:$AD$92,16,0), "")</f>
        <v>54756</v>
      </c>
      <c r="BO103" s="11">
        <f>IFERROR(VLOOKUP(B103,'[1]2019'!$B$3:$AC$102,7,0), "")</f>
        <v>64898</v>
      </c>
      <c r="BQ103">
        <f>IFERROR(VLOOKUP(B103,'[1]2021'!$B$3:$AB$102,24,0), "")</f>
        <v>62</v>
      </c>
      <c r="BR103">
        <f>IFERROR(VLOOKUP(B103,'[1]2020'!$B$3:$AD$92,28,0), "")</f>
        <v>46</v>
      </c>
      <c r="BS103">
        <f>IFERROR(VLOOKUP(B103,'[1]2019'!$B$3:$AC$102,13,0), "")</f>
        <v>52</v>
      </c>
      <c r="BU103">
        <f>IFERROR(VLOOKUP(B103,'[1]2021'!$B$3:$AB$102,7,0), "")</f>
        <v>17</v>
      </c>
      <c r="BV103">
        <f>IFERROR(VLOOKUP(B103,'[1]2020'!$B$3:$AD$92,17,0), "")</f>
        <v>17</v>
      </c>
      <c r="BW103">
        <f>IFERROR(VLOOKUP(B103,'[1]2019'!$B$3:$AC$102,9,0), "")</f>
        <v>17</v>
      </c>
      <c r="BX103">
        <f>IFERROR(VLOOKUP(B103,'[1]2018'!$B$3:$U$102,11,0), "")</f>
        <v>17</v>
      </c>
      <c r="BZ103">
        <f>IFERROR(VLOOKUP(B103,'[1]2021'!$B$3:$AB$102,19,0), "")</f>
        <v>41</v>
      </c>
      <c r="CA103">
        <f>IFERROR(VLOOKUP(B103,'[1]2020'!$B$3:$AD$92,26,0), "")</f>
        <v>43</v>
      </c>
      <c r="CB103">
        <f>IFERROR(VLOOKUP(B103,'[1]2019'!$B$3:$AC$102,3,0), "")</f>
        <v>50</v>
      </c>
      <c r="CC103">
        <f>IFERROR(VLOOKUP(B103,'[1]2018'!$B$3:$U$102,18,0), "")</f>
        <v>48</v>
      </c>
      <c r="CE103">
        <f>IFERROR(VLOOKUP(B103,'[1]2021'!$B$3:$AB$102,21,0), "")</f>
        <v>83.153000000000006</v>
      </c>
      <c r="CF103">
        <f>IFERROR(VLOOKUP(B103,'[1]2020'!$B$3:$AD$92,7,0), "")</f>
        <v>85</v>
      </c>
    </row>
    <row r="104" spans="1:87" x14ac:dyDescent="0.3">
      <c r="B104" t="s">
        <v>103</v>
      </c>
      <c r="D104">
        <f>IFERROR(VLOOKUP(B104,'[1]2021'!$B$3:$AB$102,22,0), "")</f>
        <v>65</v>
      </c>
      <c r="E104">
        <f>IFERROR(VLOOKUP(B104,'[1]2020'!$B$3:$AD$92,11,0), "")</f>
        <v>71</v>
      </c>
      <c r="F104">
        <f>IFERROR(VLOOKUP(B104,'[1]2019'!$B$3:$AC$102,14,0), "")</f>
        <v>48</v>
      </c>
      <c r="H104">
        <f>IFERROR(VLOOKUP(B104,'[1]2021'!$B$3:$AB$102,10,0), "")</f>
        <v>82</v>
      </c>
      <c r="I104">
        <f>IFERROR(VLOOKUP(B104,'[1]2020'!$B$3:$AD$92,20,0), "")</f>
        <v>75</v>
      </c>
      <c r="J104">
        <f>IFERROR(VLOOKUP(B104,'[1]2019'!$B$3:$AC$102,19,0), "")</f>
        <v>70</v>
      </c>
      <c r="K104">
        <f>IFERROR(VLOOKUP(B104,'[1]2018'!$B$3:$U$102,14,0), "")</f>
        <v>70</v>
      </c>
      <c r="M104" t="str">
        <f>IFERROR(VLOOKUP(B104,'[1]2021'!B$102:$AB105,23,0), "")</f>
        <v/>
      </c>
      <c r="N104">
        <f>IFERROR(VLOOKUP(B104,'[1]2020'!$B$3:$AD$92,4,0), "")</f>
        <v>70</v>
      </c>
      <c r="O104">
        <f>IFERROR(VLOOKUP(B104,'[1]2019'!$B$3:$AC$102,5,0), "")</f>
        <v>72</v>
      </c>
      <c r="Q104">
        <f>IFERROR(VLOOKUP(B104,'[1]2021'!$B$3:$AB$102,11,0), "")</f>
        <v>40</v>
      </c>
      <c r="R104">
        <f>IFERROR(VLOOKUP(B104,'[1]2020'!$B$3:$AD$92,6,0), "")</f>
        <v>40</v>
      </c>
      <c r="S104">
        <f>IFERROR(VLOOKUP(B104,'[1]2019'!$B$3:$AC$102,12,0), "")</f>
        <v>34</v>
      </c>
      <c r="T104">
        <f>IFERROR(VLOOKUP(B104,'[1]2018'!$B$3:$U$102,15,0), "")</f>
        <v>32</v>
      </c>
      <c r="V104">
        <f>IFERROR(VLOOKUP(B104,'[1]2021'!$B$3:$AB$102,12,0), "")</f>
        <v>98</v>
      </c>
      <c r="W104">
        <f>IFERROR(VLOOKUP(B104,'[1]2020'!$B$3:$AD$92,15,0), "")</f>
        <v>97</v>
      </c>
      <c r="X104">
        <f>IFERROR(VLOOKUP(B104,'[1]2019'!$B$3:$AC$102,21,0), "")</f>
        <v>97</v>
      </c>
      <c r="Y104">
        <f>IFERROR(VLOOKUP(B104,'[1]2018'!$B$3:$U$102,19,0), "")</f>
        <v>99</v>
      </c>
      <c r="AA104">
        <f>IFERROR(VLOOKUP(B104,'[1]2021'!$B$3:$AB$102,9,0), "")</f>
        <v>36</v>
      </c>
      <c r="AB104">
        <f>IFERROR(VLOOKUP(B104,'[1]2020'!$B$3:$AD$92,18,0), "")</f>
        <v>35</v>
      </c>
      <c r="AC104">
        <f>IFERROR(VLOOKUP(B104,'[1]2019'!$B$3:$AC$102,16,0), "")</f>
        <v>31</v>
      </c>
      <c r="AD104">
        <f>IFERROR(VLOOKUP(B104,'[1]2018'!$B$3:$U$102,16,0), "")</f>
        <v>30</v>
      </c>
      <c r="AF104">
        <f>IFERROR(VLOOKUP(B104,'[1]2021'!$B$3:$AC$102,28,0), "")</f>
        <v>37</v>
      </c>
      <c r="AG104">
        <f>IFERROR(VLOOKUP(B104,'[1]2020'!$B$3:$AE$92,30,0), "")</f>
        <v>50</v>
      </c>
      <c r="AH104">
        <f>IFERROR(VLOOKUP(B104,'[1]2021'!$B$3:$AB$102,14,0), "")</f>
        <v>32</v>
      </c>
      <c r="AI104">
        <f>IFERROR(VLOOKUP(B104,'[1]2020'!$B$3:$AE$92,29,0), "")</f>
        <v>37</v>
      </c>
      <c r="AK104">
        <f>IFERROR(VLOOKUP(B104,'[1]2021'!$B$3:$AB$102,13,0), "")</f>
        <v>9</v>
      </c>
      <c r="AL104">
        <f>IFERROR(VLOOKUP(B104,'[1]2020'!$B$3:$AD$92,25,0), "")</f>
        <v>8.81</v>
      </c>
      <c r="AN104">
        <f>IFERROR(VLOOKUP(B104,'[1]2021'!$B$3:$AB$102,3,0), "")</f>
        <v>45</v>
      </c>
      <c r="AO104">
        <f>IFERROR(VLOOKUP(B104,'[1]2020'!$B$3:$AD$92,12,0), "")</f>
        <v>50</v>
      </c>
      <c r="AP104">
        <f>IFERROR(VLOOKUP(B104,'[1]2019'!$B$3:$AC$102,22,0), "")</f>
        <v>50</v>
      </c>
      <c r="AQ104">
        <f>IFERROR(VLOOKUP(B104,'[1]2018'!$B$3:$U$102,5,0), "")</f>
        <v>50</v>
      </c>
      <c r="AR104" s="11"/>
      <c r="AS104">
        <f>IFERROR(VLOOKUP(B104,'[1]2021'!$B$3:$AB$102,27,0), "")</f>
        <v>49</v>
      </c>
      <c r="AT104">
        <f>IFERROR(VLOOKUP(B104,'[1]2020'!$B$3:$AD$92,8,0), "")</f>
        <v>45</v>
      </c>
      <c r="AU104" t="str">
        <f>IFERROR(VLOOKUP(B104,'[1]2019'!B$102:$AC105,20,0), "")</f>
        <v/>
      </c>
      <c r="AV104">
        <f>IFERROR(VLOOKUP(B104,'[1]2018'!$B$3:$U$102,4,0), "")</f>
        <v>40</v>
      </c>
      <c r="AX104">
        <f>IFERROR(VLOOKUP(B104,'[1]2021'!$B$3:$AB$102,6,0), "")</f>
        <v>33</v>
      </c>
      <c r="AY104">
        <f>IFERROR(VLOOKUP(B104,'[1]2020'!$B$3:$AD$92,3,0), "")</f>
        <v>31</v>
      </c>
      <c r="AZ104">
        <f>IFERROR(VLOOKUP(B104,'[1]2019'!$B$3:$AC$102,27,0), "")</f>
        <v>24</v>
      </c>
      <c r="BA104">
        <f>IFERROR(VLOOKUP(B104,'[1]2018'!$B$3:$U$102,8,0), "")</f>
        <v>24</v>
      </c>
      <c r="BC104">
        <f>IFERROR(VLOOKUP(B105,'[1]2021'!$B$3:$AB$102,17,0), "")</f>
        <v>90</v>
      </c>
      <c r="BD104">
        <f>IFERROR(VLOOKUP(B104,'[1]2020'!$B$3:$AD$92,2,0), "")</f>
        <v>61</v>
      </c>
      <c r="BE104">
        <f>IFERROR(VLOOKUP(B104,'[1]2019'!$B$3:$AC$102,11,0), "")</f>
        <v>61</v>
      </c>
      <c r="BF104" t="str">
        <f>IFERROR(VLOOKUP(B104,'[1]2018'!B105:U204,13,0), "")</f>
        <v/>
      </c>
      <c r="BH104" s="10">
        <f>IFERROR(VLOOKUP($B104,'[1]2021'!$B$3:$AB$102,20,0),"")</f>
        <v>45.424999999999997</v>
      </c>
      <c r="BI104" s="10">
        <f>IFERROR(VLOOKUP($B104,'[1]2020'!$B$3:$AD$92,20,0),"")</f>
        <v>75</v>
      </c>
      <c r="BJ104" s="10">
        <f>IFERROR(VLOOKUP($B104,'[1]2019'!$B$3:$AC$102,17,0),"")</f>
        <v>45</v>
      </c>
      <c r="BK104" s="10">
        <f>IFERROR(VLOOKUP($B104,'[1]2018'!$B$3:$U$102,17,0),"")</f>
        <v>41</v>
      </c>
      <c r="BM104" s="11">
        <f>IFERROR(VLOOKUP(B104,'[1]2021'!$B$3:$AB$102,18,0), "")</f>
        <v>79645</v>
      </c>
      <c r="BN104" s="11">
        <f>IFERROR(VLOOKUP(B104,'[1]2020'!$B$3:$AD$92,16,0), "")</f>
        <v>74488</v>
      </c>
      <c r="BO104" s="11">
        <f>IFERROR(VLOOKUP(B104,'[1]2019'!$B$3:$AC$102,7,0), "")</f>
        <v>77127</v>
      </c>
      <c r="BQ104">
        <f>IFERROR(VLOOKUP(B104,'[1]2021'!$B$3:$AB$102,24,0), "")</f>
        <v>19</v>
      </c>
      <c r="BR104">
        <f>IFERROR(VLOOKUP(B104,'[1]2020'!$B$3:$AD$92,28,0), "")</f>
        <v>13</v>
      </c>
      <c r="BS104">
        <f>IFERROR(VLOOKUP(B104,'[1]2019'!$B$3:$AC$102,13,0), "")</f>
        <v>9</v>
      </c>
      <c r="BU104">
        <f>IFERROR(VLOOKUP(B104,'[1]2021'!$B$3:$AB$102,7,0), "")</f>
        <v>56</v>
      </c>
      <c r="BV104">
        <f>IFERROR(VLOOKUP(B104,'[1]2020'!$B$3:$AD$92,17,0), "")</f>
        <v>57</v>
      </c>
      <c r="BW104">
        <f>IFERROR(VLOOKUP(B104,'[1]2019'!$B$3:$AC$102,9,0), "")</f>
        <v>56</v>
      </c>
      <c r="BX104">
        <f>IFERROR(VLOOKUP(B104,'[1]2018'!$B$3:$U$102,11,0), "")</f>
        <v>59</v>
      </c>
      <c r="BZ104">
        <f>IFERROR(VLOOKUP(B104,'[1]2021'!$B$3:$AB$102,19,0), "")</f>
        <v>64</v>
      </c>
      <c r="CA104">
        <f>IFERROR(VLOOKUP(B104,'[1]2020'!$B$3:$AD$92,26,0), "")</f>
        <v>63</v>
      </c>
      <c r="CB104">
        <f>IFERROR(VLOOKUP(B104,'[1]2019'!$B$3:$AC$102,3,0), "")</f>
        <v>68</v>
      </c>
      <c r="CC104">
        <f>IFERROR(VLOOKUP(B104,'[1]2018'!$B$3:$U$102,18,0), "")</f>
        <v>66</v>
      </c>
      <c r="CE104">
        <f>IFERROR(VLOOKUP(B104,'[1]2021'!$B$3:$AB$102,21,0), "")</f>
        <v>84.472999999999999</v>
      </c>
      <c r="CF104">
        <f>IFERROR(VLOOKUP(B104,'[1]2020'!$B$3:$AD$92,7,0), "")</f>
        <v>85</v>
      </c>
    </row>
    <row r="105" spans="1:87" x14ac:dyDescent="0.3">
      <c r="B105" t="s">
        <v>104</v>
      </c>
      <c r="D105">
        <f>IFERROR(VLOOKUP(B105,'[1]2021'!$B$3:$AB$102,22,0), "")</f>
        <v>56</v>
      </c>
      <c r="E105">
        <f>IFERROR(VLOOKUP(B105,'[1]2020'!$B$3:$AD$92,11,0), "")</f>
        <v>55</v>
      </c>
      <c r="F105">
        <f>IFERROR(VLOOKUP(B105,'[1]2019'!$B$3:$AC$102,14,0), "")</f>
        <v>59</v>
      </c>
      <c r="H105">
        <f>IFERROR(VLOOKUP(B105,'[1]2021'!$B$3:$AB$102,10,0), "")</f>
        <v>0</v>
      </c>
      <c r="I105">
        <f>IFERROR(VLOOKUP(B105,'[1]2020'!$B$3:$AD$92,20,0), "")</f>
        <v>46</v>
      </c>
      <c r="J105">
        <f>IFERROR(VLOOKUP(B105,'[1]2019'!$B$3:$AC$102,19,0), "")</f>
        <v>46</v>
      </c>
      <c r="K105">
        <f>IFERROR(VLOOKUP(B105,'[1]2018'!$B$3:$U$102,14,0), "")</f>
        <v>46</v>
      </c>
      <c r="M105" t="str">
        <f>IFERROR(VLOOKUP(B105,'[1]2021'!B$102:$AB106,23,0), "")</f>
        <v/>
      </c>
      <c r="N105">
        <f>IFERROR(VLOOKUP(B105,'[1]2020'!$B$3:$AD$92,4,0), "")</f>
        <v>17</v>
      </c>
      <c r="O105">
        <f>IFERROR(VLOOKUP(B105,'[1]2019'!$B$3:$AC$102,5,0), "")</f>
        <v>16</v>
      </c>
      <c r="Q105">
        <f>IFERROR(VLOOKUP(B105,'[1]2021'!$B$3:$AB$102,11,0), "")</f>
        <v>54</v>
      </c>
      <c r="R105">
        <f>IFERROR(VLOOKUP(B105,'[1]2020'!$B$3:$AD$92,6,0), "")</f>
        <v>47</v>
      </c>
      <c r="S105">
        <f>IFERROR(VLOOKUP(B105,'[1]2019'!$B$3:$AC$102,12,0), "")</f>
        <v>49</v>
      </c>
      <c r="T105">
        <f>IFERROR(VLOOKUP(B105,'[1]2018'!$B$3:$U$102,15,0), "")</f>
        <v>50</v>
      </c>
      <c r="V105">
        <f>IFERROR(VLOOKUP(B105,'[1]2021'!$B$3:$AB$102,12,0), "")</f>
        <v>97</v>
      </c>
      <c r="W105">
        <f>IFERROR(VLOOKUP(B105,'[1]2020'!$B$3:$AD$92,15,0), "")</f>
        <v>100</v>
      </c>
      <c r="X105">
        <f>IFERROR(VLOOKUP(B105,'[1]2019'!$B$3:$AC$102,21,0), "")</f>
        <v>98</v>
      </c>
      <c r="Y105">
        <f>IFERROR(VLOOKUP(B105,'[1]2018'!$B$3:$U$102,19,0), "")</f>
        <v>96</v>
      </c>
      <c r="AA105">
        <f>IFERROR(VLOOKUP(B105,'[1]2021'!$B$3:$AB$102,9,0), "")</f>
        <v>63</v>
      </c>
      <c r="AB105">
        <f>IFERROR(VLOOKUP(B105,'[1]2020'!$B$3:$AD$92,18,0), "")</f>
        <v>47</v>
      </c>
      <c r="AC105">
        <f>IFERROR(VLOOKUP(B105,'[1]2019'!$B$3:$AC$102,16,0), "")</f>
        <v>43</v>
      </c>
      <c r="AD105">
        <f>IFERROR(VLOOKUP(B105,'[1]2018'!$B$3:$U$102,16,0), "")</f>
        <v>43</v>
      </c>
      <c r="AF105">
        <f>IFERROR(VLOOKUP(B105,'[1]2021'!$B$3:$AC$102,28,0), "")</f>
        <v>67</v>
      </c>
      <c r="AG105">
        <f>IFERROR(VLOOKUP(B105,'[1]2020'!$B$3:$AE$92,30,0), "")</f>
        <v>46</v>
      </c>
      <c r="AH105">
        <f>IFERROR(VLOOKUP(B105,'[1]2021'!$B$3:$AB$102,14,0), "")</f>
        <v>49</v>
      </c>
      <c r="AI105">
        <f>IFERROR(VLOOKUP(B105,'[1]2020'!$B$3:$AE$92,29,0), "")</f>
        <v>46</v>
      </c>
      <c r="AK105">
        <f>IFERROR(VLOOKUP(B105,'[1]2021'!$B$3:$AB$102,13,0), "")</f>
        <v>8.07</v>
      </c>
      <c r="AL105">
        <f>IFERROR(VLOOKUP(B105,'[1]2020'!$B$3:$AD$92,25,0), "")</f>
        <v>8.36</v>
      </c>
      <c r="AN105">
        <f>IFERROR(VLOOKUP(B105,'[1]2021'!$B$3:$AB$102,3,0), "")</f>
        <v>43</v>
      </c>
      <c r="AO105">
        <f>IFERROR(VLOOKUP(B105,'[1]2020'!$B$3:$AD$92,12,0), "")</f>
        <v>50</v>
      </c>
      <c r="AP105">
        <f>IFERROR(VLOOKUP(B105,'[1]2019'!$B$3:$AC$102,22,0), "")</f>
        <v>50</v>
      </c>
      <c r="AQ105">
        <f>IFERROR(VLOOKUP(B105,'[1]2018'!$B$3:$U$102,5,0), "")</f>
        <v>50</v>
      </c>
      <c r="AS105">
        <f>IFERROR(VLOOKUP(B105,'[1]2021'!$B$3:$AB$102,27,0), "")</f>
        <v>49</v>
      </c>
      <c r="AT105">
        <f>IFERROR(VLOOKUP(B105,'[1]2020'!$B$3:$AD$92,8,0), "")</f>
        <v>50</v>
      </c>
      <c r="AU105" t="str">
        <f>IFERROR(VLOOKUP(B105,'[1]2019'!B$102:$AC106,20,0), "")</f>
        <v/>
      </c>
      <c r="AV105">
        <f>IFERROR(VLOOKUP(B105,'[1]2018'!$B$3:$U$102,4,0), "")</f>
        <v>50</v>
      </c>
      <c r="AX105">
        <f>IFERROR(VLOOKUP(B105,'[1]2021'!$B$3:$AB$102,6,0), "")</f>
        <v>33</v>
      </c>
      <c r="AY105">
        <f>IFERROR(VLOOKUP(B105,'[1]2020'!$B$3:$AD$92,3,0), "")</f>
        <v>34</v>
      </c>
      <c r="AZ105">
        <f>IFERROR(VLOOKUP(B105,'[1]2019'!$B$3:$AC$102,27,0), "")</f>
        <v>31</v>
      </c>
      <c r="BA105">
        <f>IFERROR(VLOOKUP(B105,'[1]2018'!$B$3:$U$102,8,0), "")</f>
        <v>31</v>
      </c>
      <c r="BC105">
        <f>IFERROR(VLOOKUP(B106,'[1]2021'!$B$3:$AB$102,17,0), "")</f>
        <v>70</v>
      </c>
      <c r="BD105">
        <f>IFERROR(VLOOKUP(B105,'[1]2020'!$B$3:$AD$92,2,0), "")</f>
        <v>86</v>
      </c>
      <c r="BE105">
        <f>IFERROR(VLOOKUP(B105,'[1]2019'!$B$3:$AC$102,11,0), "")</f>
        <v>84</v>
      </c>
      <c r="BF105" t="str">
        <f>IFERROR(VLOOKUP(B105,'[1]2018'!B106:U205,13,0), "")</f>
        <v/>
      </c>
      <c r="BH105" s="10">
        <f>IFERROR(VLOOKUP($B105,'[1]2021'!$B$3:$AB$102,20,0),"")</f>
        <v>44.627000000000002</v>
      </c>
      <c r="BI105" s="10">
        <f>IFERROR(VLOOKUP($B105,'[1]2020'!$B$3:$AD$92,20,0),"")</f>
        <v>46</v>
      </c>
      <c r="BJ105" s="10">
        <f>IFERROR(VLOOKUP($B105,'[1]2019'!$B$3:$AC$102,17,0),"")</f>
        <v>42</v>
      </c>
      <c r="BK105" s="10">
        <f>IFERROR(VLOOKUP($B105,'[1]2018'!$B$3:$U$102,17,0),"")</f>
        <v>39</v>
      </c>
      <c r="BM105" s="11">
        <f>IFERROR(VLOOKUP(B105,'[1]2021'!$B$3:$AB$102,18,0), "")</f>
        <v>66699</v>
      </c>
      <c r="BN105" s="11">
        <f>IFERROR(VLOOKUP(B105,'[1]2020'!$B$3:$AD$92,16,0), "")</f>
        <v>62164</v>
      </c>
      <c r="BO105" s="11">
        <f>IFERROR(VLOOKUP(B105,'[1]2019'!$B$3:$AC$102,7,0), "")</f>
        <v>61176</v>
      </c>
      <c r="BQ105">
        <f>IFERROR(VLOOKUP(B105,'[1]2021'!$B$3:$AB$102,24,0), "")</f>
        <v>81</v>
      </c>
      <c r="BR105">
        <f>IFERROR(VLOOKUP(B105,'[1]2020'!$B$3:$AD$92,28,0), "")</f>
        <v>77</v>
      </c>
      <c r="BS105">
        <f>IFERROR(VLOOKUP(B105,'[1]2019'!$B$3:$AC$102,13,0), "")</f>
        <v>82</v>
      </c>
      <c r="BU105">
        <f>IFERROR(VLOOKUP(B105,'[1]2021'!$B$3:$AB$102,7,0), "")</f>
        <v>46</v>
      </c>
      <c r="BV105">
        <f>IFERROR(VLOOKUP(B105,'[1]2020'!$B$3:$AD$92,17,0), "")</f>
        <v>51</v>
      </c>
      <c r="BW105">
        <f>IFERROR(VLOOKUP(B105,'[1]2019'!$B$3:$AC$102,9,0), "")</f>
        <v>52</v>
      </c>
      <c r="BX105">
        <f>IFERROR(VLOOKUP(B105,'[1]2018'!$B$3:$U$102,11,0), "")</f>
        <v>52</v>
      </c>
      <c r="BZ105">
        <f>IFERROR(VLOOKUP(B105,'[1]2021'!$B$3:$AB$102,19,0), "")</f>
        <v>11</v>
      </c>
      <c r="CA105">
        <f>IFERROR(VLOOKUP(B105,'[1]2020'!$B$3:$AD$92,26,0), "")</f>
        <v>52</v>
      </c>
      <c r="CB105">
        <f>IFERROR(VLOOKUP(B105,'[1]2019'!$B$3:$AC$102,3,0), "")</f>
        <v>42</v>
      </c>
      <c r="CC105">
        <f>IFERROR(VLOOKUP(B105,'[1]2018'!$B$3:$U$102,18,0), "")</f>
        <v>38</v>
      </c>
      <c r="CE105">
        <f>IFERROR(VLOOKUP(B105,'[1]2021'!$B$3:$AB$102,21,0), "")</f>
        <v>85.283000000000001</v>
      </c>
      <c r="CF105">
        <f>IFERROR(VLOOKUP(B105,'[1]2020'!$B$3:$AD$92,7,0), "")</f>
        <v>86</v>
      </c>
    </row>
    <row r="106" spans="1:87" x14ac:dyDescent="0.3">
      <c r="B106" t="s">
        <v>105</v>
      </c>
      <c r="D106">
        <f>IFERROR(VLOOKUP(B106,'[1]2021'!$B$3:$AB$102,22,0), "")</f>
        <v>49</v>
      </c>
      <c r="E106">
        <f>IFERROR(VLOOKUP(B106,'[1]2020'!$B$3:$AD$92,11,0), "")</f>
        <v>16</v>
      </c>
      <c r="F106">
        <f>IFERROR(VLOOKUP(B106,'[1]2019'!$B$3:$AC$102,14,0), "")</f>
        <v>31</v>
      </c>
      <c r="H106">
        <f>IFERROR(VLOOKUP(B106,'[1]2021'!$B$3:$AB$102,10,0), "")</f>
        <v>29</v>
      </c>
      <c r="I106">
        <f>IFERROR(VLOOKUP(B106,'[1]2020'!$B$3:$AD$92,20,0), "")</f>
        <v>26</v>
      </c>
      <c r="J106">
        <f>IFERROR(VLOOKUP(B106,'[1]2019'!$B$3:$AC$102,19,0), "")</f>
        <v>16</v>
      </c>
      <c r="K106">
        <f>IFERROR(VLOOKUP(B106,'[1]2018'!$B$3:$U$102,14,0), "")</f>
        <v>31</v>
      </c>
      <c r="M106" t="str">
        <f>IFERROR(VLOOKUP(B106,'[1]2021'!B$102:$AB107,23,0), "")</f>
        <v/>
      </c>
      <c r="N106">
        <f>IFERROR(VLOOKUP(B106,'[1]2020'!$B$3:$AD$92,4,0), "")</f>
        <v>71</v>
      </c>
      <c r="O106">
        <f>IFERROR(VLOOKUP(B106,'[1]2019'!$B$3:$AC$102,5,0), "")</f>
        <v>93</v>
      </c>
      <c r="Q106">
        <f>IFERROR(VLOOKUP(B106,'[1]2021'!$B$3:$AB$102,11,0), "")</f>
        <v>72</v>
      </c>
      <c r="R106">
        <f>IFERROR(VLOOKUP(B106,'[1]2020'!$B$3:$AD$92,6,0), "")</f>
        <v>66</v>
      </c>
      <c r="S106">
        <f>IFERROR(VLOOKUP(B106,'[1]2019'!$B$3:$AC$102,12,0), "")</f>
        <v>71</v>
      </c>
      <c r="T106">
        <f>IFERROR(VLOOKUP(B106,'[1]2018'!$B$3:$U$102,15,0), "")</f>
        <v>69</v>
      </c>
      <c r="V106">
        <f>IFERROR(VLOOKUP(B106,'[1]2021'!$B$3:$AB$102,12,0), "")</f>
        <v>96</v>
      </c>
      <c r="W106">
        <f>IFERROR(VLOOKUP(B106,'[1]2020'!$B$3:$AD$92,15,0), "")</f>
        <v>95</v>
      </c>
      <c r="X106">
        <f>IFERROR(VLOOKUP(B106,'[1]2019'!$B$3:$AC$102,21,0), "")</f>
        <v>96</v>
      </c>
      <c r="Y106">
        <f>IFERROR(VLOOKUP(B106,'[1]2018'!$B$3:$U$102,19,0), "")</f>
        <v>95</v>
      </c>
      <c r="AA106">
        <f>IFERROR(VLOOKUP(B106,'[1]2021'!$B$3:$AB$102,9,0), "")</f>
        <v>82</v>
      </c>
      <c r="AB106">
        <f>IFERROR(VLOOKUP(B106,'[1]2020'!$B$3:$AD$92,18,0), "")</f>
        <v>79</v>
      </c>
      <c r="AC106">
        <f>IFERROR(VLOOKUP(B106,'[1]2019'!$B$3:$AC$102,16,0), "")</f>
        <v>80</v>
      </c>
      <c r="AD106">
        <f>IFERROR(VLOOKUP(B106,'[1]2018'!$B$3:$U$102,16,0), "")</f>
        <v>75</v>
      </c>
      <c r="AF106">
        <f>IFERROR(VLOOKUP(B106,'[1]2021'!$B$3:$AC$102,28,0), "")</f>
        <v>79</v>
      </c>
      <c r="AG106">
        <f>IFERROR(VLOOKUP(B106,'[1]2020'!$B$3:$AE$92,30,0), "")</f>
        <v>58</v>
      </c>
      <c r="AH106">
        <f>IFERROR(VLOOKUP(B106,'[1]2021'!$B$3:$AB$102,14,0), "")</f>
        <v>79</v>
      </c>
      <c r="AI106">
        <f>IFERROR(VLOOKUP(B106,'[1]2020'!$B$3:$AE$92,29,0), "")</f>
        <v>61</v>
      </c>
      <c r="AK106">
        <f>IFERROR(VLOOKUP(B106,'[1]2021'!$B$3:$AB$102,13,0), "")</f>
        <v>9.06</v>
      </c>
      <c r="AL106">
        <f>IFERROR(VLOOKUP(B106,'[1]2020'!$B$3:$AD$92,25,0), "")</f>
        <v>9.1999999999999993</v>
      </c>
      <c r="AN106">
        <f>IFERROR(VLOOKUP(B106,'[1]2021'!$B$3:$AB$102,3,0), "")</f>
        <v>35</v>
      </c>
      <c r="AO106">
        <f>IFERROR(VLOOKUP(B106,'[1]2020'!$B$3:$AD$92,12,0), "")</f>
        <v>42</v>
      </c>
      <c r="AP106">
        <f>IFERROR(VLOOKUP(B106,'[1]2019'!$B$3:$AC$102,22,0), "")</f>
        <v>37</v>
      </c>
      <c r="AQ106">
        <f>IFERROR(VLOOKUP(B106,'[1]2018'!$B$3:$U$102,5,0), "")</f>
        <v>38</v>
      </c>
      <c r="AR106" s="11"/>
      <c r="AS106">
        <f>IFERROR(VLOOKUP(B106,'[1]2021'!$B$3:$AB$102,27,0), "")</f>
        <v>51</v>
      </c>
      <c r="AT106">
        <f>IFERROR(VLOOKUP(B106,'[1]2020'!$B$3:$AD$92,8,0), "")</f>
        <v>57</v>
      </c>
      <c r="AU106" t="str">
        <f>IFERROR(VLOOKUP(B106,'[1]2019'!B$102:$AC107,20,0), "")</f>
        <v/>
      </c>
      <c r="AV106">
        <f>IFERROR(VLOOKUP(B106,'[1]2018'!$B$3:$U$102,4,0), "")</f>
        <v>48</v>
      </c>
      <c r="AX106">
        <f>IFERROR(VLOOKUP(B106,'[1]2021'!$B$3:$AB$102,6,0), "")</f>
        <v>35</v>
      </c>
      <c r="AY106">
        <f>IFERROR(VLOOKUP(B106,'[1]2020'!$B$3:$AD$92,3,0), "")</f>
        <v>35</v>
      </c>
      <c r="AZ106">
        <f>IFERROR(VLOOKUP(B106,'[1]2019'!$B$3:$AC$102,27,0), "")</f>
        <v>33</v>
      </c>
      <c r="BA106">
        <f>IFERROR(VLOOKUP(B106,'[1]2018'!$B$3:$U$102,8,0), "")</f>
        <v>33</v>
      </c>
      <c r="BC106">
        <f>IFERROR(VLOOKUP(B107,'[1]2021'!$B$3:$AB$102,17,0), "")</f>
        <v>21</v>
      </c>
      <c r="BD106">
        <f>IFERROR(VLOOKUP(B106,'[1]2020'!$B$3:$AD$92,2,0), "")</f>
        <v>36</v>
      </c>
      <c r="BE106">
        <f>IFERROR(VLOOKUP(B106,'[1]2019'!$B$3:$AC$102,11,0), "")</f>
        <v>77</v>
      </c>
      <c r="BF106" t="str">
        <f>IFERROR(VLOOKUP(B106,'[1]2018'!B107:U206,13,0), "")</f>
        <v/>
      </c>
      <c r="BH106" s="10">
        <f>IFERROR(VLOOKUP($B106,'[1]2021'!$B$3:$AB$102,20,0),"")</f>
        <v>45.875</v>
      </c>
      <c r="BI106" s="10">
        <f>IFERROR(VLOOKUP($B106,'[1]2020'!$B$3:$AD$92,20,0),"")</f>
        <v>26</v>
      </c>
      <c r="BJ106" s="10">
        <f>IFERROR(VLOOKUP($B106,'[1]2019'!$B$3:$AC$102,17,0),"")</f>
        <v>47</v>
      </c>
      <c r="BK106" s="10">
        <f>IFERROR(VLOOKUP($B106,'[1]2018'!$B$3:$U$102,17,0),"")</f>
        <v>60</v>
      </c>
      <c r="BM106" s="11">
        <f>IFERROR(VLOOKUP(B106,'[1]2021'!$B$3:$AB$102,18,0), "")</f>
        <v>58306</v>
      </c>
      <c r="BN106" s="11">
        <f>IFERROR(VLOOKUP(B106,'[1]2020'!$B$3:$AD$92,16,0), "")</f>
        <v>57421</v>
      </c>
      <c r="BO106" s="11">
        <f>IFERROR(VLOOKUP(B106,'[1]2019'!$B$3:$AC$102,7,0), "")</f>
        <v>54744</v>
      </c>
      <c r="BQ106">
        <f>IFERROR(VLOOKUP(B106,'[1]2021'!$B$3:$AB$102,24,0), "")</f>
        <v>54</v>
      </c>
      <c r="BR106">
        <f>IFERROR(VLOOKUP(B106,'[1]2020'!$B$3:$AD$92,28,0), "")</f>
        <v>40</v>
      </c>
      <c r="BS106">
        <f>IFERROR(VLOOKUP(B106,'[1]2019'!$B$3:$AC$102,13,0), "")</f>
        <v>50</v>
      </c>
      <c r="BU106">
        <f>IFERROR(VLOOKUP(B106,'[1]2021'!$B$3:$AB$102,7,0), "")</f>
        <v>58</v>
      </c>
      <c r="BV106">
        <f>IFERROR(VLOOKUP(B106,'[1]2020'!$B$3:$AD$92,17,0), "")</f>
        <v>57</v>
      </c>
      <c r="BW106">
        <f>IFERROR(VLOOKUP(B106,'[1]2019'!$B$3:$AC$102,9,0), "")</f>
        <v>59</v>
      </c>
      <c r="BX106">
        <f>IFERROR(VLOOKUP(B106,'[1]2018'!$B$3:$U$102,11,0), "")</f>
        <v>59</v>
      </c>
      <c r="BZ106">
        <f>IFERROR(VLOOKUP(B106,'[1]2021'!$B$3:$AB$102,19,0), "")</f>
        <v>76</v>
      </c>
      <c r="CA106">
        <f>IFERROR(VLOOKUP(B106,'[1]2020'!$B$3:$AD$92,26,0), "")</f>
        <v>92</v>
      </c>
      <c r="CB106">
        <f>IFERROR(VLOOKUP(B106,'[1]2019'!$B$3:$AC$102,3,0), "")</f>
        <v>78</v>
      </c>
      <c r="CC106">
        <f>IFERROR(VLOOKUP(B106,'[1]2018'!$B$3:$U$102,18,0), "")</f>
        <v>74</v>
      </c>
      <c r="CE106">
        <f>IFERROR(VLOOKUP(B106,'[1]2021'!$B$3:$AB$102,21,0), "")</f>
        <v>85.501999999999995</v>
      </c>
      <c r="CF106">
        <f>IFERROR(VLOOKUP(B106,'[1]2020'!$B$3:$AD$92,7,0), "")</f>
        <v>86</v>
      </c>
    </row>
    <row r="107" spans="1:87" x14ac:dyDescent="0.3">
      <c r="B107" t="s">
        <v>106</v>
      </c>
      <c r="D107">
        <f>IFERROR(VLOOKUP(B107,'[1]2021'!$B$3:$AB$102,22,0), "")</f>
        <v>51</v>
      </c>
      <c r="E107">
        <f>IFERROR(VLOOKUP(B107,'[1]2020'!$B$3:$AD$92,11,0), "")</f>
        <v>40</v>
      </c>
      <c r="F107">
        <f>IFERROR(VLOOKUP(B107,'[1]2019'!$B$3:$AC$102,14,0), "")</f>
        <v>51</v>
      </c>
      <c r="H107">
        <f>IFERROR(VLOOKUP(B107,'[1]2021'!$B$3:$AB$102,10,0), "")</f>
        <v>0</v>
      </c>
      <c r="I107">
        <f>IFERROR(VLOOKUP(B107,'[1]2020'!$B$3:$AD$92,20,0), "")</f>
        <v>6</v>
      </c>
      <c r="J107">
        <f>IFERROR(VLOOKUP(B107,'[1]2019'!$B$3:$AC$102,19,0), "")</f>
        <v>18</v>
      </c>
      <c r="K107">
        <f>IFERROR(VLOOKUP(B107,'[1]2018'!$B$3:$U$102,14,0), "")</f>
        <v>20</v>
      </c>
      <c r="M107" t="str">
        <f>IFERROR(VLOOKUP(B107,'[1]2021'!B$102:$AB108,23,0), "")</f>
        <v/>
      </c>
      <c r="N107">
        <f>IFERROR(VLOOKUP(B107,'[1]2020'!$B$3:$AD$92,4,0), "")</f>
        <v>89</v>
      </c>
      <c r="O107">
        <f>IFERROR(VLOOKUP(B107,'[1]2019'!$B$3:$AC$102,5,0), "")</f>
        <v>95</v>
      </c>
      <c r="Q107">
        <f>IFERROR(VLOOKUP(B107,'[1]2021'!$B$3:$AB$102,11,0), "")</f>
        <v>60</v>
      </c>
      <c r="R107">
        <f>IFERROR(VLOOKUP(B107,'[1]2020'!$B$3:$AD$92,6,0), "")</f>
        <v>62</v>
      </c>
      <c r="S107">
        <f>IFERROR(VLOOKUP(B107,'[1]2019'!$B$3:$AC$102,12,0), "")</f>
        <v>65</v>
      </c>
      <c r="T107">
        <f>IFERROR(VLOOKUP(B107,'[1]2018'!$B$3:$U$102,15,0), "")</f>
        <v>76</v>
      </c>
      <c r="V107">
        <f>IFERROR(VLOOKUP(B107,'[1]2021'!$B$3:$AB$102,12,0), "")</f>
        <v>95</v>
      </c>
      <c r="W107">
        <f>IFERROR(VLOOKUP(B107,'[1]2020'!$B$3:$AD$92,15,0), "")</f>
        <v>99</v>
      </c>
      <c r="X107">
        <f>IFERROR(VLOOKUP(B107,'[1]2019'!$B$3:$AC$102,21,0), "")</f>
        <v>100</v>
      </c>
      <c r="Y107">
        <f>IFERROR(VLOOKUP(B107,'[1]2018'!$B$3:$U$102,19,0), "")</f>
        <v>100</v>
      </c>
      <c r="AA107">
        <f>IFERROR(VLOOKUP(B107,'[1]2021'!$B$3:$AB$102,9,0), "")</f>
        <v>79</v>
      </c>
      <c r="AB107">
        <f>IFERROR(VLOOKUP(B107,'[1]2020'!$B$3:$AD$92,18,0), "")</f>
        <v>82</v>
      </c>
      <c r="AC107">
        <f>IFERROR(VLOOKUP(B107,'[1]2019'!$B$3:$AC$102,16,0), "")</f>
        <v>67</v>
      </c>
      <c r="AD107">
        <f>IFERROR(VLOOKUP(B107,'[1]2018'!$B$3:$U$102,16,0), "")</f>
        <v>83</v>
      </c>
      <c r="AF107">
        <f>IFERROR(VLOOKUP(B107,'[1]2021'!$B$3:$AC$102,28,0), "")</f>
        <v>62</v>
      </c>
      <c r="AG107">
        <f>IFERROR(VLOOKUP(B107,'[1]2020'!$B$3:$AE$92,30,0), "")</f>
        <v>65</v>
      </c>
      <c r="AH107">
        <f>IFERROR(VLOOKUP(B107,'[1]2021'!$B$3:$AB$102,14,0), "")</f>
        <v>52</v>
      </c>
      <c r="AI107">
        <f>IFERROR(VLOOKUP(B107,'[1]2020'!$B$3:$AE$92,29,0), "")</f>
        <v>70</v>
      </c>
      <c r="AK107">
        <f>IFERROR(VLOOKUP(B107,'[1]2021'!$B$3:$AB$102,13,0), "")</f>
        <v>8.8000000000000007</v>
      </c>
      <c r="AL107">
        <f>IFERROR(VLOOKUP(B107,'[1]2020'!$B$3:$AD$92,25,0), "")</f>
        <v>8.6</v>
      </c>
      <c r="AN107">
        <f>IFERROR(VLOOKUP(B107,'[1]2021'!$B$3:$AB$102,3,0), "")</f>
        <v>29</v>
      </c>
      <c r="AO107">
        <f>IFERROR(VLOOKUP(B107,'[1]2020'!$B$3:$AD$92,12,0), "")</f>
        <v>38</v>
      </c>
      <c r="AP107">
        <f>IFERROR(VLOOKUP(B107,'[1]2019'!$B$3:$AC$102,22,0), "")</f>
        <v>47</v>
      </c>
      <c r="AQ107">
        <f>IFERROR(VLOOKUP(B107,'[1]2018'!$B$3:$U$102,5,0), "")</f>
        <v>27</v>
      </c>
      <c r="AS107">
        <f>IFERROR(VLOOKUP(B107,'[1]2021'!$B$3:$AB$102,27,0), "")</f>
        <v>54</v>
      </c>
      <c r="AT107">
        <f>IFERROR(VLOOKUP(B107,'[1]2020'!$B$3:$AD$92,8,0), "")</f>
        <v>60</v>
      </c>
      <c r="AU107" t="str">
        <f>IFERROR(VLOOKUP(B107,'[1]2019'!B$102:$AC108,20,0), "")</f>
        <v/>
      </c>
      <c r="AV107">
        <f>IFERROR(VLOOKUP(B107,'[1]2018'!$B$3:$U$102,4,0), "")</f>
        <v>66</v>
      </c>
      <c r="AX107">
        <f>IFERROR(VLOOKUP(B107,'[1]2021'!$B$3:$AB$102,6,0), "")</f>
        <v>42</v>
      </c>
      <c r="AY107">
        <f>IFERROR(VLOOKUP(B107,'[1]2020'!$B$3:$AD$92,3,0), "")</f>
        <v>37</v>
      </c>
      <c r="AZ107">
        <f>IFERROR(VLOOKUP(B107,'[1]2019'!$B$3:$AC$102,27,0), "")</f>
        <v>35</v>
      </c>
      <c r="BA107">
        <f>IFERROR(VLOOKUP(B107,'[1]2018'!$B$3:$U$102,8,0), "")</f>
        <v>36</v>
      </c>
      <c r="BC107">
        <f>IFERROR(VLOOKUP(B108,'[1]2021'!$B$3:$AB$102,17,0), "")</f>
        <v>58</v>
      </c>
      <c r="BD107">
        <f>IFERROR(VLOOKUP(B107,'[1]2020'!$B$3:$AD$92,2,0), "")</f>
        <v>20</v>
      </c>
      <c r="BE107">
        <f>IFERROR(VLOOKUP(B107,'[1]2019'!$B$3:$AC$102,11,0), "")</f>
        <v>8</v>
      </c>
      <c r="BF107" t="str">
        <f>IFERROR(VLOOKUP(B107,'[1]2018'!B108:U207,13,0), "")</f>
        <v/>
      </c>
      <c r="BH107" s="10">
        <f>IFERROR(VLOOKUP($B107,'[1]2021'!$B$3:$AB$102,20,0),"")</f>
        <v>55.094999999999999</v>
      </c>
      <c r="BI107" s="10">
        <f>IFERROR(VLOOKUP($B107,'[1]2020'!$B$3:$AD$92,20,0),"")</f>
        <v>6</v>
      </c>
      <c r="BJ107" s="10">
        <f>IFERROR(VLOOKUP($B107,'[1]2019'!$B$3:$AC$102,17,0),"")</f>
        <v>53</v>
      </c>
      <c r="BK107" s="10">
        <f>IFERROR(VLOOKUP($B107,'[1]2018'!$B$3:$U$102,17,0),"")</f>
        <v>50</v>
      </c>
      <c r="BM107" s="11">
        <f>IFERROR(VLOOKUP(B107,'[1]2021'!$B$3:$AB$102,18,0), "")</f>
        <v>61209</v>
      </c>
      <c r="BN107" s="11">
        <f>IFERROR(VLOOKUP(B107,'[1]2020'!$B$3:$AD$92,16,0), "")</f>
        <v>58992</v>
      </c>
      <c r="BO107" s="11">
        <f>IFERROR(VLOOKUP(B107,'[1]2019'!$B$3:$AC$102,7,0), "")</f>
        <v>59195</v>
      </c>
      <c r="BQ107">
        <f>IFERROR(VLOOKUP(B107,'[1]2021'!$B$3:$AB$102,24,0), "")</f>
        <v>55</v>
      </c>
      <c r="BR107">
        <f>IFERROR(VLOOKUP(B107,'[1]2020'!$B$3:$AD$92,28,0), "")</f>
        <v>44</v>
      </c>
      <c r="BS107">
        <f>IFERROR(VLOOKUP(B107,'[1]2019'!$B$3:$AC$102,13,0), "")</f>
        <v>54</v>
      </c>
      <c r="BU107">
        <f>IFERROR(VLOOKUP(B107,'[1]2021'!$B$3:$AB$102,7,0), "")</f>
        <v>62</v>
      </c>
      <c r="BV107">
        <f>IFERROR(VLOOKUP(B107,'[1]2020'!$B$3:$AD$92,17,0), "")</f>
        <v>68</v>
      </c>
      <c r="BW107">
        <f>IFERROR(VLOOKUP(B107,'[1]2019'!$B$3:$AC$102,9,0), "")</f>
        <v>67</v>
      </c>
      <c r="BX107">
        <f>IFERROR(VLOOKUP(B107,'[1]2018'!$B$3:$U$102,11,0), "")</f>
        <v>64</v>
      </c>
      <c r="BZ107">
        <f>IFERROR(VLOOKUP(B107,'[1]2021'!$B$3:$AB$102,19,0), "")</f>
        <v>55</v>
      </c>
      <c r="CA107">
        <f>IFERROR(VLOOKUP(B107,'[1]2020'!$B$3:$AD$92,26,0), "")</f>
        <v>75</v>
      </c>
      <c r="CB107">
        <f>IFERROR(VLOOKUP(B107,'[1]2019'!$B$3:$AC$102,3,0), "")</f>
        <v>70</v>
      </c>
      <c r="CC107">
        <f>IFERROR(VLOOKUP(B107,'[1]2018'!$B$3:$U$102,18,0), "")</f>
        <v>76</v>
      </c>
      <c r="CE107">
        <f>IFERROR(VLOOKUP(B107,'[1]2021'!$B$3:$AB$102,21,0), "")</f>
        <v>82.61</v>
      </c>
      <c r="CF107">
        <f>IFERROR(VLOOKUP(B107,'[1]2020'!$B$3:$AD$92,7,0), "")</f>
        <v>84</v>
      </c>
    </row>
    <row r="108" spans="1:87" x14ac:dyDescent="0.3">
      <c r="B108" t="s">
        <v>107</v>
      </c>
      <c r="D108">
        <f>IFERROR(VLOOKUP(B108,'[1]2021'!$B$3:$AB$102,22,0), "")</f>
        <v>36</v>
      </c>
      <c r="E108">
        <f>IFERROR(VLOOKUP(B108,'[1]2020'!$B$3:$AD$92,11,0), "")</f>
        <v>22</v>
      </c>
      <c r="F108" t="str">
        <f>IFERROR(VLOOKUP(B108,'[1]2019'!$B$3:$AC$102,14,0), "")</f>
        <v/>
      </c>
      <c r="H108">
        <f>IFERROR(VLOOKUP(B108,'[1]2021'!$B$3:$AB$102,10,0), "")</f>
        <v>22</v>
      </c>
      <c r="I108">
        <f>IFERROR(VLOOKUP(B108,'[1]2020'!$B$3:$AD$92,20,0), "")</f>
        <v>17</v>
      </c>
      <c r="J108" t="str">
        <f>IFERROR(VLOOKUP(B108,'[1]2019'!$B$3:$AC$102,19,0), "")</f>
        <v/>
      </c>
      <c r="K108">
        <f>IFERROR(VLOOKUP(B108,'[1]2018'!$B$3:$U$102,14,0), "")</f>
        <v>32</v>
      </c>
      <c r="M108" t="str">
        <f>IFERROR(VLOOKUP(B108,'[1]2021'!B$102:$AB109,23,0), "")</f>
        <v/>
      </c>
      <c r="N108">
        <f>IFERROR(VLOOKUP(B108,'[1]2020'!$B$3:$AD$92,4,0), "")</f>
        <v>73</v>
      </c>
      <c r="O108" t="str">
        <f>IFERROR(VLOOKUP(B108,'[1]2019'!$B$3:$AC$102,5,0), "")</f>
        <v/>
      </c>
      <c r="Q108">
        <f>IFERROR(VLOOKUP(B108,'[1]2021'!$B$3:$AB$102,11,0), "")</f>
        <v>0</v>
      </c>
      <c r="R108" t="str">
        <f>IFERROR(VLOOKUP(B108,'[1]2020'!$B$3:$AD$92,6,0), "")</f>
        <v/>
      </c>
      <c r="S108" t="str">
        <f>IFERROR(VLOOKUP(B108,'[1]2019'!$B$3:$AC$102,12,0), "")</f>
        <v/>
      </c>
      <c r="T108" t="str">
        <f>IFERROR(VLOOKUP(B108,'[1]2018'!$B$3:$U$102,15,0), "")</f>
        <v/>
      </c>
      <c r="V108">
        <f>IFERROR(VLOOKUP(B108,'[1]2021'!$B$3:$AB$102,12,0), "")</f>
        <v>95</v>
      </c>
      <c r="W108">
        <f>IFERROR(VLOOKUP(B108,'[1]2020'!$B$3:$AD$92,15,0), "")</f>
        <v>95</v>
      </c>
      <c r="X108" t="str">
        <f>IFERROR(VLOOKUP(B108,'[1]2019'!$B$3:$AC$102,21,0), "")</f>
        <v/>
      </c>
      <c r="Y108">
        <f>IFERROR(VLOOKUP(B108,'[1]2018'!$B$3:$U$102,19,0), "")</f>
        <v>92</v>
      </c>
      <c r="AA108">
        <f>IFERROR(VLOOKUP(B108,'[1]2021'!$B$3:$AB$102,9,0), "")</f>
        <v>21</v>
      </c>
      <c r="AB108">
        <f>IFERROR(VLOOKUP(B108,'[1]2020'!$B$3:$AD$92,18,0), "")</f>
        <v>18</v>
      </c>
      <c r="AC108" t="str">
        <f>IFERROR(VLOOKUP(B108,'[1]2019'!$B$3:$AC$102,16,0), "")</f>
        <v/>
      </c>
      <c r="AD108">
        <f>IFERROR(VLOOKUP(B108,'[1]2018'!$B$3:$U$102,16,0), "")</f>
        <v>28</v>
      </c>
      <c r="AF108">
        <f>IFERROR(VLOOKUP(B108,'[1]2021'!$B$3:$AC$102,28,0), "")</f>
        <v>77</v>
      </c>
      <c r="AG108">
        <f>IFERROR(VLOOKUP(B108,'[1]2020'!$B$3:$AE$92,30,0), "")</f>
        <v>78</v>
      </c>
      <c r="AH108">
        <f>IFERROR(VLOOKUP(B108,'[1]2021'!$B$3:$AB$102,14,0), "")</f>
        <v>0</v>
      </c>
      <c r="AI108">
        <f>IFERROR(VLOOKUP(B108,'[1]2020'!$B$3:$AE$92,29,0), "")</f>
        <v>55</v>
      </c>
      <c r="AK108">
        <f>IFERROR(VLOOKUP(B108,'[1]2021'!$B$3:$AB$102,13,0), "")</f>
        <v>9</v>
      </c>
      <c r="AL108">
        <f>IFERROR(VLOOKUP(B108,'[1]2020'!$B$3:$AD$92,25,0), "")</f>
        <v>8.67</v>
      </c>
      <c r="AN108">
        <f>IFERROR(VLOOKUP(B108,'[1]2021'!$B$3:$AB$102,3,0), "")</f>
        <v>28</v>
      </c>
      <c r="AO108">
        <f>IFERROR(VLOOKUP(B108,'[1]2020'!$B$3:$AD$92,12,0), "")</f>
        <v>26</v>
      </c>
      <c r="AP108" t="str">
        <f>IFERROR(VLOOKUP(B108,'[1]2019'!$B$3:$AC$102,22,0), "")</f>
        <v/>
      </c>
      <c r="AQ108">
        <f>IFERROR(VLOOKUP(B108,'[1]2018'!$B$3:$U$102,5,0), "")</f>
        <v>26</v>
      </c>
      <c r="AR108" s="11"/>
      <c r="AS108">
        <f>IFERROR(VLOOKUP(B108,'[1]2021'!$B$3:$AB$102,27,0), "")</f>
        <v>50</v>
      </c>
      <c r="AT108">
        <f>IFERROR(VLOOKUP(B108,'[1]2020'!$B$3:$AD$92,8,0), "")</f>
        <v>49</v>
      </c>
      <c r="AU108" t="str">
        <f>IFERROR(VLOOKUP(B108,'[1]2019'!B$102:$AC109,20,0), "")</f>
        <v/>
      </c>
      <c r="AV108">
        <f>IFERROR(VLOOKUP(B108,'[1]2018'!$B$3:$U$102,4,0), "")</f>
        <v>44</v>
      </c>
      <c r="AX108">
        <f>IFERROR(VLOOKUP(B108,'[1]2021'!$B$3:$AB$102,6,0), "")</f>
        <v>36</v>
      </c>
      <c r="AY108">
        <f>IFERROR(VLOOKUP(B108,'[1]2020'!$B$3:$AD$92,3,0), "")</f>
        <v>31</v>
      </c>
      <c r="AZ108" t="str">
        <f>IFERROR(VLOOKUP(B108,'[1]2019'!$B$3:$AC$102,27,0), "")</f>
        <v/>
      </c>
      <c r="BA108">
        <f>IFERROR(VLOOKUP(B108,'[1]2018'!$B$3:$U$102,8,0), "")</f>
        <v>33</v>
      </c>
      <c r="BC108">
        <f>IFERROR(VLOOKUP(B109,'[1]2021'!$B$3:$AB$102,17,0), "")</f>
        <v>2</v>
      </c>
      <c r="BD108">
        <f>IFERROR(VLOOKUP(B108,'[1]2020'!$B$3:$AD$92,2,0), "")</f>
        <v>83</v>
      </c>
      <c r="BE108" t="str">
        <f>IFERROR(VLOOKUP(B108,'[1]2019'!$B$3:$AC$102,11,0), "")</f>
        <v/>
      </c>
      <c r="BF108" t="str">
        <f>IFERROR(VLOOKUP(B108,'[1]2018'!B109:U208,13,0), "")</f>
        <v/>
      </c>
      <c r="BH108" s="10">
        <f>IFERROR(VLOOKUP($B108,'[1]2021'!$B$3:$AB$102,20,0),"")</f>
        <v>26.698</v>
      </c>
      <c r="BI108" s="10">
        <f>IFERROR(VLOOKUP($B108,'[1]2020'!$B$3:$AD$92,20,0),"")</f>
        <v>17</v>
      </c>
      <c r="BJ108" s="10" t="str">
        <f>IFERROR(VLOOKUP($B108,'[1]2019'!$B$3:$AC$102,17,0),"")</f>
        <v/>
      </c>
      <c r="BK108" s="10">
        <f>IFERROR(VLOOKUP($B108,'[1]2018'!$B$3:$U$102,17,0),"")</f>
        <v>53</v>
      </c>
      <c r="BM108" s="11">
        <f>IFERROR(VLOOKUP(B108,'[1]2021'!$B$3:$AB$102,18,0), "")</f>
        <v>51032</v>
      </c>
      <c r="BN108" s="11">
        <f>IFERROR(VLOOKUP(B108,'[1]2020'!$B$3:$AD$92,16,0), "")</f>
        <v>56265</v>
      </c>
      <c r="BO108" s="11" t="str">
        <f>IFERROR(VLOOKUP(B108,'[1]2019'!$B$3:$AC$102,7,0), "")</f>
        <v/>
      </c>
      <c r="BQ108">
        <f>IFERROR(VLOOKUP(B108,'[1]2021'!$B$3:$AB$102,24,0), "")</f>
        <v>79</v>
      </c>
      <c r="BR108">
        <f>IFERROR(VLOOKUP(B108,'[1]2020'!$B$3:$AD$92,28,0), "")</f>
        <v>59</v>
      </c>
      <c r="BS108" t="str">
        <f>IFERROR(VLOOKUP(B108,'[1]2019'!$B$3:$AC$102,13,0), "")</f>
        <v/>
      </c>
      <c r="BU108">
        <f>IFERROR(VLOOKUP(B108,'[1]2021'!$B$3:$AB$102,7,0), "")</f>
        <v>55</v>
      </c>
      <c r="BV108">
        <f>IFERROR(VLOOKUP(B108,'[1]2020'!$B$3:$AD$92,17,0), "")</f>
        <v>54</v>
      </c>
      <c r="BW108" t="str">
        <f>IFERROR(VLOOKUP(B108,'[1]2019'!$B$3:$AC$102,9,0), "")</f>
        <v/>
      </c>
      <c r="BX108">
        <f>IFERROR(VLOOKUP(B108,'[1]2018'!$B$3:$U$102,11,0), "")</f>
        <v>45</v>
      </c>
      <c r="BZ108">
        <f>IFERROR(VLOOKUP(B108,'[1]2021'!$B$3:$AB$102,19,0), "")</f>
        <v>93</v>
      </c>
      <c r="CA108">
        <f>IFERROR(VLOOKUP(B108,'[1]2020'!$B$3:$AD$92,26,0), "")</f>
        <v>89</v>
      </c>
      <c r="CB108" t="str">
        <f>IFERROR(VLOOKUP(B108,'[1]2019'!$B$3:$AC$102,3,0), "")</f>
        <v/>
      </c>
      <c r="CC108">
        <f>IFERROR(VLOOKUP(B108,'[1]2018'!$B$3:$U$102,18,0), "")</f>
        <v>64</v>
      </c>
      <c r="CE108">
        <f>IFERROR(VLOOKUP(B108,'[1]2021'!$B$3:$AB$102,21,0), "")</f>
        <v>83.266000000000005</v>
      </c>
      <c r="CF108">
        <f>IFERROR(VLOOKUP(B108,'[1]2020'!$B$3:$AD$92,7,0), "")</f>
        <v>86</v>
      </c>
    </row>
    <row r="109" spans="1:87" x14ac:dyDescent="0.3">
      <c r="B109" t="s">
        <v>108</v>
      </c>
      <c r="D109">
        <f>IFERROR(VLOOKUP(B109,'[1]2021'!$B$3:$AB$102,22,0), "")</f>
        <v>100</v>
      </c>
      <c r="E109">
        <f>IFERROR(VLOOKUP(B109,'[1]2020'!$B$3:$AD$92,11,0), "")</f>
        <v>90</v>
      </c>
      <c r="F109" t="str">
        <f>IFERROR(VLOOKUP(B109,'[1]2019'!$B$3:$AC$102,14,0), "")</f>
        <v/>
      </c>
      <c r="H109">
        <f>IFERROR(VLOOKUP(B109,'[1]2021'!$B$3:$AB$102,10,0), "")</f>
        <v>50</v>
      </c>
      <c r="I109">
        <f>IFERROR(VLOOKUP(B109,'[1]2020'!$B$3:$AD$92,20,0), "")</f>
        <v>0</v>
      </c>
      <c r="J109" t="str">
        <f>IFERROR(VLOOKUP(B109,'[1]2019'!$B$3:$AC$102,19,0), "")</f>
        <v/>
      </c>
      <c r="K109" t="str">
        <f>IFERROR(VLOOKUP(B109,'[1]2018'!$B$3:$U$102,14,0), "")</f>
        <v/>
      </c>
      <c r="M109" t="str">
        <f>IFERROR(VLOOKUP(B109,'[1]2021'!B$102:$AB110,23,0), "")</f>
        <v/>
      </c>
      <c r="N109">
        <f>IFERROR(VLOOKUP(B109,'[1]2020'!$B$3:$AD$92,4,0), "")</f>
        <v>88</v>
      </c>
      <c r="O109" t="str">
        <f>IFERROR(VLOOKUP(B109,'[1]2019'!$B$3:$AC$102,5,0), "")</f>
        <v/>
      </c>
      <c r="Q109">
        <f>IFERROR(VLOOKUP(B109,'[1]2021'!$B$3:$AB$102,11,0), "")</f>
        <v>0</v>
      </c>
      <c r="R109" t="str">
        <f>IFERROR(VLOOKUP(B109,'[1]2020'!$B$3:$AD$92,6,0), "")</f>
        <v/>
      </c>
      <c r="S109" t="str">
        <f>IFERROR(VLOOKUP(B109,'[1]2019'!$B$3:$AC$102,12,0), "")</f>
        <v/>
      </c>
      <c r="T109" t="str">
        <f>IFERROR(VLOOKUP(B109,'[1]2018'!$B$3:$U$102,15,0), "")</f>
        <v/>
      </c>
      <c r="V109">
        <f>IFERROR(VLOOKUP(B109,'[1]2021'!$B$3:$AB$102,12,0), "")</f>
        <v>100</v>
      </c>
      <c r="W109">
        <f>IFERROR(VLOOKUP(B109,'[1]2020'!$B$3:$AD$92,15,0), "")</f>
        <v>100</v>
      </c>
      <c r="X109" t="str">
        <f>IFERROR(VLOOKUP(B109,'[1]2019'!$B$3:$AC$102,21,0), "")</f>
        <v/>
      </c>
      <c r="Y109" t="str">
        <f>IFERROR(VLOOKUP(B109,'[1]2018'!$B$3:$U$102,19,0), "")</f>
        <v/>
      </c>
      <c r="AA109">
        <f>IFERROR(VLOOKUP(B109,'[1]2021'!$B$3:$AB$102,9,0), "")</f>
        <v>20</v>
      </c>
      <c r="AB109">
        <f>IFERROR(VLOOKUP(B109,'[1]2020'!$B$3:$AD$92,18,0), "")</f>
        <v>16</v>
      </c>
      <c r="AC109" t="str">
        <f>IFERROR(VLOOKUP(B109,'[1]2019'!$B$3:$AC$102,16,0), "")</f>
        <v/>
      </c>
      <c r="AD109" t="str">
        <f>IFERROR(VLOOKUP(B109,'[1]2018'!$B$3:$U$102,16,0), "")</f>
        <v/>
      </c>
      <c r="AF109">
        <f>IFERROR(VLOOKUP(B109,'[1]2021'!$B$3:$AC$102,28,0), "")</f>
        <v>51</v>
      </c>
      <c r="AG109">
        <f>IFERROR(VLOOKUP(B109,'[1]2020'!$B$3:$AE$92,30,0), "")</f>
        <v>52</v>
      </c>
      <c r="AH109">
        <f>IFERROR(VLOOKUP(B109,'[1]2021'!$B$3:$AB$102,14,0), "")</f>
        <v>0</v>
      </c>
      <c r="AI109" t="str">
        <f>IFERROR(VLOOKUP(B109,'[1]2020'!$B$3:$AE$92,29,0), "")</f>
        <v/>
      </c>
      <c r="AK109">
        <f>IFERROR(VLOOKUP(B109,'[1]2021'!$B$3:$AB$102,13,0), "")</f>
        <v>8.3800000000000008</v>
      </c>
      <c r="AL109">
        <f>IFERROR(VLOOKUP(B109,'[1]2020'!$B$3:$AD$92,25,0), "")</f>
        <v>8.6999999999999993</v>
      </c>
      <c r="AN109">
        <f>IFERROR(VLOOKUP(B109,'[1]2021'!$B$3:$AB$102,3,0), "")</f>
        <v>25</v>
      </c>
      <c r="AO109">
        <f>IFERROR(VLOOKUP(B109,'[1]2020'!$B$3:$AD$92,12,0), "")</f>
        <v>0</v>
      </c>
      <c r="AP109" t="str">
        <f>IFERROR(VLOOKUP(B109,'[1]2019'!$B$3:$AC$102,22,0), "")</f>
        <v/>
      </c>
      <c r="AQ109" t="str">
        <f>IFERROR(VLOOKUP(B109,'[1]2018'!$B$3:$U$102,5,0), "")</f>
        <v/>
      </c>
      <c r="AS109">
        <f>IFERROR(VLOOKUP(B109,'[1]2021'!$B$3:$AB$102,27,0), "")</f>
        <v>59</v>
      </c>
      <c r="AT109">
        <f>IFERROR(VLOOKUP(B109,'[1]2020'!$B$3:$AD$92,8,0), "")</f>
        <v>45</v>
      </c>
      <c r="AU109" t="str">
        <f>IFERROR(VLOOKUP(B109,'[1]2019'!B$102:$AC110,20,0), "")</f>
        <v/>
      </c>
      <c r="AV109" t="str">
        <f>IFERROR(VLOOKUP(B109,'[1]2018'!$B$3:$U$102,4,0), "")</f>
        <v/>
      </c>
      <c r="AX109">
        <f>IFERROR(VLOOKUP(B109,'[1]2021'!$B$3:$AB$102,6,0), "")</f>
        <v>44</v>
      </c>
      <c r="AY109">
        <f>IFERROR(VLOOKUP(B109,'[1]2020'!$B$3:$AD$92,3,0), "")</f>
        <v>46</v>
      </c>
      <c r="AZ109" t="str">
        <f>IFERROR(VLOOKUP(B109,'[1]2019'!$B$3:$AC$102,27,0), "")</f>
        <v/>
      </c>
      <c r="BA109" t="str">
        <f>IFERROR(VLOOKUP(B109,'[1]2018'!$B$3:$U$102,8,0), "")</f>
        <v/>
      </c>
      <c r="BC109">
        <f>IFERROR(VLOOKUP(B110,'[1]2021'!$B$3:$AB$102,17,0), "")</f>
        <v>49</v>
      </c>
      <c r="BD109">
        <f>IFERROR(VLOOKUP(B109,'[1]2020'!$B$3:$AD$92,2,0), "")</f>
        <v>27</v>
      </c>
      <c r="BE109" t="str">
        <f>IFERROR(VLOOKUP(B109,'[1]2019'!$B$3:$AC$102,11,0), "")</f>
        <v/>
      </c>
      <c r="BF109" t="str">
        <f>IFERROR(VLOOKUP(B109,'[1]2018'!B110:U209,13,0), "")</f>
        <v/>
      </c>
      <c r="BH109" s="10">
        <f>IFERROR(VLOOKUP($B109,'[1]2021'!$B$3:$AB$102,20,0),"")</f>
        <v>91.694000000000003</v>
      </c>
      <c r="BI109" s="10">
        <f>IFERROR(VLOOKUP($B109,'[1]2020'!$B$3:$AD$92,20,0),"")</f>
        <v>0</v>
      </c>
      <c r="BJ109" s="10" t="str">
        <f>IFERROR(VLOOKUP($B109,'[1]2019'!$B$3:$AC$102,17,0),"")</f>
        <v/>
      </c>
      <c r="BK109" s="10" t="str">
        <f>IFERROR(VLOOKUP($B109,'[1]2018'!$B$3:$U$102,17,0),"")</f>
        <v/>
      </c>
      <c r="BM109" s="11">
        <f>IFERROR(VLOOKUP(B109,'[1]2021'!$B$3:$AB$102,18,0), "")</f>
        <v>57290</v>
      </c>
      <c r="BN109" s="11">
        <f>IFERROR(VLOOKUP(B109,'[1]2020'!$B$3:$AD$92,16,0), "")</f>
        <v>55281</v>
      </c>
      <c r="BO109" s="11" t="str">
        <f>IFERROR(VLOOKUP(B109,'[1]2019'!$B$3:$AC$102,7,0), "")</f>
        <v/>
      </c>
      <c r="BQ109">
        <f>IFERROR(VLOOKUP(B109,'[1]2021'!$B$3:$AB$102,24,0), "")</f>
        <v>35</v>
      </c>
      <c r="BR109">
        <f>IFERROR(VLOOKUP(B109,'[1]2020'!$B$3:$AD$92,28,0), "")</f>
        <v>39</v>
      </c>
      <c r="BS109" t="str">
        <f>IFERROR(VLOOKUP(B109,'[1]2019'!$B$3:$AC$102,13,0), "")</f>
        <v/>
      </c>
      <c r="BU109">
        <f>IFERROR(VLOOKUP(B109,'[1]2021'!$B$3:$AB$102,7,0), "")</f>
        <v>36</v>
      </c>
      <c r="BV109">
        <f>IFERROR(VLOOKUP(B109,'[1]2020'!$B$3:$AD$92,17,0), "")</f>
        <v>33</v>
      </c>
      <c r="BW109" t="str">
        <f>IFERROR(VLOOKUP(B109,'[1]2019'!$B$3:$AC$102,9,0), "")</f>
        <v/>
      </c>
      <c r="BX109" t="str">
        <f>IFERROR(VLOOKUP(B109,'[1]2018'!$B$3:$U$102,11,0), "")</f>
        <v/>
      </c>
      <c r="BZ109">
        <f>IFERROR(VLOOKUP(B109,'[1]2021'!$B$3:$AB$102,19,0), "")</f>
        <v>64</v>
      </c>
      <c r="CA109">
        <f>IFERROR(VLOOKUP(B109,'[1]2020'!$B$3:$AD$92,26,0), "")</f>
        <v>74</v>
      </c>
      <c r="CB109" t="str">
        <f>IFERROR(VLOOKUP(B109,'[1]2019'!$B$3:$AC$102,3,0), "")</f>
        <v/>
      </c>
      <c r="CC109" t="str">
        <f>IFERROR(VLOOKUP(B109,'[1]2018'!$B$3:$U$102,18,0), "")</f>
        <v/>
      </c>
      <c r="CE109">
        <f>IFERROR(VLOOKUP(B109,'[1]2021'!$B$3:$AB$102,21,0), "")</f>
        <v>83.260999999999996</v>
      </c>
      <c r="CF109">
        <f>IFERROR(VLOOKUP(B109,'[1]2020'!$B$3:$AD$92,7,0), "")</f>
        <v>87</v>
      </c>
    </row>
    <row r="110" spans="1:87" x14ac:dyDescent="0.3">
      <c r="B110" t="s">
        <v>109</v>
      </c>
      <c r="D110">
        <f>IFERROR(VLOOKUP(B110,'[1]2021'!$B$3:$AB$102,22,0), "")</f>
        <v>17</v>
      </c>
      <c r="E110" t="str">
        <f>IFERROR(VLOOKUP(B110,'[1]2020'!$B$3:$AD$92,11,0), "")</f>
        <v/>
      </c>
      <c r="F110">
        <f>IFERROR(VLOOKUP(B110,'[1]2019'!$B$3:$AC$102,14,0), "")</f>
        <v>29</v>
      </c>
      <c r="H110">
        <f>IFERROR(VLOOKUP(B110,'[1]2021'!$B$3:$AB$102,10,0), "")</f>
        <v>42</v>
      </c>
      <c r="I110" t="str">
        <f>IFERROR(VLOOKUP(B110,'[1]2020'!$B$3:$AD$92,20,0), "")</f>
        <v/>
      </c>
      <c r="J110">
        <f>IFERROR(VLOOKUP(B110,'[1]2019'!$B$3:$AC$102,19,0), "")</f>
        <v>36</v>
      </c>
      <c r="K110">
        <f>IFERROR(VLOOKUP(B110,'[1]2018'!$B$3:$U$102,14,0), "")</f>
        <v>36</v>
      </c>
      <c r="M110" t="str">
        <f>IFERROR(VLOOKUP(B110,'[1]2021'!B$102:$AB111,23,0), "")</f>
        <v/>
      </c>
      <c r="N110" t="str">
        <f>IFERROR(VLOOKUP(B110,'[1]2020'!$B$3:$AD$92,4,0), "")</f>
        <v/>
      </c>
      <c r="O110">
        <f>IFERROR(VLOOKUP(B110,'[1]2019'!$B$3:$AC$102,5,0), "")</f>
        <v>86</v>
      </c>
      <c r="Q110">
        <f>IFERROR(VLOOKUP(B110,'[1]2021'!$B$3:$AB$102,11,0), "")</f>
        <v>0</v>
      </c>
      <c r="R110" t="str">
        <f>IFERROR(VLOOKUP(B110,'[1]2020'!$B$3:$AD$92,6,0), "")</f>
        <v/>
      </c>
      <c r="S110">
        <f>IFERROR(VLOOKUP(B110,'[1]2019'!$B$3:$AC$102,12,0), "")</f>
        <v>68</v>
      </c>
      <c r="T110">
        <f>IFERROR(VLOOKUP(B110,'[1]2018'!$B$3:$U$102,15,0), "")</f>
        <v>76</v>
      </c>
      <c r="V110">
        <f>IFERROR(VLOOKUP(B110,'[1]2021'!$B$3:$AB$102,12,0), "")</f>
        <v>94</v>
      </c>
      <c r="W110" t="str">
        <f>IFERROR(VLOOKUP(B110,'[1]2020'!$B$3:$AD$92,15,0), "")</f>
        <v/>
      </c>
      <c r="X110">
        <f>IFERROR(VLOOKUP(B110,'[1]2019'!$B$3:$AC$102,21,0), "")</f>
        <v>91</v>
      </c>
      <c r="Y110">
        <f>IFERROR(VLOOKUP(B110,'[1]2018'!$B$3:$U$102,19,0), "")</f>
        <v>87</v>
      </c>
      <c r="AA110">
        <f>IFERROR(VLOOKUP(B110,'[1]2021'!$B$3:$AB$102,9,0), "")</f>
        <v>72</v>
      </c>
      <c r="AB110" t="str">
        <f>IFERROR(VLOOKUP(B110,'[1]2020'!$B$3:$AD$92,18,0), "")</f>
        <v/>
      </c>
      <c r="AC110">
        <f>IFERROR(VLOOKUP(B110,'[1]2019'!$B$3:$AC$102,16,0), "")</f>
        <v>76</v>
      </c>
      <c r="AD110">
        <f>IFERROR(VLOOKUP(B110,'[1]2018'!$B$3:$U$102,16,0), "")</f>
        <v>67</v>
      </c>
      <c r="AF110">
        <f>IFERROR(VLOOKUP(B110,'[1]2021'!$B$3:$AC$102,28,0), "")</f>
        <v>89</v>
      </c>
      <c r="AG110" t="str">
        <f>IFERROR(VLOOKUP(B110,'[1]2020'!$B$3:$AE$92,30,0), "")</f>
        <v/>
      </c>
      <c r="AH110">
        <f>IFERROR(VLOOKUP(B110,'[1]2021'!$B$3:$AB$102,14,0), "")</f>
        <v>67</v>
      </c>
      <c r="AI110" t="str">
        <f>IFERROR(VLOOKUP(B110,'[1]2020'!$B$3:$AE$92,29,0), "")</f>
        <v/>
      </c>
      <c r="AK110">
        <f>IFERROR(VLOOKUP(B110,'[1]2021'!$B$3:$AB$102,13,0), "")</f>
        <v>9.27</v>
      </c>
      <c r="AL110" t="str">
        <f>IFERROR(VLOOKUP(B110,'[1]2020'!$B$3:$AD$92,25,0), "")</f>
        <v/>
      </c>
      <c r="AN110">
        <f>IFERROR(VLOOKUP(B110,'[1]2021'!$B$3:$AB$102,3,0), "")</f>
        <v>42</v>
      </c>
      <c r="AO110" t="str">
        <f>IFERROR(VLOOKUP(B110,'[1]2020'!$B$3:$AD$92,12,0), "")</f>
        <v/>
      </c>
      <c r="AP110">
        <f>IFERROR(VLOOKUP(B110,'[1]2019'!$B$3:$AC$102,22,0), "")</f>
        <v>36</v>
      </c>
      <c r="AQ110">
        <f>IFERROR(VLOOKUP(B110,'[1]2018'!$B$3:$U$102,5,0), "")</f>
        <v>36</v>
      </c>
      <c r="AS110">
        <f>IFERROR(VLOOKUP(B110,'[1]2021'!$B$3:$AB$102,27,0), "")</f>
        <v>48</v>
      </c>
      <c r="AT110" t="str">
        <f>IFERROR(VLOOKUP(B110,'[1]2020'!$B$3:$AD$92,8,0), "")</f>
        <v/>
      </c>
      <c r="AU110" t="str">
        <f>IFERROR(VLOOKUP(B110,'[1]2019'!B$102:$AC111,20,0), "")</f>
        <v/>
      </c>
      <c r="AV110">
        <f>IFERROR(VLOOKUP(B110,'[1]2018'!$B$3:$U$102,4,0), "")</f>
        <v>79</v>
      </c>
      <c r="AX110">
        <f>IFERROR(VLOOKUP(B110,'[1]2021'!$B$3:$AB$102,6,0), "")</f>
        <v>47</v>
      </c>
      <c r="AY110" t="str">
        <f>IFERROR(VLOOKUP(B110,'[1]2020'!$B$3:$AD$92,3,0), "")</f>
        <v/>
      </c>
      <c r="AZ110">
        <f>IFERROR(VLOOKUP(B110,'[1]2019'!$B$3:$AC$102,27,0), "")</f>
        <v>49</v>
      </c>
      <c r="BA110">
        <f>IFERROR(VLOOKUP(B110,'[1]2018'!$B$3:$U$102,8,0), "")</f>
        <v>49</v>
      </c>
      <c r="BC110">
        <f>IFERROR(VLOOKUP(B111,'[1]2021'!$B$3:$AB$102,17,0), "")</f>
        <v>69</v>
      </c>
      <c r="BD110" t="str">
        <f>IFERROR(VLOOKUP(B110,'[1]2020'!$B$3:$AD$92,2,0), "")</f>
        <v/>
      </c>
      <c r="BE110">
        <f>IFERROR(VLOOKUP(B110,'[1]2019'!$B$3:$AC$102,11,0), "")</f>
        <v>13</v>
      </c>
      <c r="BF110" t="str">
        <f>IFERROR(VLOOKUP(B110,'[1]2018'!B111:U210,13,0), "")</f>
        <v/>
      </c>
      <c r="BH110" s="10">
        <f>IFERROR(VLOOKUP($B110,'[1]2021'!$B$3:$AB$102,20,0),"")</f>
        <v>36.712000000000003</v>
      </c>
      <c r="BI110" s="10" t="str">
        <f>IFERROR(VLOOKUP($B110,'[1]2020'!$B$3:$AD$92,20,0),"")</f>
        <v/>
      </c>
      <c r="BJ110" s="10">
        <f>IFERROR(VLOOKUP($B110,'[1]2019'!$B$3:$AC$102,17,0),"")</f>
        <v>59</v>
      </c>
      <c r="BK110" s="10">
        <f>IFERROR(VLOOKUP($B110,'[1]2018'!$B$3:$U$102,17,0),"")</f>
        <v>70</v>
      </c>
      <c r="BM110" s="11">
        <f>IFERROR(VLOOKUP(B110,'[1]2021'!$B$3:$AB$102,18,0), "")</f>
        <v>40987</v>
      </c>
      <c r="BN110" s="11" t="str">
        <f>IFERROR(VLOOKUP(B110,'[1]2020'!$B$3:$AD$92,16,0), "")</f>
        <v/>
      </c>
      <c r="BO110" s="11">
        <f>IFERROR(VLOOKUP(B110,'[1]2019'!$B$3:$AC$102,7,0), "")</f>
        <v>47690</v>
      </c>
      <c r="BQ110">
        <f>IFERROR(VLOOKUP(B110,'[1]2021'!$B$3:$AB$102,24,0), "")</f>
        <v>98</v>
      </c>
      <c r="BR110" t="str">
        <f>IFERROR(VLOOKUP(B110,'[1]2020'!$B$3:$AD$92,28,0), "")</f>
        <v/>
      </c>
      <c r="BS110">
        <f>IFERROR(VLOOKUP(B110,'[1]2019'!$B$3:$AC$102,13,0), "")</f>
        <v>90</v>
      </c>
      <c r="BU110">
        <f>IFERROR(VLOOKUP(B110,'[1]2021'!$B$3:$AB$102,7,0), "")</f>
        <v>59</v>
      </c>
      <c r="BV110" t="str">
        <f>IFERROR(VLOOKUP(B110,'[1]2020'!$B$3:$AD$92,17,0), "")</f>
        <v/>
      </c>
      <c r="BW110">
        <f>IFERROR(VLOOKUP(B110,'[1]2019'!$B$3:$AC$102,9,0), "")</f>
        <v>57</v>
      </c>
      <c r="BX110">
        <f>IFERROR(VLOOKUP(B110,'[1]2018'!$B$3:$U$102,11,0), "")</f>
        <v>54</v>
      </c>
      <c r="BZ110">
        <f>IFERROR(VLOOKUP(B110,'[1]2021'!$B$3:$AB$102,19,0), "")</f>
        <v>53</v>
      </c>
      <c r="CA110" t="str">
        <f>IFERROR(VLOOKUP(B110,'[1]2020'!$B$3:$AD$92,26,0), "")</f>
        <v/>
      </c>
      <c r="CB110">
        <f>IFERROR(VLOOKUP(B110,'[1]2019'!$B$3:$AC$102,3,0), "")</f>
        <v>79</v>
      </c>
      <c r="CC110">
        <f>IFERROR(VLOOKUP(B110,'[1]2018'!$B$3:$U$102,18,0), "")</f>
        <v>90</v>
      </c>
      <c r="CE110">
        <f>IFERROR(VLOOKUP(B110,'[1]2021'!$B$3:$AB$102,21,0), "")</f>
        <v>81.12</v>
      </c>
      <c r="CF110" t="str">
        <f>IFERROR(VLOOKUP(B110,'[1]2020'!$B$3:$AD$92,7,0), "")</f>
        <v/>
      </c>
    </row>
    <row r="111" spans="1:87" x14ac:dyDescent="0.3">
      <c r="B111" t="s">
        <v>110</v>
      </c>
      <c r="C111" s="11"/>
      <c r="D111">
        <f>IFERROR(VLOOKUP(B111,'[1]2021'!$B$3:$AB$102,22,0), "")</f>
        <v>55</v>
      </c>
      <c r="E111" t="str">
        <f>IFERROR(VLOOKUP(B111,'[1]2020'!$B$3:$AD$92,11,0), "")</f>
        <v/>
      </c>
      <c r="F111">
        <f>IFERROR(VLOOKUP(B111,'[1]2019'!$B$3:$AC$102,14,0), "")</f>
        <v>46</v>
      </c>
      <c r="H111">
        <f>IFERROR(VLOOKUP(B111,'[1]2021'!$B$3:$AB$102,10,0), "")</f>
        <v>13</v>
      </c>
      <c r="I111" t="str">
        <f>IFERROR(VLOOKUP(B111,'[1]2020'!$B$3:$AD$92,20,0), "")</f>
        <v/>
      </c>
      <c r="J111">
        <f>IFERROR(VLOOKUP(B111,'[1]2019'!$B$3:$AC$102,19,0), "")</f>
        <v>0</v>
      </c>
      <c r="K111">
        <f>IFERROR(VLOOKUP(B111,'[1]2018'!$B$3:$U$102,14,0), "")</f>
        <v>12</v>
      </c>
      <c r="M111" t="str">
        <f>IFERROR(VLOOKUP(B111,'[1]2021'!B$102:$AB112,23,0), "")</f>
        <v/>
      </c>
      <c r="N111" t="str">
        <f>IFERROR(VLOOKUP(B111,'[1]2020'!$B$3:$AD$92,4,0), "")</f>
        <v/>
      </c>
      <c r="O111">
        <f>IFERROR(VLOOKUP(B111,'[1]2019'!$B$3:$AC$102,5,0), "")</f>
        <v>64</v>
      </c>
      <c r="Q111">
        <f>IFERROR(VLOOKUP(B111,'[1]2021'!$B$3:$AB$102,11,0), "")</f>
        <v>0</v>
      </c>
      <c r="R111" t="str">
        <f>IFERROR(VLOOKUP(B111,'[1]2020'!$B$3:$AD$92,6,0), "")</f>
        <v/>
      </c>
      <c r="S111">
        <f>IFERROR(VLOOKUP(B111,'[1]2019'!$B$3:$AC$102,12,0), "")</f>
        <v>84</v>
      </c>
      <c r="T111">
        <f>IFERROR(VLOOKUP(B111,'[1]2018'!$B$3:$U$102,15,0), "")</f>
        <v>78</v>
      </c>
      <c r="V111">
        <f>IFERROR(VLOOKUP(B111,'[1]2021'!$B$3:$AB$102,12,0), "")</f>
        <v>77</v>
      </c>
      <c r="W111" t="str">
        <f>IFERROR(VLOOKUP(B111,'[1]2020'!$B$3:$AD$92,15,0), "")</f>
        <v/>
      </c>
      <c r="X111">
        <f>IFERROR(VLOOKUP(B111,'[1]2019'!$B$3:$AC$102,21,0), "")</f>
        <v>80</v>
      </c>
      <c r="Y111">
        <f>IFERROR(VLOOKUP(B111,'[1]2018'!$B$3:$U$102,19,0), "")</f>
        <v>80</v>
      </c>
      <c r="AA111">
        <f>IFERROR(VLOOKUP(B111,'[1]2021'!$B$3:$AB$102,9,0), "")</f>
        <v>86</v>
      </c>
      <c r="AB111" t="str">
        <f>IFERROR(VLOOKUP(B111,'[1]2020'!$B$3:$AD$92,18,0), "")</f>
        <v/>
      </c>
      <c r="AC111">
        <f>IFERROR(VLOOKUP(B111,'[1]2019'!$B$3:$AC$102,16,0), "")</f>
        <v>91</v>
      </c>
      <c r="AD111">
        <f>IFERROR(VLOOKUP(B111,'[1]2018'!$B$3:$U$102,16,0), "")</f>
        <v>96</v>
      </c>
      <c r="AF111">
        <f>IFERROR(VLOOKUP(B111,'[1]2021'!$B$3:$AC$102,28,0), "")</f>
        <v>92</v>
      </c>
      <c r="AG111" t="str">
        <f>IFERROR(VLOOKUP(B111,'[1]2020'!$B$3:$AE$92,30,0), "")</f>
        <v/>
      </c>
      <c r="AH111">
        <f>IFERROR(VLOOKUP(B111,'[1]2021'!$B$3:$AB$102,14,0), "")</f>
        <v>88</v>
      </c>
      <c r="AI111" t="str">
        <f>IFERROR(VLOOKUP(B111,'[1]2020'!$B$3:$AE$92,29,0), "")</f>
        <v/>
      </c>
      <c r="AK111">
        <f>IFERROR(VLOOKUP(B111,'[1]2021'!$B$3:$AB$102,13,0), "")</f>
        <v>8.9</v>
      </c>
      <c r="AL111" t="str">
        <f>IFERROR(VLOOKUP(B111,'[1]2020'!$B$3:$AD$92,25,0), "")</f>
        <v/>
      </c>
      <c r="AN111">
        <f>IFERROR(VLOOKUP(B111,'[1]2021'!$B$3:$AB$102,3,0), "")</f>
        <v>50</v>
      </c>
      <c r="AO111" t="str">
        <f>IFERROR(VLOOKUP(B111,'[1]2020'!$B$3:$AD$92,12,0), "")</f>
        <v/>
      </c>
      <c r="AP111">
        <f>IFERROR(VLOOKUP(B111,'[1]2019'!$B$3:$AC$102,22,0), "")</f>
        <v>63</v>
      </c>
      <c r="AQ111">
        <f>IFERROR(VLOOKUP(B111,'[1]2018'!$B$3:$U$102,5,0), "")</f>
        <v>50</v>
      </c>
      <c r="AS111">
        <f>IFERROR(VLOOKUP(B111,'[1]2021'!$B$3:$AB$102,27,0), "")</f>
        <v>40</v>
      </c>
      <c r="AT111" t="str">
        <f>IFERROR(VLOOKUP(B111,'[1]2020'!$B$3:$AD$92,8,0), "")</f>
        <v/>
      </c>
      <c r="AU111" t="str">
        <f>IFERROR(VLOOKUP(B111,'[1]2019'!B$102:$AC112,20,0), "")</f>
        <v/>
      </c>
      <c r="AV111">
        <f>IFERROR(VLOOKUP(B111,'[1]2018'!$B$3:$U$102,4,0), "")</f>
        <v>44</v>
      </c>
      <c r="AX111">
        <f>IFERROR(VLOOKUP(B111,'[1]2021'!$B$3:$AB$102,6,0), "")</f>
        <v>31</v>
      </c>
      <c r="AY111" t="str">
        <f>IFERROR(VLOOKUP(B111,'[1]2020'!$B$3:$AD$92,3,0), "")</f>
        <v/>
      </c>
      <c r="AZ111">
        <f>IFERROR(VLOOKUP(B111,'[1]2019'!$B$3:$AC$102,27,0), "")</f>
        <v>31</v>
      </c>
      <c r="BA111">
        <f>IFERROR(VLOOKUP(B111,'[1]2018'!$B$3:$U$102,8,0), "")</f>
        <v>30</v>
      </c>
      <c r="BC111">
        <f>IFERROR(VLOOKUP(B112,'[1]2021'!$B$3:$AB$102,17,0), "")</f>
        <v>31</v>
      </c>
      <c r="BD111" t="str">
        <f>IFERROR(VLOOKUP(B111,'[1]2020'!$B$3:$AD$92,2,0), "")</f>
        <v/>
      </c>
      <c r="BE111">
        <f>IFERROR(VLOOKUP(B111,'[1]2019'!$B$3:$AC$102,11,0), "")</f>
        <v>94</v>
      </c>
      <c r="BF111" t="str">
        <f>IFERROR(VLOOKUP(B111,'[1]2018'!B112:U211,13,0), "")</f>
        <v/>
      </c>
      <c r="BH111" s="10">
        <f>IFERROR(VLOOKUP($B111,'[1]2021'!$B$3:$AB$102,20,0),"")</f>
        <v>28.058</v>
      </c>
      <c r="BI111" s="10" t="str">
        <f>IFERROR(VLOOKUP($B111,'[1]2020'!$B$3:$AD$92,20,0),"")</f>
        <v/>
      </c>
      <c r="BJ111" s="10">
        <f>IFERROR(VLOOKUP($B111,'[1]2019'!$B$3:$AC$102,17,0),"")</f>
        <v>33</v>
      </c>
      <c r="BK111" s="10">
        <f>IFERROR(VLOOKUP($B111,'[1]2018'!$B$3:$U$102,17,0),"")</f>
        <v>34</v>
      </c>
      <c r="BM111" s="11">
        <f>IFERROR(VLOOKUP(B111,'[1]2021'!$B$3:$AB$102,18,0), "")</f>
        <v>67787</v>
      </c>
      <c r="BN111" s="11" t="str">
        <f>IFERROR(VLOOKUP(B111,'[1]2020'!$B$3:$AD$92,16,0), "")</f>
        <v/>
      </c>
      <c r="BO111" s="11">
        <f>IFERROR(VLOOKUP(B111,'[1]2019'!$B$3:$AC$102,7,0), "")</f>
        <v>68789</v>
      </c>
      <c r="BQ111">
        <f>IFERROR(VLOOKUP(B111,'[1]2021'!$B$3:$AB$102,24,0), "")</f>
        <v>44</v>
      </c>
      <c r="BR111" t="str">
        <f>IFERROR(VLOOKUP(B111,'[1]2020'!$B$3:$AD$92,28,0), "")</f>
        <v/>
      </c>
      <c r="BS111">
        <f>IFERROR(VLOOKUP(B111,'[1]2019'!$B$3:$AC$102,13,0), "")</f>
        <v>36</v>
      </c>
      <c r="BU111">
        <f>IFERROR(VLOOKUP(B111,'[1]2021'!$B$3:$AB$102,7,0), "")</f>
        <v>24</v>
      </c>
      <c r="BV111" t="str">
        <f>IFERROR(VLOOKUP(B111,'[1]2020'!$B$3:$AD$92,17,0), "")</f>
        <v/>
      </c>
      <c r="BW111">
        <f>IFERROR(VLOOKUP(B111,'[1]2019'!$B$3:$AC$102,9,0), "")</f>
        <v>28</v>
      </c>
      <c r="BX111">
        <f>IFERROR(VLOOKUP(B111,'[1]2018'!$B$3:$U$102,11,0), "")</f>
        <v>28</v>
      </c>
      <c r="BZ111">
        <f>IFERROR(VLOOKUP(B111,'[1]2021'!$B$3:$AB$102,19,0), "")</f>
        <v>7</v>
      </c>
      <c r="CA111" t="str">
        <f>IFERROR(VLOOKUP(B111,'[1]2020'!$B$3:$AD$92,26,0), "")</f>
        <v/>
      </c>
      <c r="CB111">
        <f>IFERROR(VLOOKUP(B111,'[1]2019'!$B$3:$AC$102,3,0), "")</f>
        <v>14</v>
      </c>
      <c r="CC111">
        <f>IFERROR(VLOOKUP(B111,'[1]2018'!$B$3:$U$102,18,0), "")</f>
        <v>16</v>
      </c>
      <c r="CE111">
        <f>IFERROR(VLOOKUP(B111,'[1]2021'!$B$3:$AB$102,21,0), "")</f>
        <v>86.415999999999997</v>
      </c>
      <c r="CF111" t="str">
        <f>IFERROR(VLOOKUP(B111,'[1]2020'!$B$3:$AD$92,7,0), "")</f>
        <v/>
      </c>
    </row>
    <row r="112" spans="1:87" x14ac:dyDescent="0.3">
      <c r="B112" t="s">
        <v>111</v>
      </c>
      <c r="D112">
        <f>IFERROR(VLOOKUP(B112,'[1]2021'!$B$3:$AB$102,22,0), "")</f>
        <v>54</v>
      </c>
      <c r="E112" t="str">
        <f>IFERROR(VLOOKUP(B112,'[1]2020'!$B$3:$AD$92,11,0), "")</f>
        <v/>
      </c>
      <c r="F112">
        <f>IFERROR(VLOOKUP(B112,'[1]2019'!$B$3:$AC$102,14,0), "")</f>
        <v>58</v>
      </c>
      <c r="H112">
        <f>IFERROR(VLOOKUP(B112,'[1]2021'!$B$3:$AB$102,10,0), "")</f>
        <v>29</v>
      </c>
      <c r="I112" t="str">
        <f>IFERROR(VLOOKUP(B112,'[1]2020'!$B$3:$AD$92,20,0), "")</f>
        <v/>
      </c>
      <c r="J112">
        <f>IFERROR(VLOOKUP(B112,'[1]2019'!$B$3:$AC$102,19,0), "")</f>
        <v>35</v>
      </c>
      <c r="K112">
        <f>IFERROR(VLOOKUP(B112,'[1]2018'!$B$3:$U$102,14,0), "")</f>
        <v>36</v>
      </c>
      <c r="M112">
        <f>IFERROR(VLOOKUP(B112,'[1]2021'!B$102:$AB113,23,0), "")</f>
        <v>90</v>
      </c>
      <c r="N112" t="str">
        <f>IFERROR(VLOOKUP(B112,'[1]2020'!$B$3:$AD$92,4,0), "")</f>
        <v/>
      </c>
      <c r="O112">
        <f>IFERROR(VLOOKUP(B112,'[1]2019'!$B$3:$AC$102,5,0), "")</f>
        <v>87</v>
      </c>
      <c r="Q112">
        <f>IFERROR(VLOOKUP(B112,'[1]2021'!$B$3:$AB$102,11,0), "")</f>
        <v>0</v>
      </c>
      <c r="R112" t="str">
        <f>IFERROR(VLOOKUP(B112,'[1]2020'!$B$3:$AD$92,6,0), "")</f>
        <v/>
      </c>
      <c r="S112" t="str">
        <f>IFERROR(VLOOKUP(B112,'[1]2019'!$B$3:$AC$102,12,0), "")</f>
        <v/>
      </c>
      <c r="T112" t="str">
        <f>IFERROR(VLOOKUP(B112,'[1]2018'!$B$3:$U$102,15,0), "")</f>
        <v/>
      </c>
      <c r="V112">
        <f>IFERROR(VLOOKUP(B112,'[1]2021'!$B$3:$AB$102,12,0), "")</f>
        <v>88</v>
      </c>
      <c r="W112" t="str">
        <f>IFERROR(VLOOKUP(B112,'[1]2020'!$B$3:$AD$92,15,0), "")</f>
        <v/>
      </c>
      <c r="X112">
        <f>IFERROR(VLOOKUP(B112,'[1]2019'!$B$3:$AC$102,21,0), "")</f>
        <v>91</v>
      </c>
      <c r="Y112">
        <f>IFERROR(VLOOKUP(B112,'[1]2018'!$B$3:$U$102,19,0), "")</f>
        <v>92</v>
      </c>
      <c r="AA112">
        <f>IFERROR(VLOOKUP(B112,'[1]2021'!$B$3:$AB$102,9,0), "")</f>
        <v>94</v>
      </c>
      <c r="AB112" t="str">
        <f>IFERROR(VLOOKUP(B112,'[1]2020'!$B$3:$AD$92,18,0), "")</f>
        <v/>
      </c>
      <c r="AC112">
        <f>IFERROR(VLOOKUP(B112,'[1]2019'!$B$3:$AC$102,16,0), "")</f>
        <v>98</v>
      </c>
      <c r="AD112">
        <f>IFERROR(VLOOKUP(B112,'[1]2018'!$B$3:$U$102,16,0), "")</f>
        <v>100</v>
      </c>
      <c r="AF112">
        <f>IFERROR(VLOOKUP(B112,'[1]2021'!$B$3:$AC$102,28,0), "")</f>
        <v>100</v>
      </c>
      <c r="AG112" t="str">
        <f>IFERROR(VLOOKUP(B112,'[1]2020'!$B$3:$AE$92,30,0), "")</f>
        <v/>
      </c>
      <c r="AH112">
        <f>IFERROR(VLOOKUP(B112,'[1]2021'!$B$3:$AB$102,14,0), "")</f>
        <v>100</v>
      </c>
      <c r="AI112" t="str">
        <f>IFERROR(VLOOKUP(B112,'[1]2020'!$B$3:$AE$92,29,0), "")</f>
        <v/>
      </c>
      <c r="AK112">
        <f>IFERROR(VLOOKUP(B112,'[1]2021'!$B$3:$AB$102,13,0), "")</f>
        <v>9</v>
      </c>
      <c r="AL112" t="str">
        <f>IFERROR(VLOOKUP(B112,'[1]2020'!$B$3:$AD$92,25,0), "")</f>
        <v/>
      </c>
      <c r="AN112">
        <f>IFERROR(VLOOKUP(B112,'[1]2021'!$B$3:$AB$102,3,0), "")</f>
        <v>53</v>
      </c>
      <c r="AO112" t="str">
        <f>IFERROR(VLOOKUP(B112,'[1]2020'!$B$3:$AD$92,12,0), "")</f>
        <v/>
      </c>
      <c r="AP112">
        <f>IFERROR(VLOOKUP(B112,'[1]2019'!$B$3:$AC$102,22,0), "")</f>
        <v>59</v>
      </c>
      <c r="AQ112">
        <f>IFERROR(VLOOKUP(B112,'[1]2018'!$B$3:$U$102,5,0), "")</f>
        <v>18</v>
      </c>
      <c r="AS112">
        <f>IFERROR(VLOOKUP(B112,'[1]2021'!$B$3:$AB$102,27,0), "")</f>
        <v>59</v>
      </c>
      <c r="AT112" t="str">
        <f>IFERROR(VLOOKUP(B112,'[1]2020'!$B$3:$AD$92,8,0), "")</f>
        <v/>
      </c>
      <c r="AU112">
        <f>IFERROR(VLOOKUP(B112,'[1]2019'!B$102:$AC113,20,0), "")</f>
        <v>70</v>
      </c>
      <c r="AV112">
        <f>IFERROR(VLOOKUP(B112,'[1]2018'!$B$3:$U$102,4,0), "")</f>
        <v>69</v>
      </c>
      <c r="AX112">
        <f>IFERROR(VLOOKUP(B112,'[1]2021'!$B$3:$AB$102,6,0), "")</f>
        <v>50</v>
      </c>
      <c r="AY112" t="str">
        <f>IFERROR(VLOOKUP(B112,'[1]2020'!$B$3:$AD$92,3,0), "")</f>
        <v/>
      </c>
      <c r="AZ112">
        <f>IFERROR(VLOOKUP(B112,'[1]2019'!$B$3:$AC$102,27,0), "")</f>
        <v>45</v>
      </c>
      <c r="BA112">
        <f>IFERROR(VLOOKUP(B112,'[1]2018'!$B$3:$U$102,8,0), "")</f>
        <v>41</v>
      </c>
      <c r="BC112">
        <f>IFERROR(VLOOKUP(B113,'[1]2021'!$B$3:$AB$102,17,0), "")</f>
        <v>15</v>
      </c>
      <c r="BD112" t="str">
        <f>IFERROR(VLOOKUP(B112,'[1]2020'!$B$3:$AD$92,2,0), "")</f>
        <v/>
      </c>
      <c r="BE112">
        <f>IFERROR(VLOOKUP(B112,'[1]2019'!$B$3:$AC$102,11,0), "")</f>
        <v>28</v>
      </c>
      <c r="BF112" t="str">
        <f>IFERROR(VLOOKUP(B112,'[1]2018'!B113:U212,13,0), "")</f>
        <v/>
      </c>
      <c r="BH112" s="10">
        <f>IFERROR(VLOOKUP($B112,'[1]2021'!$B$3:$AB$102,20,0),"")</f>
        <v>46.734000000000002</v>
      </c>
      <c r="BI112" s="10" t="str">
        <f>IFERROR(VLOOKUP($B112,'[1]2020'!$B$3:$AD$92,20,0),"")</f>
        <v/>
      </c>
      <c r="BJ112" s="10">
        <f>IFERROR(VLOOKUP($B112,'[1]2019'!$B$3:$AC$102,17,0),"")</f>
        <v>60</v>
      </c>
      <c r="BK112" s="10">
        <f>IFERROR(VLOOKUP($B112,'[1]2018'!$B$3:$U$102,17,0),"")</f>
        <v>61</v>
      </c>
      <c r="BM112" s="11">
        <f>IFERROR(VLOOKUP(B112,'[1]2021'!$B$3:$AB$102,18,0), "")</f>
        <v>31582</v>
      </c>
      <c r="BN112" s="11" t="str">
        <f>IFERROR(VLOOKUP(B112,'[1]2020'!$B$3:$AD$92,16,0), "")</f>
        <v/>
      </c>
      <c r="BO112" s="11">
        <f>IFERROR(VLOOKUP(B112,'[1]2019'!$B$3:$AC$102,7,0), "")</f>
        <v>37536</v>
      </c>
      <c r="BQ112">
        <f>IFERROR(VLOOKUP(B112,'[1]2021'!$B$3:$AB$102,24,0), "")</f>
        <v>100</v>
      </c>
      <c r="BR112" t="str">
        <f>IFERROR(VLOOKUP(B112,'[1]2020'!$B$3:$AD$92,28,0), "")</f>
        <v/>
      </c>
      <c r="BS112">
        <f>IFERROR(VLOOKUP(B112,'[1]2019'!$B$3:$AC$102,13,0), "")</f>
        <v>99</v>
      </c>
      <c r="BU112">
        <f>IFERROR(VLOOKUP(B112,'[1]2021'!$B$3:$AB$102,7,0), "")</f>
        <v>20</v>
      </c>
      <c r="BV112" t="str">
        <f>IFERROR(VLOOKUP(B112,'[1]2020'!$B$3:$AD$92,17,0), "")</f>
        <v/>
      </c>
      <c r="BW112">
        <f>IFERROR(VLOOKUP(B112,'[1]2019'!$B$3:$AC$102,9,0), "")</f>
        <v>18</v>
      </c>
      <c r="BX112">
        <f>IFERROR(VLOOKUP(B112,'[1]2018'!$B$3:$U$102,11,0), "")</f>
        <v>18</v>
      </c>
      <c r="BZ112">
        <f>IFERROR(VLOOKUP(B112,'[1]2021'!$B$3:$AB$102,19,0), "")</f>
        <v>17</v>
      </c>
      <c r="CA112" t="str">
        <f>IFERROR(VLOOKUP(B112,'[1]2020'!$B$3:$AD$92,26,0), "")</f>
        <v/>
      </c>
      <c r="CB112">
        <f>IFERROR(VLOOKUP(B112,'[1]2019'!$B$3:$AC$102,3,0), "")</f>
        <v>5</v>
      </c>
      <c r="CC112">
        <f>IFERROR(VLOOKUP(B112,'[1]2018'!$B$3:$U$102,18,0), "")</f>
        <v>7</v>
      </c>
      <c r="CE112">
        <f>IFERROR(VLOOKUP(B112,'[1]2021'!$B$3:$AB$102,21,0), "")</f>
        <v>83.051000000000002</v>
      </c>
      <c r="CF112" t="str">
        <f>IFERROR(VLOOKUP(B112,'[1]2020'!$B$3:$AD$92,7,0), "")</f>
        <v/>
      </c>
    </row>
    <row r="113" spans="2:84" x14ac:dyDescent="0.3">
      <c r="B113" t="s">
        <v>112</v>
      </c>
      <c r="D113">
        <f>IFERROR(VLOOKUP(B113,'[1]2021'!$B$3:$AB$102,22,0), "")</f>
        <v>19</v>
      </c>
      <c r="E113" t="str">
        <f>IFERROR(VLOOKUP(B113,'[1]2020'!$B$3:$AD$92,11,0), "")</f>
        <v/>
      </c>
      <c r="F113" t="str">
        <f>IFERROR(VLOOKUP(B113,'[1]2019'!$B$3:$AC$102,14,0), "")</f>
        <v/>
      </c>
      <c r="H113">
        <f>IFERROR(VLOOKUP(B113,'[1]2021'!$B$3:$AB$102,10,0), "")</f>
        <v>7</v>
      </c>
      <c r="I113" t="str">
        <f>IFERROR(VLOOKUP(B113,'[1]2020'!$B$3:$AD$92,20,0), "")</f>
        <v/>
      </c>
      <c r="J113" t="str">
        <f>IFERROR(VLOOKUP(B113,'[1]2019'!$B$3:$AC$102,19,0), "")</f>
        <v/>
      </c>
      <c r="K113">
        <f>IFERROR(VLOOKUP(B113,'[1]2018'!$B$3:$U$102,14,0), "")</f>
        <v>9</v>
      </c>
      <c r="M113" t="str">
        <f>IFERROR(VLOOKUP(B113,'[1]2021'!B$102:$AB114,23,0), "")</f>
        <v/>
      </c>
      <c r="N113" t="str">
        <f>IFERROR(VLOOKUP(B113,'[1]2020'!$B$3:$AD$92,4,0), "")</f>
        <v/>
      </c>
      <c r="O113" t="str">
        <f>IFERROR(VLOOKUP(B113,'[1]2019'!$B$3:$AC$102,5,0), "")</f>
        <v/>
      </c>
      <c r="Q113">
        <f>IFERROR(VLOOKUP(B113,'[1]2021'!$B$3:$AB$102,11,0), "")</f>
        <v>0</v>
      </c>
      <c r="R113" t="str">
        <f>IFERROR(VLOOKUP(B113,'[1]2020'!$B$3:$AD$92,6,0), "")</f>
        <v/>
      </c>
      <c r="S113" t="str">
        <f>IFERROR(VLOOKUP(B113,'[1]2019'!$B$3:$AC$102,12,0), "")</f>
        <v/>
      </c>
      <c r="T113">
        <f>IFERROR(VLOOKUP(B113,'[1]2018'!$B$3:$U$102,15,0), "")</f>
        <v>92</v>
      </c>
      <c r="V113">
        <f>IFERROR(VLOOKUP(B113,'[1]2021'!$B$3:$AB$102,12,0), "")</f>
        <v>83</v>
      </c>
      <c r="W113" t="str">
        <f>IFERROR(VLOOKUP(B113,'[1]2020'!$B$3:$AD$92,15,0), "")</f>
        <v/>
      </c>
      <c r="X113" t="str">
        <f>IFERROR(VLOOKUP(B113,'[1]2019'!$B$3:$AC$102,21,0), "")</f>
        <v/>
      </c>
      <c r="Y113">
        <f>IFERROR(VLOOKUP(B113,'[1]2018'!$B$3:$U$102,19,0), "")</f>
        <v>84</v>
      </c>
      <c r="AA113">
        <f>IFERROR(VLOOKUP(B113,'[1]2021'!$B$3:$AB$102,9,0), "")</f>
        <v>91</v>
      </c>
      <c r="AB113" t="str">
        <f>IFERROR(VLOOKUP(B113,'[1]2020'!$B$3:$AD$92,18,0), "")</f>
        <v/>
      </c>
      <c r="AC113" t="str">
        <f>IFERROR(VLOOKUP(B113,'[1]2019'!$B$3:$AC$102,16,0), "")</f>
        <v/>
      </c>
      <c r="AD113">
        <f>IFERROR(VLOOKUP(B113,'[1]2018'!$B$3:$U$102,16,0), "")</f>
        <v>90</v>
      </c>
      <c r="AF113">
        <f>IFERROR(VLOOKUP(B113,'[1]2021'!$B$3:$AC$102,28,0), "")</f>
        <v>95</v>
      </c>
      <c r="AG113" t="str">
        <f>IFERROR(VLOOKUP(B113,'[1]2020'!$B$3:$AE$92,30,0), "")</f>
        <v/>
      </c>
      <c r="AH113">
        <f>IFERROR(VLOOKUP(B113,'[1]2021'!$B$3:$AB$102,14,0), "")</f>
        <v>0</v>
      </c>
      <c r="AI113" t="str">
        <f>IFERROR(VLOOKUP(B113,'[1]2020'!$B$3:$AE$92,29,0), "")</f>
        <v/>
      </c>
      <c r="AK113">
        <f>IFERROR(VLOOKUP(B113,'[1]2021'!$B$3:$AB$102,13,0), "")</f>
        <v>9.6</v>
      </c>
      <c r="AL113" t="str">
        <f>IFERROR(VLOOKUP(B113,'[1]2020'!$B$3:$AD$92,25,0), "")</f>
        <v/>
      </c>
      <c r="AN113">
        <f>IFERROR(VLOOKUP(B113,'[1]2021'!$B$3:$AB$102,3,0), "")</f>
        <v>43</v>
      </c>
      <c r="AO113" t="str">
        <f>IFERROR(VLOOKUP(B113,'[1]2020'!$B$3:$AD$92,12,0), "")</f>
        <v/>
      </c>
      <c r="AP113" t="str">
        <f>IFERROR(VLOOKUP(B113,'[1]2019'!$B$3:$AC$102,22,0), "")</f>
        <v/>
      </c>
      <c r="AQ113">
        <f>IFERROR(VLOOKUP(B113,'[1]2018'!$B$3:$U$102,5,0), "")</f>
        <v>27</v>
      </c>
      <c r="AR113" s="11"/>
      <c r="AS113">
        <f>IFERROR(VLOOKUP(B113,'[1]2021'!$B$3:$AB$102,27,0), "")</f>
        <v>58</v>
      </c>
      <c r="AT113" t="str">
        <f>IFERROR(VLOOKUP(B113,'[1]2020'!$B$3:$AD$92,8,0), "")</f>
        <v/>
      </c>
      <c r="AU113" t="str">
        <f>IFERROR(VLOOKUP(B113,'[1]2019'!B$102:$AC114,20,0), "")</f>
        <v/>
      </c>
      <c r="AV113">
        <f>IFERROR(VLOOKUP(B113,'[1]2018'!$B$3:$U$102,4,0), "")</f>
        <v>65</v>
      </c>
      <c r="AX113">
        <f>IFERROR(VLOOKUP(B113,'[1]2021'!$B$3:$AB$102,6,0), "")</f>
        <v>42</v>
      </c>
      <c r="AY113" t="str">
        <f>IFERROR(VLOOKUP(B113,'[1]2020'!$B$3:$AD$92,3,0), "")</f>
        <v/>
      </c>
      <c r="AZ113" t="str">
        <f>IFERROR(VLOOKUP(B113,'[1]2019'!$B$3:$AC$102,27,0), "")</f>
        <v/>
      </c>
      <c r="BA113">
        <f>IFERROR(VLOOKUP(B113,'[1]2018'!$B$3:$U$102,8,0), "")</f>
        <v>39</v>
      </c>
      <c r="BC113">
        <f>IFERROR(VLOOKUP(B114,'[1]2021'!$B$3:$AB$102,17,0), "")</f>
        <v>4</v>
      </c>
      <c r="BD113" t="str">
        <f>IFERROR(VLOOKUP(B113,'[1]2020'!$B$3:$AD$92,2,0), "")</f>
        <v/>
      </c>
      <c r="BE113" t="str">
        <f>IFERROR(VLOOKUP(B113,'[1]2019'!$B$3:$AC$102,11,0), "")</f>
        <v/>
      </c>
      <c r="BF113" t="str">
        <f>IFERROR(VLOOKUP(B113,'[1]2018'!B114:U213,13,0), "")</f>
        <v/>
      </c>
      <c r="BH113" s="10">
        <f>IFERROR(VLOOKUP($B113,'[1]2021'!$B$3:$AB$102,20,0),"")</f>
        <v>51.73</v>
      </c>
      <c r="BI113" s="10" t="str">
        <f>IFERROR(VLOOKUP($B113,'[1]2020'!$B$3:$AD$92,20,0),"")</f>
        <v/>
      </c>
      <c r="BJ113" s="10" t="str">
        <f>IFERROR(VLOOKUP($B113,'[1]2019'!$B$3:$AC$102,17,0),"")</f>
        <v/>
      </c>
      <c r="BK113" s="10">
        <f>IFERROR(VLOOKUP($B113,'[1]2018'!$B$3:$U$102,17,0),"")</f>
        <v>55</v>
      </c>
      <c r="BM113" s="11">
        <f>IFERROR(VLOOKUP(B113,'[1]2021'!$B$3:$AB$102,18,0), "")</f>
        <v>38897</v>
      </c>
      <c r="BN113" s="11" t="str">
        <f>IFERROR(VLOOKUP(B113,'[1]2020'!$B$3:$AD$92,16,0), "")</f>
        <v/>
      </c>
      <c r="BO113" s="11" t="str">
        <f>IFERROR(VLOOKUP(B113,'[1]2019'!$B$3:$AC$102,7,0), "")</f>
        <v/>
      </c>
      <c r="BQ113">
        <f>IFERROR(VLOOKUP(B113,'[1]2021'!$B$3:$AB$102,24,0), "")</f>
        <v>99</v>
      </c>
      <c r="BR113" t="str">
        <f>IFERROR(VLOOKUP(B113,'[1]2020'!$B$3:$AD$92,28,0), "")</f>
        <v/>
      </c>
      <c r="BS113" t="str">
        <f>IFERROR(VLOOKUP(B113,'[1]2019'!$B$3:$AC$102,13,0), "")</f>
        <v/>
      </c>
      <c r="BU113">
        <f>IFERROR(VLOOKUP(B113,'[1]2021'!$B$3:$AB$102,7,0), "")</f>
        <v>70</v>
      </c>
      <c r="BV113" t="str">
        <f>IFERROR(VLOOKUP(B113,'[1]2020'!$B$3:$AD$92,17,0), "")</f>
        <v/>
      </c>
      <c r="BW113" t="str">
        <f>IFERROR(VLOOKUP(B113,'[1]2019'!$B$3:$AC$102,9,0), "")</f>
        <v/>
      </c>
      <c r="BX113">
        <f>IFERROR(VLOOKUP(B113,'[1]2018'!$B$3:$U$102,11,0), "")</f>
        <v>63</v>
      </c>
      <c r="BZ113">
        <f>IFERROR(VLOOKUP(B113,'[1]2021'!$B$3:$AB$102,19,0), "")</f>
        <v>98</v>
      </c>
      <c r="CA113" t="str">
        <f>IFERROR(VLOOKUP(B113,'[1]2020'!$B$3:$AD$92,26,0), "")</f>
        <v/>
      </c>
      <c r="CB113" t="str">
        <f>IFERROR(VLOOKUP(B113,'[1]2019'!$B$3:$AC$102,3,0), "")</f>
        <v/>
      </c>
      <c r="CC113">
        <f>IFERROR(VLOOKUP(B113,'[1]2018'!$B$3:$U$102,18,0), "")</f>
        <v>99</v>
      </c>
      <c r="CE113">
        <f>IFERROR(VLOOKUP(B113,'[1]2021'!$B$3:$AB$102,21,0), "")</f>
        <v>83.635999999999996</v>
      </c>
      <c r="CF113" t="str">
        <f>IFERROR(VLOOKUP(B113,'[1]2020'!$B$3:$AD$92,7,0), "")</f>
        <v/>
      </c>
    </row>
    <row r="114" spans="2:84" x14ac:dyDescent="0.3">
      <c r="B114" t="s">
        <v>113</v>
      </c>
      <c r="D114">
        <f>IFERROR(VLOOKUP(B114,'[1]2021'!$B$3:$AB$102,22,0), "")</f>
        <v>71</v>
      </c>
      <c r="E114" t="str">
        <f>IFERROR(VLOOKUP(B114,'[1]2020'!$B$3:$AD$92,11,0), "")</f>
        <v/>
      </c>
      <c r="F114" t="str">
        <f>IFERROR(VLOOKUP(B114,'[1]2019'!$B$3:$AC$102,14,0), "")</f>
        <v/>
      </c>
      <c r="H114">
        <f>IFERROR(VLOOKUP(B114,'[1]2021'!$B$3:$AB$102,10,0), "")</f>
        <v>0</v>
      </c>
      <c r="I114" t="str">
        <f>IFERROR(VLOOKUP(B114,'[1]2020'!$B$3:$AD$92,20,0), "")</f>
        <v/>
      </c>
      <c r="J114" t="str">
        <f>IFERROR(VLOOKUP(B114,'[1]2019'!$B$3:$AC$102,19,0), "")</f>
        <v/>
      </c>
      <c r="K114" t="str">
        <f>IFERROR(VLOOKUP(B114,'[1]2018'!$B$3:$U$102,14,0), "")</f>
        <v/>
      </c>
      <c r="M114" t="str">
        <f>IFERROR(VLOOKUP(B114,'[1]2021'!B$102:$AB115,23,0), "")</f>
        <v/>
      </c>
      <c r="N114" t="str">
        <f>IFERROR(VLOOKUP(B114,'[1]2020'!$B$3:$AD$92,4,0), "")</f>
        <v/>
      </c>
      <c r="O114" t="str">
        <f>IFERROR(VLOOKUP(B114,'[1]2019'!$B$3:$AC$102,5,0), "")</f>
        <v/>
      </c>
      <c r="Q114">
        <f>IFERROR(VLOOKUP(B114,'[1]2021'!$B$3:$AB$102,11,0), "")</f>
        <v>0</v>
      </c>
      <c r="R114" t="str">
        <f>IFERROR(VLOOKUP(B114,'[1]2020'!$B$3:$AD$92,6,0), "")</f>
        <v/>
      </c>
      <c r="S114" t="str">
        <f>IFERROR(VLOOKUP(B114,'[1]2019'!$B$3:$AC$102,12,0), "")</f>
        <v/>
      </c>
      <c r="T114" t="str">
        <f>IFERROR(VLOOKUP(B114,'[1]2018'!$B$3:$U$102,15,0), "")</f>
        <v/>
      </c>
      <c r="V114">
        <f>IFERROR(VLOOKUP(B114,'[1]2021'!$B$3:$AB$102,12,0), "")</f>
        <v>99</v>
      </c>
      <c r="W114" t="str">
        <f>IFERROR(VLOOKUP(B114,'[1]2020'!$B$3:$AD$92,15,0), "")</f>
        <v/>
      </c>
      <c r="X114" t="str">
        <f>IFERROR(VLOOKUP(B114,'[1]2019'!$B$3:$AC$102,21,0), "")</f>
        <v/>
      </c>
      <c r="Y114" t="str">
        <f>IFERROR(VLOOKUP(B114,'[1]2018'!$B$3:$U$102,19,0), "")</f>
        <v/>
      </c>
      <c r="AA114">
        <f>IFERROR(VLOOKUP(B114,'[1]2021'!$B$3:$AB$102,9,0), "")</f>
        <v>90</v>
      </c>
      <c r="AB114" t="str">
        <f>IFERROR(VLOOKUP(B114,'[1]2020'!$B$3:$AD$92,18,0), "")</f>
        <v/>
      </c>
      <c r="AC114" t="str">
        <f>IFERROR(VLOOKUP(B114,'[1]2019'!$B$3:$AC$102,16,0), "")</f>
        <v/>
      </c>
      <c r="AD114" t="str">
        <f>IFERROR(VLOOKUP(B114,'[1]2018'!$B$3:$U$102,16,0), "")</f>
        <v/>
      </c>
      <c r="AF114">
        <f>IFERROR(VLOOKUP(B114,'[1]2021'!$B$3:$AC$102,28,0), "")</f>
        <v>98</v>
      </c>
      <c r="AG114" t="str">
        <f>IFERROR(VLOOKUP(B114,'[1]2020'!$B$3:$AE$92,30,0), "")</f>
        <v/>
      </c>
      <c r="AH114">
        <f>IFERROR(VLOOKUP(B114,'[1]2021'!$B$3:$AB$102,14,0), "")</f>
        <v>0</v>
      </c>
      <c r="AI114" t="str">
        <f>IFERROR(VLOOKUP(B114,'[1]2020'!$B$3:$AE$92,29,0), "")</f>
        <v/>
      </c>
      <c r="AK114">
        <f>IFERROR(VLOOKUP(B114,'[1]2021'!$B$3:$AB$102,13,0), "")</f>
        <v>8.59</v>
      </c>
      <c r="AL114" t="str">
        <f>IFERROR(VLOOKUP(B114,'[1]2020'!$B$3:$AD$92,25,0), "")</f>
        <v/>
      </c>
      <c r="AN114">
        <f>IFERROR(VLOOKUP(B114,'[1]2021'!$B$3:$AB$102,3,0), "")</f>
        <v>10</v>
      </c>
      <c r="AO114" t="str">
        <f>IFERROR(VLOOKUP(B114,'[1]2020'!$B$3:$AD$92,12,0), "")</f>
        <v/>
      </c>
      <c r="AP114" t="str">
        <f>IFERROR(VLOOKUP(B114,'[1]2019'!$B$3:$AC$102,22,0), "")</f>
        <v/>
      </c>
      <c r="AQ114" t="str">
        <f>IFERROR(VLOOKUP(B114,'[1]2018'!$B$3:$U$102,5,0), "")</f>
        <v/>
      </c>
      <c r="AS114">
        <f>IFERROR(VLOOKUP(B114,'[1]2021'!$B$3:$AB$102,27,0), "")</f>
        <v>74</v>
      </c>
      <c r="AT114" t="str">
        <f>IFERROR(VLOOKUP(B114,'[1]2020'!$B$3:$AD$92,8,0), "")</f>
        <v/>
      </c>
      <c r="AU114" t="str">
        <f>IFERROR(VLOOKUP(B114,'[1]2019'!B$102:$AC115,20,0), "")</f>
        <v/>
      </c>
      <c r="AV114" t="str">
        <f>IFERROR(VLOOKUP(B114,'[1]2018'!$B$3:$U$102,4,0), "")</f>
        <v/>
      </c>
      <c r="AX114">
        <f>IFERROR(VLOOKUP(B114,'[1]2021'!$B$3:$AB$102,6,0), "")</f>
        <v>47</v>
      </c>
      <c r="AY114" t="str">
        <f>IFERROR(VLOOKUP(B114,'[1]2020'!$B$3:$AD$92,3,0), "")</f>
        <v/>
      </c>
      <c r="AZ114" t="str">
        <f>IFERROR(VLOOKUP(B114,'[1]2019'!$B$3:$AC$102,27,0), "")</f>
        <v/>
      </c>
      <c r="BA114" t="str">
        <f>IFERROR(VLOOKUP(B114,'[1]2018'!$B$3:$U$102,8,0), "")</f>
        <v/>
      </c>
      <c r="BC114" t="str">
        <f>IFERROR(VLOOKUP(B115,'[1]2021'!$B$3:$AB$102,17,0), "")</f>
        <v/>
      </c>
      <c r="BD114" t="str">
        <f>IFERROR(VLOOKUP(B114,'[1]2020'!$B$3:$AD$92,2,0), "")</f>
        <v/>
      </c>
      <c r="BE114" t="str">
        <f>IFERROR(VLOOKUP(B114,'[1]2019'!$B$3:$AC$102,11,0), "")</f>
        <v/>
      </c>
      <c r="BF114" t="str">
        <f>IFERROR(VLOOKUP(B114,'[1]2018'!B115:U214,13,0), "")</f>
        <v/>
      </c>
      <c r="BH114" s="10">
        <f>IFERROR(VLOOKUP($B114,'[1]2021'!$B$3:$AB$102,20,0),"")</f>
        <v>81.488</v>
      </c>
      <c r="BI114" s="10" t="str">
        <f>IFERROR(VLOOKUP($B114,'[1]2020'!$B$3:$AD$92,20,0),"")</f>
        <v/>
      </c>
      <c r="BJ114" s="10" t="str">
        <f>IFERROR(VLOOKUP($B114,'[1]2019'!$B$3:$AC$102,17,0),"")</f>
        <v/>
      </c>
      <c r="BK114" s="10" t="str">
        <f>IFERROR(VLOOKUP($B114,'[1]2018'!$B$3:$U$102,17,0),"")</f>
        <v/>
      </c>
      <c r="BM114" s="11">
        <f>IFERROR(VLOOKUP(B114,'[1]2021'!$B$3:$AB$102,18,0), "")</f>
        <v>43257</v>
      </c>
      <c r="BN114" s="11" t="str">
        <f>IFERROR(VLOOKUP(B114,'[1]2020'!$B$3:$AD$92,16,0), "")</f>
        <v/>
      </c>
      <c r="BO114" s="11" t="str">
        <f>IFERROR(VLOOKUP(B114,'[1]2019'!$B$3:$AC$102,7,0), "")</f>
        <v/>
      </c>
      <c r="BQ114">
        <f>IFERROR(VLOOKUP(B114,'[1]2021'!$B$3:$AB$102,24,0), "")</f>
        <v>24</v>
      </c>
      <c r="BR114" t="str">
        <f>IFERROR(VLOOKUP(B114,'[1]2020'!$B$3:$AD$92,28,0), "")</f>
        <v/>
      </c>
      <c r="BS114" t="str">
        <f>IFERROR(VLOOKUP(B114,'[1]2019'!$B$3:$AC$102,13,0), "")</f>
        <v/>
      </c>
      <c r="BU114">
        <f>IFERROR(VLOOKUP(B114,'[1]2021'!$B$3:$AB$102,7,0), "")</f>
        <v>0</v>
      </c>
      <c r="BV114" t="str">
        <f>IFERROR(VLOOKUP(B114,'[1]2020'!$B$3:$AD$92,17,0), "")</f>
        <v/>
      </c>
      <c r="BW114" t="str">
        <f>IFERROR(VLOOKUP(B114,'[1]2019'!$B$3:$AC$102,9,0), "")</f>
        <v/>
      </c>
      <c r="BX114" t="str">
        <f>IFERROR(VLOOKUP(B114,'[1]2018'!$B$3:$U$102,11,0), "")</f>
        <v/>
      </c>
      <c r="BZ114">
        <f>IFERROR(VLOOKUP(B114,'[1]2021'!$B$3:$AB$102,19,0), "")</f>
        <v>5</v>
      </c>
      <c r="CA114" t="str">
        <f>IFERROR(VLOOKUP(B114,'[1]2020'!$B$3:$AD$92,26,0), "")</f>
        <v/>
      </c>
      <c r="CB114" t="str">
        <f>IFERROR(VLOOKUP(B114,'[1]2019'!$B$3:$AC$102,3,0), "")</f>
        <v/>
      </c>
      <c r="CC114" t="str">
        <f>IFERROR(VLOOKUP(B114,'[1]2018'!$B$3:$U$102,18,0), "")</f>
        <v/>
      </c>
      <c r="CE114">
        <f>IFERROR(VLOOKUP(B114,'[1]2021'!$B$3:$AB$102,21,0), "")</f>
        <v>75.177000000000007</v>
      </c>
      <c r="CF114" t="str">
        <f>IFERROR(VLOOKUP(B114,'[1]2020'!$B$3:$AD$92,7,0), "")</f>
        <v/>
      </c>
    </row>
    <row r="115" spans="2:84" x14ac:dyDescent="0.3">
      <c r="B115" t="s">
        <v>114</v>
      </c>
      <c r="D115" t="str">
        <f>IFERROR(VLOOKUP(B115,'[1]2021'!$B$3:$AB$102,22,0), "")</f>
        <v/>
      </c>
      <c r="E115">
        <f>IFERROR(VLOOKUP(B115,'[1]2020'!$B$3:$AD$92,11,0), "")</f>
        <v>20</v>
      </c>
      <c r="F115">
        <f>IFERROR(VLOOKUP(B115,'[1]2019'!$B$3:$AC$102,14,0), "")</f>
        <v>18</v>
      </c>
      <c r="H115" t="str">
        <f>IFERROR(VLOOKUP(B115,'[1]2021'!$B$3:$AB$102,10,0), "")</f>
        <v/>
      </c>
      <c r="I115">
        <f>IFERROR(VLOOKUP(B115,'[1]2020'!$B$3:$AD$92,20,0), "")</f>
        <v>97</v>
      </c>
      <c r="J115">
        <f>IFERROR(VLOOKUP(B115,'[1]2019'!$B$3:$AC$102,19,0), "")</f>
        <v>93</v>
      </c>
      <c r="K115">
        <f>IFERROR(VLOOKUP(B115,'[1]2018'!$B$3:$U$102,14,0), "")</f>
        <v>95</v>
      </c>
      <c r="M115" t="str">
        <f>IFERROR(VLOOKUP(B115,'[1]2021'!B$102:$AB116,23,0), "")</f>
        <v/>
      </c>
      <c r="N115">
        <f>IFERROR(VLOOKUP(B115,'[1]2020'!$B$3:$AD$92,4,0), "")</f>
        <v>9</v>
      </c>
      <c r="O115">
        <f>IFERROR(VLOOKUP(B115,'[1]2019'!$B$3:$AC$102,5,0), "")</f>
        <v>10</v>
      </c>
      <c r="Q115" t="str">
        <f>IFERROR(VLOOKUP(B115,'[1]2021'!$B$3:$AB$102,11,0), "")</f>
        <v/>
      </c>
      <c r="R115">
        <f>IFERROR(VLOOKUP(B115,'[1]2020'!$B$3:$AD$92,6,0), "")</f>
        <v>10</v>
      </c>
      <c r="S115">
        <f>IFERROR(VLOOKUP(B115,'[1]2019'!$B$3:$AC$102,12,0), "")</f>
        <v>9</v>
      </c>
      <c r="T115" t="str">
        <f>IFERROR(VLOOKUP(B115,'[1]2018'!$B$3:$U$102,15,0), "")</f>
        <v/>
      </c>
      <c r="V115" t="str">
        <f>IFERROR(VLOOKUP(B115,'[1]2021'!$B$3:$AB$102,12,0), "")</f>
        <v/>
      </c>
      <c r="W115">
        <f>IFERROR(VLOOKUP(B115,'[1]2020'!$B$3:$AD$92,15,0), "")</f>
        <v>93</v>
      </c>
      <c r="X115">
        <f>IFERROR(VLOOKUP(B115,'[1]2019'!$B$3:$AC$102,21,0), "")</f>
        <v>93</v>
      </c>
      <c r="Y115">
        <f>IFERROR(VLOOKUP(B115,'[1]2018'!$B$3:$U$102,19,0), "")</f>
        <v>96</v>
      </c>
      <c r="AA115" t="str">
        <f>IFERROR(VLOOKUP(B115,'[1]2021'!$B$3:$AB$102,9,0), "")</f>
        <v/>
      </c>
      <c r="AB115">
        <f>IFERROR(VLOOKUP(B115,'[1]2020'!$B$3:$AD$92,18,0), "")</f>
        <v>8</v>
      </c>
      <c r="AC115">
        <f>IFERROR(VLOOKUP(B115,'[1]2019'!$B$3:$AC$102,16,0), "")</f>
        <v>8</v>
      </c>
      <c r="AD115">
        <f>IFERROR(VLOOKUP(B115,'[1]2018'!$B$3:$U$102,16,0), "")</f>
        <v>8</v>
      </c>
      <c r="AF115" t="str">
        <f>IFERROR(VLOOKUP(B115,'[1]2021'!$B$3:$AC$102,28,0), "")</f>
        <v/>
      </c>
      <c r="AG115">
        <f>IFERROR(VLOOKUP(B115,'[1]2020'!$B$3:$AE$92,30,0), "")</f>
        <v>13</v>
      </c>
      <c r="AH115" t="str">
        <f>IFERROR(VLOOKUP(B115,'[1]2021'!$B$3:$AB$102,14,0), "")</f>
        <v/>
      </c>
      <c r="AI115">
        <f>IFERROR(VLOOKUP(B115,'[1]2020'!$B$3:$AE$92,29,0), "")</f>
        <v>9</v>
      </c>
      <c r="AK115" t="str">
        <f>IFERROR(VLOOKUP(B115,'[1]2021'!$B$3:$AB$102,13,0), "")</f>
        <v/>
      </c>
      <c r="AL115">
        <f>IFERROR(VLOOKUP(B115,'[1]2020'!$B$3:$AD$92,25,0), "")</f>
        <v>9.1300000000000008</v>
      </c>
      <c r="AN115" t="str">
        <f>IFERROR(VLOOKUP(B115,'[1]2021'!$B$3:$AB$102,3,0), "")</f>
        <v/>
      </c>
      <c r="AO115">
        <f>IFERROR(VLOOKUP(B115,'[1]2020'!$B$3:$AD$92,12,0), "")</f>
        <v>50</v>
      </c>
      <c r="AP115">
        <f>IFERROR(VLOOKUP(B115,'[1]2019'!$B$3:$AC$102,22,0), "")</f>
        <v>50</v>
      </c>
      <c r="AQ115">
        <f>IFERROR(VLOOKUP(B115,'[1]2018'!$B$3:$U$102,5,0), "")</f>
        <v>31</v>
      </c>
      <c r="AS115" t="str">
        <f>IFERROR(VLOOKUP(B115,'[1]2021'!$B$3:$AB$102,27,0), "")</f>
        <v/>
      </c>
      <c r="AT115">
        <f>IFERROR(VLOOKUP(B115,'[1]2020'!$B$3:$AD$92,8,0), "")</f>
        <v>50</v>
      </c>
      <c r="AU115" t="str">
        <f>IFERROR(VLOOKUP(B115,'[1]2019'!B$102:$AC116,20,0), "")</f>
        <v/>
      </c>
      <c r="AV115">
        <f>IFERROR(VLOOKUP(B115,'[1]2018'!$B$3:$U$102,4,0), "")</f>
        <v>50</v>
      </c>
      <c r="AX115" t="str">
        <f>IFERROR(VLOOKUP(B115,'[1]2021'!$B$3:$AB$102,6,0), "")</f>
        <v/>
      </c>
      <c r="AY115">
        <f>IFERROR(VLOOKUP(B115,'[1]2020'!$B$3:$AD$92,3,0), "")</f>
        <v>33</v>
      </c>
      <c r="AZ115">
        <f>IFERROR(VLOOKUP(B115,'[1]2019'!$B$3:$AC$102,27,0), "")</f>
        <v>34</v>
      </c>
      <c r="BA115">
        <f>IFERROR(VLOOKUP(B115,'[1]2018'!$B$3:$U$102,8,0), "")</f>
        <v>32</v>
      </c>
      <c r="BC115" t="str">
        <f>IFERROR(VLOOKUP(B116,'[1]2021'!$B$3:$AB$102,17,0), "")</f>
        <v/>
      </c>
      <c r="BD115">
        <f>IFERROR(VLOOKUP(B115,'[1]2020'!$B$3:$AD$92,2,0), "")</f>
        <v>37</v>
      </c>
      <c r="BE115">
        <f>IFERROR(VLOOKUP(B115,'[1]2019'!$B$3:$AC$102,11,0), "")</f>
        <v>32</v>
      </c>
      <c r="BF115" t="str">
        <f>IFERROR(VLOOKUP(B115,'[1]2018'!B116:U215,13,0), "")</f>
        <v/>
      </c>
      <c r="BH115" s="10" t="str">
        <f>IFERROR(VLOOKUP($B115,'[1]2021'!$B$3:$AB$102,20,0),"")</f>
        <v/>
      </c>
      <c r="BI115" s="10">
        <f>IFERROR(VLOOKUP($B115,'[1]2020'!$B$3:$AD$92,20,0),"")</f>
        <v>97</v>
      </c>
      <c r="BJ115" s="10">
        <f>IFERROR(VLOOKUP($B115,'[1]2019'!$B$3:$AC$102,17,0),"")</f>
        <v>50</v>
      </c>
      <c r="BK115" s="10">
        <f>IFERROR(VLOOKUP($B115,'[1]2018'!$B$3:$U$102,17,0),"")</f>
        <v>43</v>
      </c>
      <c r="BM115" s="11" t="str">
        <f>IFERROR(VLOOKUP(B115,'[1]2021'!$B$3:$AB$102,18,0), "")</f>
        <v/>
      </c>
      <c r="BN115" s="11">
        <f>IFERROR(VLOOKUP(B115,'[1]2020'!$B$3:$AD$92,16,0), "")</f>
        <v>83591</v>
      </c>
      <c r="BO115" s="11">
        <f>IFERROR(VLOOKUP(B115,'[1]2019'!$B$3:$AC$102,7,0), "")</f>
        <v>83022</v>
      </c>
      <c r="BQ115" t="str">
        <f>IFERROR(VLOOKUP(B115,'[1]2021'!$B$3:$AB$102,24,0), "")</f>
        <v/>
      </c>
      <c r="BR115">
        <f>IFERROR(VLOOKUP(B115,'[1]2020'!$B$3:$AD$92,28,0), "")</f>
        <v>27</v>
      </c>
      <c r="BS115">
        <f>IFERROR(VLOOKUP(B115,'[1]2019'!$B$3:$AC$102,13,0), "")</f>
        <v>31</v>
      </c>
      <c r="BU115" t="str">
        <f>IFERROR(VLOOKUP(B115,'[1]2021'!$B$3:$AB$102,7,0), "")</f>
        <v/>
      </c>
      <c r="BV115">
        <f>IFERROR(VLOOKUP(B115,'[1]2020'!$B$3:$AD$92,17,0), "")</f>
        <v>33</v>
      </c>
      <c r="BW115">
        <f>IFERROR(VLOOKUP(B115,'[1]2019'!$B$3:$AC$102,9,0), "")</f>
        <v>99</v>
      </c>
      <c r="BX115">
        <f>IFERROR(VLOOKUP(B115,'[1]2018'!$B$3:$U$102,11,0), "")</f>
        <v>36</v>
      </c>
      <c r="BZ115" t="str">
        <f>IFERROR(VLOOKUP(B115,'[1]2021'!$B$3:$AB$102,19,0), "")</f>
        <v/>
      </c>
      <c r="CA115">
        <f>IFERROR(VLOOKUP(B115,'[1]2020'!$B$3:$AD$92,26,0), "")</f>
        <v>52</v>
      </c>
      <c r="CB115">
        <f>IFERROR(VLOOKUP(B115,'[1]2019'!$B$3:$AC$102,3,0), "")</f>
        <v>94</v>
      </c>
      <c r="CC115">
        <f>IFERROR(VLOOKUP(B115,'[1]2018'!$B$3:$U$102,18,0), "")</f>
        <v>49</v>
      </c>
      <c r="CE115" t="str">
        <f>IFERROR(VLOOKUP(B115,'[1]2021'!$B$3:$AB$102,21,0), "")</f>
        <v/>
      </c>
      <c r="CF115">
        <f>IFERROR(VLOOKUP(B115,'[1]2020'!$B$3:$AD$92,7,0), "")</f>
        <v>87</v>
      </c>
    </row>
    <row r="116" spans="2:84" x14ac:dyDescent="0.3">
      <c r="B116" t="s">
        <v>115</v>
      </c>
      <c r="C116" s="11"/>
      <c r="D116" t="str">
        <f>IFERROR(VLOOKUP(B116,'[1]2021'!$B$3:$AB$102,22,0), "")</f>
        <v/>
      </c>
      <c r="E116">
        <f>IFERROR(VLOOKUP(B116,'[1]2020'!$B$3:$AD$92,11,0), "")</f>
        <v>11</v>
      </c>
      <c r="F116">
        <f>IFERROR(VLOOKUP(B116,'[1]2019'!$B$3:$AC$102,14,0), "")</f>
        <v>11</v>
      </c>
      <c r="H116" t="str">
        <f>IFERROR(VLOOKUP(B116,'[1]2021'!$B$3:$AB$102,10,0), "")</f>
        <v/>
      </c>
      <c r="I116">
        <f>IFERROR(VLOOKUP(B116,'[1]2020'!$B$3:$AD$92,20,0), "")</f>
        <v>14</v>
      </c>
      <c r="J116">
        <f>IFERROR(VLOOKUP(B116,'[1]2019'!$B$3:$AC$102,19,0), "")</f>
        <v>14</v>
      </c>
      <c r="K116">
        <f>IFERROR(VLOOKUP(B116,'[1]2018'!$B$3:$U$102,14,0), "")</f>
        <v>6</v>
      </c>
      <c r="M116" t="str">
        <f>IFERROR(VLOOKUP(B116,'[1]2021'!B$102:$AB117,23,0), "")</f>
        <v/>
      </c>
      <c r="N116">
        <f>IFERROR(VLOOKUP(B116,'[1]2020'!$B$3:$AD$92,4,0), "")</f>
        <v>59</v>
      </c>
      <c r="O116">
        <f>IFERROR(VLOOKUP(B116,'[1]2019'!$B$3:$AC$102,5,0), "")</f>
        <v>66</v>
      </c>
      <c r="Q116" t="str">
        <f>IFERROR(VLOOKUP(B116,'[1]2021'!$B$3:$AB$102,11,0), "")</f>
        <v/>
      </c>
      <c r="R116">
        <f>IFERROR(VLOOKUP(B116,'[1]2020'!$B$3:$AD$92,6,0), "")</f>
        <v>20</v>
      </c>
      <c r="S116">
        <f>IFERROR(VLOOKUP(B116,'[1]2019'!$B$3:$AC$102,12,0), "")</f>
        <v>23</v>
      </c>
      <c r="T116">
        <f>IFERROR(VLOOKUP(B116,'[1]2018'!$B$3:$U$102,15,0), "")</f>
        <v>25</v>
      </c>
      <c r="V116" t="str">
        <f>IFERROR(VLOOKUP(B116,'[1]2021'!$B$3:$AB$102,12,0), "")</f>
        <v/>
      </c>
      <c r="W116">
        <f>IFERROR(VLOOKUP(B116,'[1]2020'!$B$3:$AD$92,15,0), "")</f>
        <v>100</v>
      </c>
      <c r="X116">
        <f>IFERROR(VLOOKUP(B116,'[1]2019'!$B$3:$AC$102,21,0), "")</f>
        <v>100</v>
      </c>
      <c r="Y116">
        <f>IFERROR(VLOOKUP(B116,'[1]2018'!$B$3:$U$102,19,0), "")</f>
        <v>100</v>
      </c>
      <c r="AA116" t="str">
        <f>IFERROR(VLOOKUP(B116,'[1]2021'!$B$3:$AB$102,9,0), "")</f>
        <v/>
      </c>
      <c r="AB116">
        <f>IFERROR(VLOOKUP(B116,'[1]2020'!$B$3:$AD$92,18,0), "")</f>
        <v>85</v>
      </c>
      <c r="AC116">
        <f>IFERROR(VLOOKUP(B116,'[1]2019'!$B$3:$AC$102,16,0), "")</f>
        <v>94</v>
      </c>
      <c r="AD116">
        <f>IFERROR(VLOOKUP(B116,'[1]2018'!$B$3:$U$102,16,0), "")</f>
        <v>91</v>
      </c>
      <c r="AF116" t="str">
        <f>IFERROR(VLOOKUP(B116,'[1]2021'!$B$3:$AC$102,28,0), "")</f>
        <v/>
      </c>
      <c r="AG116">
        <f>IFERROR(VLOOKUP(B116,'[1]2020'!$B$3:$AE$92,30,0), "")</f>
        <v>21</v>
      </c>
      <c r="AH116" t="str">
        <f>IFERROR(VLOOKUP(B116,'[1]2021'!$B$3:$AB$102,14,0), "")</f>
        <v/>
      </c>
      <c r="AI116">
        <f>IFERROR(VLOOKUP(B116,'[1]2020'!$B$3:$AE$92,29,0), "")</f>
        <v>23</v>
      </c>
      <c r="AK116" t="str">
        <f>IFERROR(VLOOKUP(B116,'[1]2021'!$B$3:$AB$102,13,0), "")</f>
        <v/>
      </c>
      <c r="AL116">
        <f>IFERROR(VLOOKUP(B116,'[1]2020'!$B$3:$AD$92,25,0), "")</f>
        <v>9.1</v>
      </c>
      <c r="AN116" t="str">
        <f>IFERROR(VLOOKUP(B116,'[1]2021'!$B$3:$AB$102,3,0), "")</f>
        <v/>
      </c>
      <c r="AO116">
        <f>IFERROR(VLOOKUP(B116,'[1]2020'!$B$3:$AD$92,12,0), "")</f>
        <v>29</v>
      </c>
      <c r="AP116">
        <f>IFERROR(VLOOKUP(B116,'[1]2019'!$B$3:$AC$102,22,0), "")</f>
        <v>29</v>
      </c>
      <c r="AQ116">
        <f>IFERROR(VLOOKUP(B116,'[1]2018'!$B$3:$U$102,5,0), "")</f>
        <v>18</v>
      </c>
      <c r="AS116" t="str">
        <f>IFERROR(VLOOKUP(B116,'[1]2021'!$B$3:$AB$102,27,0), "")</f>
        <v/>
      </c>
      <c r="AT116">
        <f>IFERROR(VLOOKUP(B116,'[1]2020'!$B$3:$AD$92,8,0), "")</f>
        <v>32</v>
      </c>
      <c r="AU116" t="str">
        <f>IFERROR(VLOOKUP(B116,'[1]2019'!B$102:$AC117,20,0), "")</f>
        <v/>
      </c>
      <c r="AV116">
        <f>IFERROR(VLOOKUP(B116,'[1]2018'!$B$3:$U$102,4,0), "")</f>
        <v>31</v>
      </c>
      <c r="AX116" t="str">
        <f>IFERROR(VLOOKUP(B116,'[1]2021'!$B$3:$AB$102,6,0), "")</f>
        <v/>
      </c>
      <c r="AY116">
        <f>IFERROR(VLOOKUP(B116,'[1]2020'!$B$3:$AD$92,3,0), "")</f>
        <v>23</v>
      </c>
      <c r="AZ116">
        <f>IFERROR(VLOOKUP(B116,'[1]2019'!$B$3:$AC$102,27,0), "")</f>
        <v>22</v>
      </c>
      <c r="BA116">
        <f>IFERROR(VLOOKUP(B116,'[1]2018'!$B$3:$U$102,8,0), "")</f>
        <v>21</v>
      </c>
      <c r="BC116" t="str">
        <f>IFERROR(VLOOKUP(B117,'[1]2021'!$B$3:$AB$102,17,0), "")</f>
        <v/>
      </c>
      <c r="BD116">
        <f>IFERROR(VLOOKUP(B116,'[1]2020'!$B$3:$AD$92,2,0), "")</f>
        <v>45</v>
      </c>
      <c r="BE116">
        <f>IFERROR(VLOOKUP(B116,'[1]2019'!$B$3:$AC$102,11,0), "")</f>
        <v>27</v>
      </c>
      <c r="BF116" t="str">
        <f>IFERROR(VLOOKUP(B116,'[1]2018'!B117:U216,13,0), "")</f>
        <v/>
      </c>
      <c r="BH116" s="10" t="str">
        <f>IFERROR(VLOOKUP($B116,'[1]2021'!$B$3:$AB$102,20,0),"")</f>
        <v/>
      </c>
      <c r="BI116" s="10">
        <f>IFERROR(VLOOKUP($B116,'[1]2020'!$B$3:$AD$92,20,0),"")</f>
        <v>14</v>
      </c>
      <c r="BJ116" s="10">
        <f>IFERROR(VLOOKUP($B116,'[1]2019'!$B$3:$AC$102,17,0),"")</f>
        <v>50</v>
      </c>
      <c r="BK116" s="10">
        <f>IFERROR(VLOOKUP($B116,'[1]2018'!$B$3:$U$102,17,0),"")</f>
        <v>42</v>
      </c>
      <c r="BM116" s="11" t="str">
        <f>IFERROR(VLOOKUP(B116,'[1]2021'!$B$3:$AB$102,18,0), "")</f>
        <v/>
      </c>
      <c r="BN116" s="11">
        <f>IFERROR(VLOOKUP(B116,'[1]2020'!$B$3:$AD$92,16,0), "")</f>
        <v>133303</v>
      </c>
      <c r="BO116" s="11">
        <f>IFERROR(VLOOKUP(B116,'[1]2019'!$B$3:$AC$102,7,0), "")</f>
        <v>134348</v>
      </c>
      <c r="BQ116" t="str">
        <f>IFERROR(VLOOKUP(B116,'[1]2021'!$B$3:$AB$102,24,0), "")</f>
        <v/>
      </c>
      <c r="BR116">
        <f>IFERROR(VLOOKUP(B116,'[1]2020'!$B$3:$AD$92,28,0), "")</f>
        <v>83</v>
      </c>
      <c r="BS116">
        <f>IFERROR(VLOOKUP(B116,'[1]2019'!$B$3:$AC$102,13,0), "")</f>
        <v>87</v>
      </c>
      <c r="BU116" t="str">
        <f>IFERROR(VLOOKUP(B116,'[1]2021'!$B$3:$AB$102,7,0), "")</f>
        <v/>
      </c>
      <c r="BV116">
        <f>IFERROR(VLOOKUP(B116,'[1]2020'!$B$3:$AD$92,17,0), "")</f>
        <v>4</v>
      </c>
      <c r="BW116">
        <f>IFERROR(VLOOKUP(B116,'[1]2019'!$B$3:$AC$102,9,0), "")</f>
        <v>3</v>
      </c>
      <c r="BX116">
        <f>IFERROR(VLOOKUP(B116,'[1]2018'!$B$3:$U$102,11,0), "")</f>
        <v>1</v>
      </c>
      <c r="BZ116" t="str">
        <f>IFERROR(VLOOKUP(B116,'[1]2021'!$B$3:$AB$102,19,0), "")</f>
        <v/>
      </c>
      <c r="CA116">
        <f>IFERROR(VLOOKUP(B116,'[1]2020'!$B$3:$AD$92,26,0), "")</f>
        <v>0</v>
      </c>
      <c r="CB116">
        <f>IFERROR(VLOOKUP(B116,'[1]2019'!$B$3:$AC$102,3,0), "")</f>
        <v>0</v>
      </c>
      <c r="CC116">
        <f>IFERROR(VLOOKUP(B116,'[1]2018'!$B$3:$U$102,18,0), "")</f>
        <v>0</v>
      </c>
      <c r="CE116" t="str">
        <f>IFERROR(VLOOKUP(B116,'[1]2021'!$B$3:$AB$102,21,0), "")</f>
        <v/>
      </c>
      <c r="CF116">
        <f>IFERROR(VLOOKUP(B116,'[1]2020'!$B$3:$AD$92,7,0), "")</f>
        <v>83</v>
      </c>
    </row>
    <row r="117" spans="2:84" x14ac:dyDescent="0.3">
      <c r="B117" t="s">
        <v>116</v>
      </c>
      <c r="D117" t="str">
        <f>IFERROR(VLOOKUP(B117,'[1]2021'!$B$3:$AB$102,22,0), "")</f>
        <v/>
      </c>
      <c r="E117">
        <f>IFERROR(VLOOKUP(B117,'[1]2020'!$B$3:$AD$92,11,0), "")</f>
        <v>61</v>
      </c>
      <c r="F117">
        <f>IFERROR(VLOOKUP(B117,'[1]2019'!$B$3:$AC$102,14,0), "")</f>
        <v>56</v>
      </c>
      <c r="H117" t="str">
        <f>IFERROR(VLOOKUP(B117,'[1]2021'!$B$3:$AB$102,10,0), "")</f>
        <v/>
      </c>
      <c r="I117">
        <f>IFERROR(VLOOKUP(B117,'[1]2020'!$B$3:$AD$92,20,0), "")</f>
        <v>40</v>
      </c>
      <c r="J117">
        <f>IFERROR(VLOOKUP(B117,'[1]2019'!$B$3:$AC$102,19,0), "")</f>
        <v>33</v>
      </c>
      <c r="K117">
        <f>IFERROR(VLOOKUP(B117,'[1]2018'!$B$3:$U$102,14,0), "")</f>
        <v>18</v>
      </c>
      <c r="M117" t="str">
        <f>IFERROR(VLOOKUP(B117,'[1]2021'!B$102:$AB118,23,0), "")</f>
        <v/>
      </c>
      <c r="N117">
        <f>IFERROR(VLOOKUP(B117,'[1]2020'!$B$3:$AD$92,4,0), "")</f>
        <v>80</v>
      </c>
      <c r="O117">
        <f>IFERROR(VLOOKUP(B117,'[1]2019'!$B$3:$AC$102,5,0), "")</f>
        <v>98</v>
      </c>
      <c r="Q117" t="str">
        <f>IFERROR(VLOOKUP(B117,'[1]2021'!$B$3:$AB$102,11,0), "")</f>
        <v/>
      </c>
      <c r="R117">
        <f>IFERROR(VLOOKUP(B117,'[1]2020'!$B$3:$AD$92,6,0), "")</f>
        <v>75</v>
      </c>
      <c r="S117">
        <f>IFERROR(VLOOKUP(B117,'[1]2019'!$B$3:$AC$102,12,0), "")</f>
        <v>73</v>
      </c>
      <c r="T117">
        <f>IFERROR(VLOOKUP(B117,'[1]2018'!$B$3:$U$102,15,0), "")</f>
        <v>68</v>
      </c>
      <c r="V117" t="str">
        <f>IFERROR(VLOOKUP(B117,'[1]2021'!$B$3:$AB$102,12,0), "")</f>
        <v/>
      </c>
      <c r="W117">
        <f>IFERROR(VLOOKUP(B117,'[1]2020'!$B$3:$AD$92,15,0), "")</f>
        <v>88</v>
      </c>
      <c r="X117">
        <f>IFERROR(VLOOKUP(B117,'[1]2019'!$B$3:$AC$102,21,0), "")</f>
        <v>91</v>
      </c>
      <c r="Y117">
        <f>IFERROR(VLOOKUP(B117,'[1]2018'!$B$3:$U$102,19,0), "")</f>
        <v>83</v>
      </c>
      <c r="AA117" t="str">
        <f>IFERROR(VLOOKUP(B117,'[1]2021'!$B$3:$AB$102,9,0), "")</f>
        <v/>
      </c>
      <c r="AB117">
        <f>IFERROR(VLOOKUP(B117,'[1]2020'!$B$3:$AD$92,18,0), "")</f>
        <v>45</v>
      </c>
      <c r="AC117">
        <f>IFERROR(VLOOKUP(B117,'[1]2019'!$B$3:$AC$102,16,0), "")</f>
        <v>41</v>
      </c>
      <c r="AD117">
        <f>IFERROR(VLOOKUP(B117,'[1]2018'!$B$3:$U$102,16,0), "")</f>
        <v>61</v>
      </c>
      <c r="AF117" t="str">
        <f>IFERROR(VLOOKUP(B117,'[1]2021'!$B$3:$AC$102,28,0), "")</f>
        <v/>
      </c>
      <c r="AG117">
        <f>IFERROR(VLOOKUP(B117,'[1]2020'!$B$3:$AE$92,30,0), "")</f>
        <v>68</v>
      </c>
      <c r="AH117" t="str">
        <f>IFERROR(VLOOKUP(B117,'[1]2021'!$B$3:$AB$102,14,0), "")</f>
        <v/>
      </c>
      <c r="AI117">
        <f>IFERROR(VLOOKUP(B117,'[1]2020'!$B$3:$AE$92,29,0), "")</f>
        <v>79</v>
      </c>
      <c r="AK117" t="str">
        <f>IFERROR(VLOOKUP(B117,'[1]2021'!$B$3:$AB$102,13,0), "")</f>
        <v/>
      </c>
      <c r="AL117">
        <f>IFERROR(VLOOKUP(B117,'[1]2020'!$B$3:$AD$92,25,0), "")</f>
        <v>8.86</v>
      </c>
      <c r="AN117" t="str">
        <f>IFERROR(VLOOKUP(B117,'[1]2021'!$B$3:$AB$102,3,0), "")</f>
        <v/>
      </c>
      <c r="AO117">
        <f>IFERROR(VLOOKUP(B117,'[1]2020'!$B$3:$AD$92,12,0), "")</f>
        <v>50</v>
      </c>
      <c r="AP117">
        <f>IFERROR(VLOOKUP(B117,'[1]2019'!$B$3:$AC$102,22,0), "")</f>
        <v>58</v>
      </c>
      <c r="AQ117">
        <f>IFERROR(VLOOKUP(B117,'[1]2018'!$B$3:$U$102,5,0), "")</f>
        <v>64</v>
      </c>
      <c r="AS117" t="str">
        <f>IFERROR(VLOOKUP(B117,'[1]2021'!$B$3:$AB$102,27,0), "")</f>
        <v/>
      </c>
      <c r="AT117">
        <f>IFERROR(VLOOKUP(B117,'[1]2020'!$B$3:$AD$92,8,0), "")</f>
        <v>56</v>
      </c>
      <c r="AU117" t="str">
        <f>IFERROR(VLOOKUP(B117,'[1]2019'!B$102:$AC118,20,0), "")</f>
        <v/>
      </c>
      <c r="AV117">
        <f>IFERROR(VLOOKUP(B117,'[1]2018'!$B$3:$U$102,4,0), "")</f>
        <v>58</v>
      </c>
      <c r="AX117" t="str">
        <f>IFERROR(VLOOKUP(B117,'[1]2021'!$B$3:$AB$102,6,0), "")</f>
        <v/>
      </c>
      <c r="AY117">
        <f>IFERROR(VLOOKUP(B117,'[1]2020'!$B$3:$AD$92,3,0), "")</f>
        <v>44</v>
      </c>
      <c r="AZ117">
        <f>IFERROR(VLOOKUP(B117,'[1]2019'!$B$3:$AC$102,27,0), "")</f>
        <v>42</v>
      </c>
      <c r="BA117">
        <f>IFERROR(VLOOKUP(B117,'[1]2018'!$B$3:$U$102,8,0), "")</f>
        <v>38</v>
      </c>
      <c r="BC117" t="str">
        <f>IFERROR(VLOOKUP(B118,'[1]2021'!$B$3:$AB$102,17,0), "")</f>
        <v/>
      </c>
      <c r="BD117">
        <f>IFERROR(VLOOKUP(B117,'[1]2020'!$B$3:$AD$92,2,0), "")</f>
        <v>5</v>
      </c>
      <c r="BE117">
        <f>IFERROR(VLOOKUP(B117,'[1]2019'!$B$3:$AC$102,11,0), "")</f>
        <v>29</v>
      </c>
      <c r="BF117" t="str">
        <f>IFERROR(VLOOKUP(B117,'[1]2018'!B118:U217,13,0), "")</f>
        <v/>
      </c>
      <c r="BH117" s="10" t="str">
        <f>IFERROR(VLOOKUP($B117,'[1]2021'!$B$3:$AB$102,20,0),"")</f>
        <v/>
      </c>
      <c r="BI117" s="10">
        <f>IFERROR(VLOOKUP($B117,'[1]2020'!$B$3:$AD$92,20,0),"")</f>
        <v>40</v>
      </c>
      <c r="BJ117" s="10">
        <f>IFERROR(VLOOKUP($B117,'[1]2019'!$B$3:$AC$102,17,0),"")</f>
        <v>53</v>
      </c>
      <c r="BK117" s="10">
        <f>IFERROR(VLOOKUP($B117,'[1]2018'!$B$3:$U$102,17,0),"")</f>
        <v>49</v>
      </c>
      <c r="BM117" s="11" t="str">
        <f>IFERROR(VLOOKUP(B117,'[1]2021'!$B$3:$AB$102,18,0), "")</f>
        <v/>
      </c>
      <c r="BN117" s="11">
        <f>IFERROR(VLOOKUP(B117,'[1]2020'!$B$3:$AD$92,16,0), "")</f>
        <v>53553</v>
      </c>
      <c r="BO117" s="11">
        <f>IFERROR(VLOOKUP(B117,'[1]2019'!$B$3:$AC$102,7,0), "")</f>
        <v>47633</v>
      </c>
      <c r="BQ117" t="str">
        <f>IFERROR(VLOOKUP(B117,'[1]2021'!$B$3:$AB$102,24,0), "")</f>
        <v/>
      </c>
      <c r="BR117">
        <f>IFERROR(VLOOKUP(B117,'[1]2020'!$B$3:$AD$92,28,0), "")</f>
        <v>73</v>
      </c>
      <c r="BS117">
        <f>IFERROR(VLOOKUP(B117,'[1]2019'!$B$3:$AC$102,13,0), "")</f>
        <v>88</v>
      </c>
      <c r="BU117" t="str">
        <f>IFERROR(VLOOKUP(B117,'[1]2021'!$B$3:$AB$102,7,0), "")</f>
        <v/>
      </c>
      <c r="BV117">
        <f>IFERROR(VLOOKUP(B117,'[1]2020'!$B$3:$AD$92,17,0), "")</f>
        <v>49</v>
      </c>
      <c r="BW117">
        <f>IFERROR(VLOOKUP(B117,'[1]2019'!$B$3:$AC$102,9,0), "")</f>
        <v>51</v>
      </c>
      <c r="BX117">
        <f>IFERROR(VLOOKUP(B117,'[1]2018'!$B$3:$U$102,11,0), "")</f>
        <v>45</v>
      </c>
      <c r="BZ117" t="str">
        <f>IFERROR(VLOOKUP(B117,'[1]2021'!$B$3:$AB$102,19,0), "")</f>
        <v/>
      </c>
      <c r="CA117">
        <f>IFERROR(VLOOKUP(B117,'[1]2020'!$B$3:$AD$92,26,0), "")</f>
        <v>95</v>
      </c>
      <c r="CB117">
        <f>IFERROR(VLOOKUP(B117,'[1]2019'!$B$3:$AC$102,3,0), "")</f>
        <v>90</v>
      </c>
      <c r="CC117">
        <f>IFERROR(VLOOKUP(B117,'[1]2018'!$B$3:$U$102,18,0), "")</f>
        <v>88</v>
      </c>
      <c r="CE117" t="str">
        <f>IFERROR(VLOOKUP(B117,'[1]2021'!$B$3:$AB$102,21,0), "")</f>
        <v/>
      </c>
      <c r="CF117">
        <f>IFERROR(VLOOKUP(B117,'[1]2020'!$B$3:$AD$92,7,0), "")</f>
        <v>80</v>
      </c>
    </row>
    <row r="118" spans="2:84" x14ac:dyDescent="0.3">
      <c r="B118" t="s">
        <v>117</v>
      </c>
      <c r="D118" t="str">
        <f>IFERROR(VLOOKUP(B118,'[1]2021'!$B$3:$AB$102,22,0), "")</f>
        <v/>
      </c>
      <c r="E118">
        <f>IFERROR(VLOOKUP(B118,'[1]2020'!$B$3:$AD$92,11,0), "")</f>
        <v>24</v>
      </c>
      <c r="F118">
        <f>IFERROR(VLOOKUP(B118,'[1]2019'!$B$3:$AC$102,14,0), "")</f>
        <v>65</v>
      </c>
      <c r="H118" t="str">
        <f>IFERROR(VLOOKUP(B118,'[1]2021'!$B$3:$AB$102,10,0), "")</f>
        <v/>
      </c>
      <c r="I118">
        <f>IFERROR(VLOOKUP(B118,'[1]2020'!$B$3:$AD$92,20,0), "")</f>
        <v>26</v>
      </c>
      <c r="J118">
        <f>IFERROR(VLOOKUP(B118,'[1]2019'!$B$3:$AC$102,19,0), "")</f>
        <v>19</v>
      </c>
      <c r="K118" t="str">
        <f>IFERROR(VLOOKUP(B118,'[1]2018'!$B$3:$U$102,14,0), "")</f>
        <v/>
      </c>
      <c r="M118" t="str">
        <f>IFERROR(VLOOKUP(B118,'[1]2021'!B$102:$AB119,23,0), "")</f>
        <v/>
      </c>
      <c r="N118">
        <f>IFERROR(VLOOKUP(B118,'[1]2020'!$B$3:$AD$92,4,0), "")</f>
        <v>87</v>
      </c>
      <c r="O118">
        <f>IFERROR(VLOOKUP(B118,'[1]2019'!$B$3:$AC$102,5,0), "")</f>
        <v>97</v>
      </c>
      <c r="Q118" t="str">
        <f>IFERROR(VLOOKUP(B118,'[1]2021'!$B$3:$AB$102,11,0), "")</f>
        <v/>
      </c>
      <c r="R118" t="str">
        <f>IFERROR(VLOOKUP(B118,'[1]2020'!$B$3:$AD$92,6,0), "")</f>
        <v/>
      </c>
      <c r="S118" t="str">
        <f>IFERROR(VLOOKUP(B118,'[1]2019'!$B$3:$AC$102,12,0), "")</f>
        <v/>
      </c>
      <c r="T118" t="str">
        <f>IFERROR(VLOOKUP(B118,'[1]2018'!$B$3:$U$102,15,0), "")</f>
        <v/>
      </c>
      <c r="V118" t="str">
        <f>IFERROR(VLOOKUP(B118,'[1]2021'!$B$3:$AB$102,12,0), "")</f>
        <v/>
      </c>
      <c r="W118">
        <f>IFERROR(VLOOKUP(B118,'[1]2020'!$B$3:$AD$92,15,0), "")</f>
        <v>97</v>
      </c>
      <c r="X118">
        <f>IFERROR(VLOOKUP(B118,'[1]2019'!$B$3:$AC$102,21,0), "")</f>
        <v>97</v>
      </c>
      <c r="Y118" t="str">
        <f>IFERROR(VLOOKUP(B118,'[1]2018'!$B$3:$U$102,19,0), "")</f>
        <v/>
      </c>
      <c r="AA118" t="str">
        <f>IFERROR(VLOOKUP(B118,'[1]2021'!$B$3:$AB$102,9,0), "")</f>
        <v/>
      </c>
      <c r="AB118">
        <f>IFERROR(VLOOKUP(B118,'[1]2020'!$B$3:$AD$92,18,0), "")</f>
        <v>87</v>
      </c>
      <c r="AC118">
        <f>IFERROR(VLOOKUP(B118,'[1]2019'!$B$3:$AC$102,16,0), "")</f>
        <v>97</v>
      </c>
      <c r="AD118" t="str">
        <f>IFERROR(VLOOKUP(B118,'[1]2018'!$B$3:$U$102,16,0), "")</f>
        <v/>
      </c>
      <c r="AF118" t="str">
        <f>IFERROR(VLOOKUP(B118,'[1]2021'!$B$3:$AC$102,28,0), "")</f>
        <v/>
      </c>
      <c r="AG118">
        <f>IFERROR(VLOOKUP(B118,'[1]2020'!$B$3:$AE$92,30,0), "")</f>
        <v>87</v>
      </c>
      <c r="AH118" t="str">
        <f>IFERROR(VLOOKUP(B118,'[1]2021'!$B$3:$AB$102,14,0), "")</f>
        <v/>
      </c>
      <c r="AI118" t="str">
        <f>IFERROR(VLOOKUP(B118,'[1]2020'!$B$3:$AE$92,29,0), "")</f>
        <v/>
      </c>
      <c r="AK118" t="str">
        <f>IFERROR(VLOOKUP(B118,'[1]2021'!$B$3:$AB$102,13,0), "")</f>
        <v/>
      </c>
      <c r="AL118">
        <f>IFERROR(VLOOKUP(B118,'[1]2020'!$B$3:$AD$92,25,0), "")</f>
        <v>8</v>
      </c>
      <c r="AN118" t="str">
        <f>IFERROR(VLOOKUP(B118,'[1]2021'!$B$3:$AB$102,3,0), "")</f>
        <v/>
      </c>
      <c r="AO118">
        <f>IFERROR(VLOOKUP(B118,'[1]2020'!$B$3:$AD$92,12,0), "")</f>
        <v>22</v>
      </c>
      <c r="AP118">
        <f>IFERROR(VLOOKUP(B118,'[1]2019'!$B$3:$AC$102,22,0), "")</f>
        <v>4</v>
      </c>
      <c r="AQ118" t="str">
        <f>IFERROR(VLOOKUP(B118,'[1]2018'!$B$3:$U$102,5,0), "")</f>
        <v/>
      </c>
      <c r="AR118" s="11"/>
      <c r="AS118" t="str">
        <f>IFERROR(VLOOKUP(B118,'[1]2021'!$B$3:$AB$102,27,0), "")</f>
        <v/>
      </c>
      <c r="AT118">
        <f>IFERROR(VLOOKUP(B118,'[1]2020'!$B$3:$AD$92,8,0), "")</f>
        <v>50</v>
      </c>
      <c r="AU118" t="str">
        <f>IFERROR(VLOOKUP(B118,'[1]2019'!B$102:$AC119,20,0), "")</f>
        <v/>
      </c>
      <c r="AV118" t="str">
        <f>IFERROR(VLOOKUP(B118,'[1]2018'!$B$3:$U$102,4,0), "")</f>
        <v/>
      </c>
      <c r="AX118" t="str">
        <f>IFERROR(VLOOKUP(B118,'[1]2021'!$B$3:$AB$102,6,0), "")</f>
        <v/>
      </c>
      <c r="AY118">
        <f>IFERROR(VLOOKUP(B118,'[1]2020'!$B$3:$AD$92,3,0), "")</f>
        <v>35</v>
      </c>
      <c r="AZ118">
        <f>IFERROR(VLOOKUP(B118,'[1]2019'!$B$3:$AC$102,27,0), "")</f>
        <v>35</v>
      </c>
      <c r="BA118" t="str">
        <f>IFERROR(VLOOKUP(B118,'[1]2018'!$B$3:$U$102,8,0), "")</f>
        <v/>
      </c>
      <c r="BC118" t="str">
        <f>IFERROR(VLOOKUP(B119,'[1]2021'!$B$3:$AB$102,17,0), "")</f>
        <v/>
      </c>
      <c r="BD118">
        <f>IFERROR(VLOOKUP(B118,'[1]2020'!$B$3:$AD$92,2,0), "")</f>
        <v>90</v>
      </c>
      <c r="BE118">
        <f>IFERROR(VLOOKUP(B118,'[1]2019'!$B$3:$AC$102,11,0), "")</f>
        <v>100</v>
      </c>
      <c r="BF118" t="str">
        <f>IFERROR(VLOOKUP(B118,'[1]2018'!B119:U218,13,0), "")</f>
        <v/>
      </c>
      <c r="BH118" s="10" t="str">
        <f>IFERROR(VLOOKUP($B118,'[1]2021'!$B$3:$AB$102,20,0),"")</f>
        <v/>
      </c>
      <c r="BI118" s="10">
        <f>IFERROR(VLOOKUP($B118,'[1]2020'!$B$3:$AD$92,20,0),"")</f>
        <v>26</v>
      </c>
      <c r="BJ118" s="10">
        <f>IFERROR(VLOOKUP($B118,'[1]2019'!$B$3:$AC$102,17,0),"")</f>
        <v>48</v>
      </c>
      <c r="BK118" s="10" t="str">
        <f>IFERROR(VLOOKUP($B118,'[1]2018'!$B$3:$U$102,17,0),"")</f>
        <v/>
      </c>
      <c r="BM118" s="11" t="str">
        <f>IFERROR(VLOOKUP(B118,'[1]2021'!$B$3:$AB$102,18,0), "")</f>
        <v/>
      </c>
      <c r="BN118" s="11">
        <f>IFERROR(VLOOKUP(B118,'[1]2020'!$B$3:$AD$92,16,0), "")</f>
        <v>69987</v>
      </c>
      <c r="BO118" s="11">
        <f>IFERROR(VLOOKUP(B118,'[1]2019'!$B$3:$AC$102,7,0), "")</f>
        <v>69033</v>
      </c>
      <c r="BQ118" t="str">
        <f>IFERROR(VLOOKUP(B118,'[1]2021'!$B$3:$AB$102,24,0), "")</f>
        <v/>
      </c>
      <c r="BR118">
        <f>IFERROR(VLOOKUP(B118,'[1]2020'!$B$3:$AD$92,28,0), "")</f>
        <v>14</v>
      </c>
      <c r="BS118">
        <f>IFERROR(VLOOKUP(B118,'[1]2019'!$B$3:$AC$102,13,0), "")</f>
        <v>10</v>
      </c>
      <c r="BU118" t="str">
        <f>IFERROR(VLOOKUP(B118,'[1]2021'!$B$3:$AB$102,7,0), "")</f>
        <v/>
      </c>
      <c r="BV118">
        <f>IFERROR(VLOOKUP(B118,'[1]2020'!$B$3:$AD$92,17,0), "")</f>
        <v>8</v>
      </c>
      <c r="BW118">
        <f>IFERROR(VLOOKUP(B118,'[1]2019'!$B$3:$AC$102,9,0), "")</f>
        <v>4</v>
      </c>
      <c r="BX118" t="str">
        <f>IFERROR(VLOOKUP(B118,'[1]2018'!$B$3:$U$102,11,0), "")</f>
        <v/>
      </c>
      <c r="BZ118" t="str">
        <f>IFERROR(VLOOKUP(B118,'[1]2021'!$B$3:$AB$102,19,0), "")</f>
        <v/>
      </c>
      <c r="CA118">
        <f>IFERROR(VLOOKUP(B118,'[1]2020'!$B$3:$AD$92,26,0), "")</f>
        <v>5</v>
      </c>
      <c r="CB118">
        <f>IFERROR(VLOOKUP(B118,'[1]2019'!$B$3:$AC$102,3,0), "")</f>
        <v>8</v>
      </c>
      <c r="CC118" t="str">
        <f>IFERROR(VLOOKUP(B118,'[1]2018'!$B$3:$U$102,18,0), "")</f>
        <v/>
      </c>
      <c r="CE118" t="str">
        <f>IFERROR(VLOOKUP(B118,'[1]2021'!$B$3:$AB$102,21,0), "")</f>
        <v/>
      </c>
      <c r="CF118">
        <f>IFERROR(VLOOKUP(B118,'[1]2020'!$B$3:$AD$92,7,0), "")</f>
        <v>78</v>
      </c>
    </row>
    <row r="119" spans="2:84" x14ac:dyDescent="0.3">
      <c r="B119" t="s">
        <v>118</v>
      </c>
      <c r="D119" t="str">
        <f>IFERROR(VLOOKUP(B119,'[1]2021'!$B$3:$AB$102,22,0), "")</f>
        <v/>
      </c>
      <c r="E119" t="str">
        <f>IFERROR(VLOOKUP(B119,'[1]2020'!$B$3:$AD$92,11,0), "")</f>
        <v/>
      </c>
      <c r="F119">
        <f>IFERROR(VLOOKUP(B119,'[1]2019'!$B$3:$AC$102,14,0), "")</f>
        <v>95</v>
      </c>
      <c r="H119" t="str">
        <f>IFERROR(VLOOKUP(B119,'[1]2021'!$B$3:$AB$102,10,0), "")</f>
        <v/>
      </c>
      <c r="I119" t="str">
        <f>IFERROR(VLOOKUP(B119,'[1]2020'!$B$3:$AD$92,20,0), "")</f>
        <v/>
      </c>
      <c r="J119">
        <f>IFERROR(VLOOKUP(B119,'[1]2019'!$B$3:$AC$102,19,0), "")</f>
        <v>47</v>
      </c>
      <c r="K119">
        <f>IFERROR(VLOOKUP(B119,'[1]2018'!$B$3:$U$102,14,0), "")</f>
        <v>47</v>
      </c>
      <c r="M119" t="str">
        <f>IFERROR(VLOOKUP(B119,'[1]2021'!B$102:$AB120,23,0), "")</f>
        <v/>
      </c>
      <c r="N119" t="str">
        <f>IFERROR(VLOOKUP(B119,'[1]2020'!$B$3:$AD$92,4,0), "")</f>
        <v/>
      </c>
      <c r="O119">
        <f>IFERROR(VLOOKUP(B119,'[1]2019'!$B$3:$AC$102,5,0), "")</f>
        <v>89</v>
      </c>
      <c r="Q119" t="str">
        <f>IFERROR(VLOOKUP(B119,'[1]2021'!$B$3:$AB$102,11,0), "")</f>
        <v/>
      </c>
      <c r="R119" t="str">
        <f>IFERROR(VLOOKUP(B119,'[1]2020'!$B$3:$AD$92,6,0), "")</f>
        <v/>
      </c>
      <c r="S119">
        <f>IFERROR(VLOOKUP(B119,'[1]2019'!$B$3:$AC$102,12,0), "")</f>
        <v>80</v>
      </c>
      <c r="T119">
        <f>IFERROR(VLOOKUP(B119,'[1]2018'!$B$3:$U$102,15,0), "")</f>
        <v>67</v>
      </c>
      <c r="V119" t="str">
        <f>IFERROR(VLOOKUP(B119,'[1]2021'!$B$3:$AB$102,12,0), "")</f>
        <v/>
      </c>
      <c r="W119" t="str">
        <f>IFERROR(VLOOKUP(B119,'[1]2020'!$B$3:$AD$92,15,0), "")</f>
        <v/>
      </c>
      <c r="X119">
        <f>IFERROR(VLOOKUP(B119,'[1]2019'!$B$3:$AC$102,21,0), "")</f>
        <v>83</v>
      </c>
      <c r="Y119">
        <f>IFERROR(VLOOKUP(B119,'[1]2018'!$B$3:$U$102,19,0), "")</f>
        <v>79</v>
      </c>
      <c r="AA119" t="str">
        <f>IFERROR(VLOOKUP(B119,'[1]2021'!$B$3:$AB$102,9,0), "")</f>
        <v/>
      </c>
      <c r="AB119" t="str">
        <f>IFERROR(VLOOKUP(B119,'[1]2020'!$B$3:$AD$92,18,0), "")</f>
        <v/>
      </c>
      <c r="AC119">
        <f>IFERROR(VLOOKUP(B119,'[1]2019'!$B$3:$AC$102,16,0), "")</f>
        <v>83</v>
      </c>
      <c r="AD119">
        <f>IFERROR(VLOOKUP(B119,'[1]2018'!$B$3:$U$102,16,0), "")</f>
        <v>86</v>
      </c>
      <c r="AF119" t="str">
        <f>IFERROR(VLOOKUP(B119,'[1]2021'!$B$3:$AC$102,28,0), "")</f>
        <v/>
      </c>
      <c r="AG119" t="str">
        <f>IFERROR(VLOOKUP(B119,'[1]2020'!$B$3:$AE$92,30,0), "")</f>
        <v/>
      </c>
      <c r="AH119" t="str">
        <f>IFERROR(VLOOKUP(B119,'[1]2021'!$B$3:$AB$102,14,0), "")</f>
        <v/>
      </c>
      <c r="AI119" t="str">
        <f>IFERROR(VLOOKUP(B119,'[1]2020'!$B$3:$AE$92,29,0), "")</f>
        <v/>
      </c>
      <c r="AK119" t="str">
        <f>IFERROR(VLOOKUP(B119,'[1]2021'!$B$3:$AB$102,13,0), "")</f>
        <v/>
      </c>
      <c r="AL119" t="str">
        <f>IFERROR(VLOOKUP(B119,'[1]2020'!$B$3:$AD$92,25,0), "")</f>
        <v/>
      </c>
      <c r="AN119" t="str">
        <f>IFERROR(VLOOKUP(B119,'[1]2021'!$B$3:$AB$102,3,0), "")</f>
        <v/>
      </c>
      <c r="AO119" t="str">
        <f>IFERROR(VLOOKUP(B119,'[1]2020'!$B$3:$AD$92,12,0), "")</f>
        <v/>
      </c>
      <c r="AP119">
        <f>IFERROR(VLOOKUP(B119,'[1]2019'!$B$3:$AC$102,22,0), "")</f>
        <v>35</v>
      </c>
      <c r="AQ119">
        <f>IFERROR(VLOOKUP(B119,'[1]2018'!$B$3:$U$102,5,0), "")</f>
        <v>35</v>
      </c>
      <c r="AS119" t="str">
        <f>IFERROR(VLOOKUP(B119,'[1]2021'!$B$3:$AB$102,27,0), "")</f>
        <v/>
      </c>
      <c r="AT119" t="str">
        <f>IFERROR(VLOOKUP(B119,'[1]2020'!$B$3:$AD$92,8,0), "")</f>
        <v/>
      </c>
      <c r="AU119" t="str">
        <f>IFERROR(VLOOKUP(B119,'[1]2019'!B$102:$AC120,20,0), "")</f>
        <v/>
      </c>
      <c r="AV119">
        <f>IFERROR(VLOOKUP(B119,'[1]2018'!$B$3:$U$102,4,0), "")</f>
        <v>49</v>
      </c>
      <c r="AX119" t="str">
        <f>IFERROR(VLOOKUP(B119,'[1]2021'!$B$3:$AB$102,6,0), "")</f>
        <v/>
      </c>
      <c r="AY119" t="str">
        <f>IFERROR(VLOOKUP(B119,'[1]2020'!$B$3:$AD$92,3,0), "")</f>
        <v/>
      </c>
      <c r="AZ119">
        <f>IFERROR(VLOOKUP(B119,'[1]2019'!$B$3:$AC$102,27,0), "")</f>
        <v>34</v>
      </c>
      <c r="BA119">
        <f>IFERROR(VLOOKUP(B119,'[1]2018'!$B$3:$U$102,8,0), "")</f>
        <v>36</v>
      </c>
      <c r="BC119" t="str">
        <f>IFERROR(VLOOKUP(B120,'[1]2021'!$B$3:$AB$102,17,0), "")</f>
        <v/>
      </c>
      <c r="BD119" t="str">
        <f>IFERROR(VLOOKUP(B119,'[1]2020'!$B$3:$AD$92,2,0), "")</f>
        <v/>
      </c>
      <c r="BE119">
        <f>IFERROR(VLOOKUP(B119,'[1]2019'!$B$3:$AC$102,11,0), "")</f>
        <v>63</v>
      </c>
      <c r="BF119" t="str">
        <f>IFERROR(VLOOKUP(B119,'[1]2018'!B120:U219,13,0), "")</f>
        <v/>
      </c>
      <c r="BH119" s="10" t="str">
        <f>IFERROR(VLOOKUP($B119,'[1]2021'!$B$3:$AB$102,20,0),"")</f>
        <v/>
      </c>
      <c r="BI119" s="10" t="str">
        <f>IFERROR(VLOOKUP($B119,'[1]2020'!$B$3:$AD$92,20,0),"")</f>
        <v/>
      </c>
      <c r="BJ119" s="10">
        <f>IFERROR(VLOOKUP($B119,'[1]2019'!$B$3:$AC$102,17,0),"")</f>
        <v>58</v>
      </c>
      <c r="BK119" s="10">
        <f>IFERROR(VLOOKUP($B119,'[1]2018'!$B$3:$U$102,17,0),"")</f>
        <v>58</v>
      </c>
      <c r="BM119" s="11" t="str">
        <f>IFERROR(VLOOKUP(B119,'[1]2021'!$B$3:$AB$102,18,0), "")</f>
        <v/>
      </c>
      <c r="BN119" s="11" t="str">
        <f>IFERROR(VLOOKUP(B119,'[1]2020'!$B$3:$AD$92,16,0), "")</f>
        <v/>
      </c>
      <c r="BO119" s="11">
        <f>IFERROR(VLOOKUP(B119,'[1]2019'!$B$3:$AC$102,7,0), "")</f>
        <v>51047</v>
      </c>
      <c r="BQ119" t="str">
        <f>IFERROR(VLOOKUP(B119,'[1]2021'!$B$3:$AB$102,24,0), "")</f>
        <v/>
      </c>
      <c r="BR119" t="str">
        <f>IFERROR(VLOOKUP(B119,'[1]2020'!$B$3:$AD$92,28,0), "")</f>
        <v/>
      </c>
      <c r="BS119">
        <f>IFERROR(VLOOKUP(B119,'[1]2019'!$B$3:$AC$102,13,0), "")</f>
        <v>74</v>
      </c>
      <c r="BU119" t="str">
        <f>IFERROR(VLOOKUP(B119,'[1]2021'!$B$3:$AB$102,7,0), "")</f>
        <v/>
      </c>
      <c r="BV119" t="str">
        <f>IFERROR(VLOOKUP(B119,'[1]2020'!$B$3:$AD$92,17,0), "")</f>
        <v/>
      </c>
      <c r="BW119">
        <f>IFERROR(VLOOKUP(B119,'[1]2019'!$B$3:$AC$102,9,0), "")</f>
        <v>43</v>
      </c>
      <c r="BX119">
        <f>IFERROR(VLOOKUP(B119,'[1]2018'!$B$3:$U$102,11,0), "")</f>
        <v>48</v>
      </c>
      <c r="BZ119" t="str">
        <f>IFERROR(VLOOKUP(B119,'[1]2021'!$B$3:$AB$102,19,0), "")</f>
        <v/>
      </c>
      <c r="CA119" t="str">
        <f>IFERROR(VLOOKUP(B119,'[1]2020'!$B$3:$AD$92,26,0), "")</f>
        <v/>
      </c>
      <c r="CB119">
        <f>IFERROR(VLOOKUP(B119,'[1]2019'!$B$3:$AC$102,3,0), "")</f>
        <v>78</v>
      </c>
      <c r="CC119">
        <f>IFERROR(VLOOKUP(B119,'[1]2018'!$B$3:$U$102,18,0), "")</f>
        <v>92</v>
      </c>
      <c r="CE119" t="str">
        <f>IFERROR(VLOOKUP(B119,'[1]2021'!$B$3:$AB$102,21,0), "")</f>
        <v/>
      </c>
      <c r="CF119" t="str">
        <f>IFERROR(VLOOKUP(B119,'[1]2020'!$B$3:$AD$92,7,0), "")</f>
        <v/>
      </c>
    </row>
    <row r="120" spans="2:84" x14ac:dyDescent="0.3">
      <c r="B120" t="s">
        <v>119</v>
      </c>
      <c r="D120" t="str">
        <f>IFERROR(VLOOKUP(B120,'[1]2021'!$B$3:$AB$102,22,0), "")</f>
        <v/>
      </c>
      <c r="E120" t="str">
        <f>IFERROR(VLOOKUP(B120,'[1]2020'!$B$3:$AD$92,11,0), "")</f>
        <v/>
      </c>
      <c r="F120">
        <f>IFERROR(VLOOKUP(B120,'[1]2019'!$B$3:$AC$102,14,0), "")</f>
        <v>88</v>
      </c>
      <c r="H120" t="str">
        <f>IFERROR(VLOOKUP(B120,'[1]2021'!$B$3:$AB$102,10,0), "")</f>
        <v/>
      </c>
      <c r="I120" t="str">
        <f>IFERROR(VLOOKUP(B120,'[1]2020'!$B$3:$AD$92,20,0), "")</f>
        <v/>
      </c>
      <c r="J120">
        <f>IFERROR(VLOOKUP(B120,'[1]2019'!$B$3:$AC$102,19,0), "")</f>
        <v>50</v>
      </c>
      <c r="K120">
        <f>IFERROR(VLOOKUP(B120,'[1]2018'!$B$3:$U$102,14,0), "")</f>
        <v>60</v>
      </c>
      <c r="M120" t="str">
        <f>IFERROR(VLOOKUP(B120,'[1]2021'!B$102:$AB121,23,0), "")</f>
        <v/>
      </c>
      <c r="N120" t="str">
        <f>IFERROR(VLOOKUP(B120,'[1]2020'!$B$3:$AD$92,4,0), "")</f>
        <v/>
      </c>
      <c r="O120">
        <f>IFERROR(VLOOKUP(B120,'[1]2019'!$B$3:$AC$102,5,0), "")</f>
        <v>68</v>
      </c>
      <c r="Q120" t="str">
        <f>IFERROR(VLOOKUP(B120,'[1]2021'!$B$3:$AB$102,11,0), "")</f>
        <v/>
      </c>
      <c r="R120" t="str">
        <f>IFERROR(VLOOKUP(B120,'[1]2020'!$B$3:$AD$92,6,0), "")</f>
        <v/>
      </c>
      <c r="S120">
        <f>IFERROR(VLOOKUP(B120,'[1]2019'!$B$3:$AC$102,12,0), "")</f>
        <v>80</v>
      </c>
      <c r="T120">
        <f>IFERROR(VLOOKUP(B120,'[1]2018'!$B$3:$U$102,15,0), "")</f>
        <v>70</v>
      </c>
      <c r="V120" t="str">
        <f>IFERROR(VLOOKUP(B120,'[1]2021'!$B$3:$AB$102,12,0), "")</f>
        <v/>
      </c>
      <c r="W120" t="str">
        <f>IFERROR(VLOOKUP(B120,'[1]2020'!$B$3:$AD$92,15,0), "")</f>
        <v/>
      </c>
      <c r="X120">
        <f>IFERROR(VLOOKUP(B120,'[1]2019'!$B$3:$AC$102,21,0), "")</f>
        <v>82</v>
      </c>
      <c r="Y120">
        <f>IFERROR(VLOOKUP(B120,'[1]2018'!$B$3:$U$102,19,0), "")</f>
        <v>92</v>
      </c>
      <c r="AA120" t="str">
        <f>IFERROR(VLOOKUP(B120,'[1]2021'!$B$3:$AB$102,9,0), "")</f>
        <v/>
      </c>
      <c r="AB120" t="str">
        <f>IFERROR(VLOOKUP(B120,'[1]2020'!$B$3:$AD$92,18,0), "")</f>
        <v/>
      </c>
      <c r="AC120">
        <f>IFERROR(VLOOKUP(B120,'[1]2019'!$B$3:$AC$102,16,0), "")</f>
        <v>33</v>
      </c>
      <c r="AD120">
        <f>IFERROR(VLOOKUP(B120,'[1]2018'!$B$3:$U$102,16,0), "")</f>
        <v>38</v>
      </c>
      <c r="AF120" t="str">
        <f>IFERROR(VLOOKUP(B120,'[1]2021'!$B$3:$AC$102,28,0), "")</f>
        <v/>
      </c>
      <c r="AG120" t="str">
        <f>IFERROR(VLOOKUP(B120,'[1]2020'!$B$3:$AE$92,30,0), "")</f>
        <v/>
      </c>
      <c r="AH120" t="str">
        <f>IFERROR(VLOOKUP(B120,'[1]2021'!$B$3:$AB$102,14,0), "")</f>
        <v/>
      </c>
      <c r="AI120" t="str">
        <f>IFERROR(VLOOKUP(B120,'[1]2020'!$B$3:$AE$92,29,0), "")</f>
        <v/>
      </c>
      <c r="AK120" t="str">
        <f>IFERROR(VLOOKUP(B120,'[1]2021'!$B$3:$AB$102,13,0), "")</f>
        <v/>
      </c>
      <c r="AL120" t="str">
        <f>IFERROR(VLOOKUP(B120,'[1]2020'!$B$3:$AD$92,25,0), "")</f>
        <v/>
      </c>
      <c r="AN120" t="str">
        <f>IFERROR(VLOOKUP(B120,'[1]2021'!$B$3:$AB$102,3,0), "")</f>
        <v/>
      </c>
      <c r="AO120" t="str">
        <f>IFERROR(VLOOKUP(B120,'[1]2020'!$B$3:$AD$92,12,0), "")</f>
        <v/>
      </c>
      <c r="AP120">
        <f>IFERROR(VLOOKUP(B120,'[1]2019'!$B$3:$AC$102,22,0), "")</f>
        <v>60</v>
      </c>
      <c r="AQ120">
        <f>IFERROR(VLOOKUP(B120,'[1]2018'!$B$3:$U$102,5,0), "")</f>
        <v>60</v>
      </c>
      <c r="AR120" s="11"/>
      <c r="AS120" t="str">
        <f>IFERROR(VLOOKUP(B120,'[1]2021'!$B$3:$AB$102,27,0), "")</f>
        <v/>
      </c>
      <c r="AT120" t="str">
        <f>IFERROR(VLOOKUP(B120,'[1]2020'!$B$3:$AD$92,8,0), "")</f>
        <v/>
      </c>
      <c r="AU120" t="str">
        <f>IFERROR(VLOOKUP(B120,'[1]2019'!B$102:$AC121,20,0), "")</f>
        <v/>
      </c>
      <c r="AV120">
        <f>IFERROR(VLOOKUP(B120,'[1]2018'!$B$3:$U$102,4,0), "")</f>
        <v>72</v>
      </c>
      <c r="AX120" t="str">
        <f>IFERROR(VLOOKUP(B120,'[1]2021'!$B$3:$AB$102,6,0), "")</f>
        <v/>
      </c>
      <c r="AY120" t="str">
        <f>IFERROR(VLOOKUP(B120,'[1]2020'!$B$3:$AD$92,3,0), "")</f>
        <v/>
      </c>
      <c r="AZ120">
        <f>IFERROR(VLOOKUP(B120,'[1]2019'!$B$3:$AC$102,27,0), "")</f>
        <v>41</v>
      </c>
      <c r="BA120">
        <f>IFERROR(VLOOKUP(B120,'[1]2018'!$B$3:$U$102,8,0), "")</f>
        <v>41</v>
      </c>
      <c r="BC120" t="str">
        <f>IFERROR(VLOOKUP(B121,'[1]2021'!$B$3:$AB$102,17,0), "")</f>
        <v/>
      </c>
      <c r="BD120" t="str">
        <f>IFERROR(VLOOKUP(B120,'[1]2020'!$B$3:$AD$92,2,0), "")</f>
        <v/>
      </c>
      <c r="BE120">
        <f>IFERROR(VLOOKUP(B120,'[1]2019'!$B$3:$AC$102,11,0), "")</f>
        <v>99</v>
      </c>
      <c r="BF120" t="str">
        <f>IFERROR(VLOOKUP(B120,'[1]2018'!B121:U220,13,0), "")</f>
        <v/>
      </c>
      <c r="BH120" s="10" t="str">
        <f>IFERROR(VLOOKUP($B120,'[1]2021'!$B$3:$AB$102,20,0),"")</f>
        <v/>
      </c>
      <c r="BI120" s="10" t="str">
        <f>IFERROR(VLOOKUP($B120,'[1]2020'!$B$3:$AD$92,20,0),"")</f>
        <v/>
      </c>
      <c r="BJ120" s="10">
        <f>IFERROR(VLOOKUP($B120,'[1]2019'!$B$3:$AC$102,17,0),"")</f>
        <v>36</v>
      </c>
      <c r="BK120" s="10">
        <f>IFERROR(VLOOKUP($B120,'[1]2018'!$B$3:$U$102,17,0),"")</f>
        <v>26</v>
      </c>
      <c r="BM120" s="11" t="str">
        <f>IFERROR(VLOOKUP(B120,'[1]2021'!$B$3:$AB$102,18,0), "")</f>
        <v/>
      </c>
      <c r="BN120" s="11" t="str">
        <f>IFERROR(VLOOKUP(B120,'[1]2020'!$B$3:$AD$92,16,0), "")</f>
        <v/>
      </c>
      <c r="BO120" s="11">
        <f>IFERROR(VLOOKUP(B120,'[1]2019'!$B$3:$AC$102,7,0), "")</f>
        <v>63837</v>
      </c>
      <c r="BQ120" t="str">
        <f>IFERROR(VLOOKUP(B120,'[1]2021'!$B$3:$AB$102,24,0), "")</f>
        <v/>
      </c>
      <c r="BR120" t="str">
        <f>IFERROR(VLOOKUP(B120,'[1]2020'!$B$3:$AD$92,28,0), "")</f>
        <v/>
      </c>
      <c r="BS120">
        <f>IFERROR(VLOOKUP(B120,'[1]2019'!$B$3:$AC$102,13,0), "")</f>
        <v>23</v>
      </c>
      <c r="BU120" t="str">
        <f>IFERROR(VLOOKUP(B120,'[1]2021'!$B$3:$AB$102,7,0), "")</f>
        <v/>
      </c>
      <c r="BV120" t="str">
        <f>IFERROR(VLOOKUP(B120,'[1]2020'!$B$3:$AD$92,17,0), "")</f>
        <v/>
      </c>
      <c r="BW120">
        <f>IFERROR(VLOOKUP(B120,'[1]2019'!$B$3:$AC$102,9,0), "")</f>
        <v>22</v>
      </c>
      <c r="BX120">
        <f>IFERROR(VLOOKUP(B120,'[1]2018'!$B$3:$U$102,11,0), "")</f>
        <v>22</v>
      </c>
      <c r="BZ120" t="str">
        <f>IFERROR(VLOOKUP(B120,'[1]2021'!$B$3:$AB$102,19,0), "")</f>
        <v/>
      </c>
      <c r="CA120" t="str">
        <f>IFERROR(VLOOKUP(B120,'[1]2020'!$B$3:$AD$92,26,0), "")</f>
        <v/>
      </c>
      <c r="CB120">
        <f>IFERROR(VLOOKUP(B120,'[1]2019'!$B$3:$AC$102,3,0), "")</f>
        <v>22</v>
      </c>
      <c r="CC120">
        <f>IFERROR(VLOOKUP(B120,'[1]2018'!$B$3:$U$102,18,0), "")</f>
        <v>21</v>
      </c>
      <c r="CE120" t="str">
        <f>IFERROR(VLOOKUP(B120,'[1]2021'!$B$3:$AB$102,21,0), "")</f>
        <v/>
      </c>
      <c r="CF120" t="str">
        <f>IFERROR(VLOOKUP(B120,'[1]2020'!$B$3:$AD$92,7,0), "")</f>
        <v/>
      </c>
    </row>
    <row r="121" spans="2:84" x14ac:dyDescent="0.3">
      <c r="B121" t="s">
        <v>120</v>
      </c>
      <c r="D121" t="str">
        <f>IFERROR(VLOOKUP(B121,'[1]2021'!$B$3:$AB$102,22,0), "")</f>
        <v/>
      </c>
      <c r="E121" t="str">
        <f>IFERROR(VLOOKUP(B121,'[1]2020'!$B$3:$AD$92,11,0), "")</f>
        <v/>
      </c>
      <c r="F121">
        <f>IFERROR(VLOOKUP(B121,'[1]2019'!$B$3:$AC$102,14,0), "")</f>
        <v>78</v>
      </c>
      <c r="H121" t="str">
        <f>IFERROR(VLOOKUP(B121,'[1]2021'!$B$3:$AB$102,10,0), "")</f>
        <v/>
      </c>
      <c r="I121" t="str">
        <f>IFERROR(VLOOKUP(B121,'[1]2020'!$B$3:$AD$92,20,0), "")</f>
        <v/>
      </c>
      <c r="J121">
        <f>IFERROR(VLOOKUP(B121,'[1]2019'!$B$3:$AC$102,19,0), "")</f>
        <v>13</v>
      </c>
      <c r="K121">
        <f>IFERROR(VLOOKUP(B121,'[1]2018'!$B$3:$U$102,14,0), "")</f>
        <v>7</v>
      </c>
      <c r="M121" t="str">
        <f>IFERROR(VLOOKUP(B121,'[1]2021'!B$102:$AB122,23,0), "")</f>
        <v/>
      </c>
      <c r="N121" t="str">
        <f>IFERROR(VLOOKUP(B121,'[1]2020'!$B$3:$AD$92,4,0), "")</f>
        <v/>
      </c>
      <c r="O121">
        <f>IFERROR(VLOOKUP(B121,'[1]2019'!$B$3:$AC$102,5,0), "")</f>
        <v>32</v>
      </c>
      <c r="Q121" t="str">
        <f>IFERROR(VLOOKUP(B121,'[1]2021'!$B$3:$AB$102,11,0), "")</f>
        <v/>
      </c>
      <c r="R121" t="str">
        <f>IFERROR(VLOOKUP(B121,'[1]2020'!$B$3:$AD$92,6,0), "")</f>
        <v/>
      </c>
      <c r="S121" t="str">
        <f>IFERROR(VLOOKUP(B121,'[1]2019'!$B$3:$AC$102,12,0), "")</f>
        <v/>
      </c>
      <c r="T121" t="str">
        <f>IFERROR(VLOOKUP(B121,'[1]2018'!$B$3:$U$102,15,0), "")</f>
        <v/>
      </c>
      <c r="V121" t="str">
        <f>IFERROR(VLOOKUP(B121,'[1]2021'!$B$3:$AB$102,12,0), "")</f>
        <v/>
      </c>
      <c r="W121" t="str">
        <f>IFERROR(VLOOKUP(B121,'[1]2020'!$B$3:$AD$92,15,0), "")</f>
        <v/>
      </c>
      <c r="X121">
        <f>IFERROR(VLOOKUP(B121,'[1]2019'!$B$3:$AC$102,21,0), "")</f>
        <v>86</v>
      </c>
      <c r="Y121">
        <f>IFERROR(VLOOKUP(B121,'[1]2018'!$B$3:$U$102,19,0), "")</f>
        <v>80</v>
      </c>
      <c r="AA121" t="str">
        <f>IFERROR(VLOOKUP(B121,'[1]2021'!$B$3:$AB$102,9,0), "")</f>
        <v/>
      </c>
      <c r="AB121" t="str">
        <f>IFERROR(VLOOKUP(B121,'[1]2020'!$B$3:$AD$92,18,0), "")</f>
        <v/>
      </c>
      <c r="AC121">
        <f>IFERROR(VLOOKUP(B121,'[1]2019'!$B$3:$AC$102,16,0), "")</f>
        <v>71</v>
      </c>
      <c r="AD121">
        <f>IFERROR(VLOOKUP(B121,'[1]2018'!$B$3:$U$102,16,0), "")</f>
        <v>55</v>
      </c>
      <c r="AF121" t="str">
        <f>IFERROR(VLOOKUP(B121,'[1]2021'!$B$3:$AC$102,28,0), "")</f>
        <v/>
      </c>
      <c r="AG121" t="str">
        <f>IFERROR(VLOOKUP(B121,'[1]2020'!$B$3:$AE$92,30,0), "")</f>
        <v/>
      </c>
      <c r="AH121" t="str">
        <f>IFERROR(VLOOKUP(B121,'[1]2021'!$B$3:$AB$102,14,0), "")</f>
        <v/>
      </c>
      <c r="AI121" t="str">
        <f>IFERROR(VLOOKUP(B121,'[1]2020'!$B$3:$AE$92,29,0), "")</f>
        <v/>
      </c>
      <c r="AK121" t="str">
        <f>IFERROR(VLOOKUP(B121,'[1]2021'!$B$3:$AB$102,13,0), "")</f>
        <v/>
      </c>
      <c r="AL121" t="str">
        <f>IFERROR(VLOOKUP(B121,'[1]2020'!$B$3:$AD$92,25,0), "")</f>
        <v/>
      </c>
      <c r="AN121" t="str">
        <f>IFERROR(VLOOKUP(B121,'[1]2021'!$B$3:$AB$102,3,0), "")</f>
        <v/>
      </c>
      <c r="AO121" t="str">
        <f>IFERROR(VLOOKUP(B121,'[1]2020'!$B$3:$AD$92,12,0), "")</f>
        <v/>
      </c>
      <c r="AP121">
        <f>IFERROR(VLOOKUP(B121,'[1]2019'!$B$3:$AC$102,22,0), "")</f>
        <v>50</v>
      </c>
      <c r="AQ121">
        <f>IFERROR(VLOOKUP(B121,'[1]2018'!$B$3:$U$102,5,0), "")</f>
        <v>29</v>
      </c>
      <c r="AS121" t="str">
        <f>IFERROR(VLOOKUP(B121,'[1]2021'!$B$3:$AB$102,27,0), "")</f>
        <v/>
      </c>
      <c r="AT121" t="str">
        <f>IFERROR(VLOOKUP(B121,'[1]2020'!$B$3:$AD$92,8,0), "")</f>
        <v/>
      </c>
      <c r="AU121" t="str">
        <f>IFERROR(VLOOKUP(B121,'[1]2019'!B$102:$AC122,20,0), "")</f>
        <v/>
      </c>
      <c r="AV121">
        <f>IFERROR(VLOOKUP(B121,'[1]2018'!$B$3:$U$102,4,0), "")</f>
        <v>66</v>
      </c>
      <c r="AX121" t="str">
        <f>IFERROR(VLOOKUP(B121,'[1]2021'!$B$3:$AB$102,6,0), "")</f>
        <v/>
      </c>
      <c r="AY121" t="str">
        <f>IFERROR(VLOOKUP(B121,'[1]2020'!$B$3:$AD$92,3,0), "")</f>
        <v/>
      </c>
      <c r="AZ121">
        <f>IFERROR(VLOOKUP(B121,'[1]2019'!$B$3:$AC$102,27,0), "")</f>
        <v>49</v>
      </c>
      <c r="BA121">
        <f>IFERROR(VLOOKUP(B121,'[1]2018'!$B$3:$U$102,8,0), "")</f>
        <v>47</v>
      </c>
      <c r="BC121" t="str">
        <f>IFERROR(VLOOKUP(B122,'[1]2021'!$B$3:$AB$102,17,0), "")</f>
        <v/>
      </c>
      <c r="BD121" t="str">
        <f>IFERROR(VLOOKUP(B121,'[1]2020'!$B$3:$AD$92,2,0), "")</f>
        <v/>
      </c>
      <c r="BE121">
        <f>IFERROR(VLOOKUP(B121,'[1]2019'!$B$3:$AC$102,11,0), "")</f>
        <v>92</v>
      </c>
      <c r="BF121" t="str">
        <f>IFERROR(VLOOKUP(B121,'[1]2018'!B122:U221,13,0), "")</f>
        <v/>
      </c>
      <c r="BH121" s="10" t="str">
        <f>IFERROR(VLOOKUP($B121,'[1]2021'!$B$3:$AB$102,20,0),"")</f>
        <v/>
      </c>
      <c r="BI121" s="10" t="str">
        <f>IFERROR(VLOOKUP($B121,'[1]2020'!$B$3:$AD$92,20,0),"")</f>
        <v/>
      </c>
      <c r="BJ121" s="10">
        <f>IFERROR(VLOOKUP($B121,'[1]2019'!$B$3:$AC$102,17,0),"")</f>
        <v>42</v>
      </c>
      <c r="BK121" s="10">
        <f>IFERROR(VLOOKUP($B121,'[1]2018'!$B$3:$U$102,17,0),"")</f>
        <v>36</v>
      </c>
      <c r="BM121" s="11" t="str">
        <f>IFERROR(VLOOKUP(B121,'[1]2021'!$B$3:$AB$102,18,0), "")</f>
        <v/>
      </c>
      <c r="BN121" s="11" t="str">
        <f>IFERROR(VLOOKUP(B121,'[1]2020'!$B$3:$AD$92,16,0), "")</f>
        <v/>
      </c>
      <c r="BO121" s="11">
        <f>IFERROR(VLOOKUP(B121,'[1]2019'!$B$3:$AC$102,7,0), "")</f>
        <v>57991</v>
      </c>
      <c r="BQ121" t="str">
        <f>IFERROR(VLOOKUP(B121,'[1]2021'!$B$3:$AB$102,24,0), "")</f>
        <v/>
      </c>
      <c r="BR121" t="str">
        <f>IFERROR(VLOOKUP(B121,'[1]2020'!$B$3:$AD$92,28,0), "")</f>
        <v/>
      </c>
      <c r="BS121">
        <f>IFERROR(VLOOKUP(B121,'[1]2019'!$B$3:$AC$102,13,0), "")</f>
        <v>65</v>
      </c>
      <c r="BU121" t="str">
        <f>IFERROR(VLOOKUP(B121,'[1]2021'!$B$3:$AB$102,7,0), "")</f>
        <v/>
      </c>
      <c r="BV121" t="str">
        <f>IFERROR(VLOOKUP(B121,'[1]2020'!$B$3:$AD$92,17,0), "")</f>
        <v/>
      </c>
      <c r="BW121">
        <f>IFERROR(VLOOKUP(B121,'[1]2019'!$B$3:$AC$102,9,0), "")</f>
        <v>33</v>
      </c>
      <c r="BX121">
        <f>IFERROR(VLOOKUP(B121,'[1]2018'!$B$3:$U$102,11,0), "")</f>
        <v>25</v>
      </c>
      <c r="BZ121" t="str">
        <f>IFERROR(VLOOKUP(B121,'[1]2021'!$B$3:$AB$102,19,0), "")</f>
        <v/>
      </c>
      <c r="CA121" t="str">
        <f>IFERROR(VLOOKUP(B121,'[1]2020'!$B$3:$AD$92,26,0), "")</f>
        <v/>
      </c>
      <c r="CB121">
        <f>IFERROR(VLOOKUP(B121,'[1]2019'!$B$3:$AC$102,3,0), "")</f>
        <v>26</v>
      </c>
      <c r="CC121">
        <f>IFERROR(VLOOKUP(B121,'[1]2018'!$B$3:$U$102,18,0), "")</f>
        <v>14</v>
      </c>
      <c r="CE121" t="str">
        <f>IFERROR(VLOOKUP(B121,'[1]2021'!$B$3:$AB$102,21,0), "")</f>
        <v/>
      </c>
      <c r="CF121" t="str">
        <f>IFERROR(VLOOKUP(B121,'[1]2020'!$B$3:$AD$92,7,0), "")</f>
        <v/>
      </c>
    </row>
    <row r="122" spans="2:84" x14ac:dyDescent="0.3">
      <c r="B122" t="s">
        <v>121</v>
      </c>
      <c r="D122" t="str">
        <f>IFERROR(VLOOKUP(B122,'[1]2021'!$B$3:$AB$102,22,0), "")</f>
        <v/>
      </c>
      <c r="E122" t="str">
        <f>IFERROR(VLOOKUP(B122,'[1]2020'!$B$3:$AD$92,11,0), "")</f>
        <v/>
      </c>
      <c r="F122">
        <f>IFERROR(VLOOKUP(B122,'[1]2019'!$B$3:$AC$102,14,0), "")</f>
        <v>33</v>
      </c>
      <c r="H122" t="str">
        <f>IFERROR(VLOOKUP(B122,'[1]2021'!$B$3:$AB$102,10,0), "")</f>
        <v/>
      </c>
      <c r="I122" t="str">
        <f>IFERROR(VLOOKUP(B122,'[1]2020'!$B$3:$AD$92,20,0), "")</f>
        <v/>
      </c>
      <c r="J122">
        <f>IFERROR(VLOOKUP(B122,'[1]2019'!$B$3:$AC$102,19,0), "")</f>
        <v>29</v>
      </c>
      <c r="K122">
        <f>IFERROR(VLOOKUP(B122,'[1]2018'!$B$3:$U$102,14,0), "")</f>
        <v>24</v>
      </c>
      <c r="M122" t="str">
        <f>IFERROR(VLOOKUP(B122,'[1]2021'!B$102:$AB123,23,0), "")</f>
        <v/>
      </c>
      <c r="N122" t="str">
        <f>IFERROR(VLOOKUP(B122,'[1]2020'!$B$3:$AD$92,4,0), "")</f>
        <v/>
      </c>
      <c r="O122">
        <f>IFERROR(VLOOKUP(B122,'[1]2019'!$B$3:$AC$102,5,0), "")</f>
        <v>84</v>
      </c>
      <c r="Q122" t="str">
        <f>IFERROR(VLOOKUP(B122,'[1]2021'!$B$3:$AB$102,11,0), "")</f>
        <v/>
      </c>
      <c r="R122" t="str">
        <f>IFERROR(VLOOKUP(B122,'[1]2020'!$B$3:$AD$92,6,0), "")</f>
        <v/>
      </c>
      <c r="S122">
        <f>IFERROR(VLOOKUP(B122,'[1]2019'!$B$3:$AC$102,12,0), "")</f>
        <v>96</v>
      </c>
      <c r="T122" t="str">
        <f>IFERROR(VLOOKUP(B122,'[1]2018'!$B$3:$U$102,15,0), "")</f>
        <v/>
      </c>
      <c r="V122" t="str">
        <f>IFERROR(VLOOKUP(B122,'[1]2021'!$B$3:$AB$102,12,0), "")</f>
        <v/>
      </c>
      <c r="W122" t="str">
        <f>IFERROR(VLOOKUP(B122,'[1]2020'!$B$3:$AD$92,15,0), "")</f>
        <v/>
      </c>
      <c r="X122">
        <f>IFERROR(VLOOKUP(B122,'[1]2019'!$B$3:$AC$102,21,0), "")</f>
        <v>68</v>
      </c>
      <c r="Y122">
        <f>IFERROR(VLOOKUP(B122,'[1]2018'!$B$3:$U$102,19,0), "")</f>
        <v>66</v>
      </c>
      <c r="AA122" t="str">
        <f>IFERROR(VLOOKUP(B122,'[1]2021'!$B$3:$AB$102,9,0), "")</f>
        <v/>
      </c>
      <c r="AB122" t="str">
        <f>IFERROR(VLOOKUP(B122,'[1]2020'!$B$3:$AD$92,18,0), "")</f>
        <v/>
      </c>
      <c r="AC122">
        <f>IFERROR(VLOOKUP(B122,'[1]2019'!$B$3:$AC$102,16,0), "")</f>
        <v>81</v>
      </c>
      <c r="AD122">
        <f>IFERROR(VLOOKUP(B122,'[1]2018'!$B$3:$U$102,16,0), "")</f>
        <v>76</v>
      </c>
      <c r="AF122" t="str">
        <f>IFERROR(VLOOKUP(B122,'[1]2021'!$B$3:$AC$102,28,0), "")</f>
        <v/>
      </c>
      <c r="AG122" t="str">
        <f>IFERROR(VLOOKUP(B122,'[1]2020'!$B$3:$AE$92,30,0), "")</f>
        <v/>
      </c>
      <c r="AH122" t="str">
        <f>IFERROR(VLOOKUP(B122,'[1]2021'!$B$3:$AB$102,14,0), "")</f>
        <v/>
      </c>
      <c r="AI122" t="str">
        <f>IFERROR(VLOOKUP(B122,'[1]2020'!$B$3:$AE$92,29,0), "")</f>
        <v/>
      </c>
      <c r="AK122" t="str">
        <f>IFERROR(VLOOKUP(B122,'[1]2021'!$B$3:$AB$102,13,0), "")</f>
        <v/>
      </c>
      <c r="AL122" t="str">
        <f>IFERROR(VLOOKUP(B122,'[1]2020'!$B$3:$AD$92,25,0), "")</f>
        <v/>
      </c>
      <c r="AN122" t="str">
        <f>IFERROR(VLOOKUP(B122,'[1]2021'!$B$3:$AB$102,3,0), "")</f>
        <v/>
      </c>
      <c r="AO122" t="str">
        <f>IFERROR(VLOOKUP(B122,'[1]2020'!$B$3:$AD$92,12,0), "")</f>
        <v/>
      </c>
      <c r="AP122">
        <f>IFERROR(VLOOKUP(B122,'[1]2019'!$B$3:$AC$102,22,0), "")</f>
        <v>18</v>
      </c>
      <c r="AQ122">
        <f>IFERROR(VLOOKUP(B122,'[1]2018'!$B$3:$U$102,5,0), "")</f>
        <v>29</v>
      </c>
      <c r="AS122" t="str">
        <f>IFERROR(VLOOKUP(B122,'[1]2021'!$B$3:$AB$102,27,0), "")</f>
        <v/>
      </c>
      <c r="AT122" t="str">
        <f>IFERROR(VLOOKUP(B122,'[1]2020'!$B$3:$AD$92,8,0), "")</f>
        <v/>
      </c>
      <c r="AU122" t="str">
        <f>IFERROR(VLOOKUP(B122,'[1]2019'!B$102:$AC123,20,0), "")</f>
        <v/>
      </c>
      <c r="AV122">
        <f>IFERROR(VLOOKUP(B122,'[1]2018'!$B$3:$U$102,4,0), "")</f>
        <v>40</v>
      </c>
      <c r="AX122" t="str">
        <f>IFERROR(VLOOKUP(B122,'[1]2021'!$B$3:$AB$102,6,0), "")</f>
        <v/>
      </c>
      <c r="AY122" t="str">
        <f>IFERROR(VLOOKUP(B122,'[1]2020'!$B$3:$AD$92,3,0), "")</f>
        <v/>
      </c>
      <c r="AZ122">
        <f>IFERROR(VLOOKUP(B122,'[1]2019'!$B$3:$AC$102,27,0), "")</f>
        <v>46</v>
      </c>
      <c r="BA122">
        <f>IFERROR(VLOOKUP(B122,'[1]2018'!$B$3:$U$102,8,0), "")</f>
        <v>44</v>
      </c>
      <c r="BC122" t="str">
        <f>IFERROR(VLOOKUP(B123,'[1]2021'!$B$3:$AB$102,17,0), "")</f>
        <v/>
      </c>
      <c r="BD122" t="str">
        <f>IFERROR(VLOOKUP(B122,'[1]2020'!$B$3:$AD$92,2,0), "")</f>
        <v/>
      </c>
      <c r="BE122">
        <f>IFERROR(VLOOKUP(B122,'[1]2019'!$B$3:$AC$102,11,0), "")</f>
        <v>26</v>
      </c>
      <c r="BF122" t="str">
        <f>IFERROR(VLOOKUP(B122,'[1]2018'!B123:U222,13,0), "")</f>
        <v/>
      </c>
      <c r="BH122" s="10" t="str">
        <f>IFERROR(VLOOKUP($B122,'[1]2021'!$B$3:$AB$102,20,0),"")</f>
        <v/>
      </c>
      <c r="BI122" s="10" t="str">
        <f>IFERROR(VLOOKUP($B122,'[1]2020'!$B$3:$AD$92,20,0),"")</f>
        <v/>
      </c>
      <c r="BJ122" s="10">
        <f>IFERROR(VLOOKUP($B122,'[1]2019'!$B$3:$AC$102,17,0),"")</f>
        <v>38</v>
      </c>
      <c r="BK122" s="10">
        <f>IFERROR(VLOOKUP($B122,'[1]2018'!$B$3:$U$102,17,0),"")</f>
        <v>41</v>
      </c>
      <c r="BM122" s="11" t="str">
        <f>IFERROR(VLOOKUP(B122,'[1]2021'!$B$3:$AB$102,18,0), "")</f>
        <v/>
      </c>
      <c r="BN122" s="11" t="str">
        <f>IFERROR(VLOOKUP(B122,'[1]2020'!$B$3:$AD$92,16,0), "")</f>
        <v/>
      </c>
      <c r="BO122" s="11">
        <f>IFERROR(VLOOKUP(B122,'[1]2019'!$B$3:$AC$102,7,0), "")</f>
        <v>39766</v>
      </c>
      <c r="BQ122" t="str">
        <f>IFERROR(VLOOKUP(B122,'[1]2021'!$B$3:$AB$102,24,0), "")</f>
        <v/>
      </c>
      <c r="BR122" t="str">
        <f>IFERROR(VLOOKUP(B122,'[1]2020'!$B$3:$AD$92,28,0), "")</f>
        <v/>
      </c>
      <c r="BS122">
        <f>IFERROR(VLOOKUP(B122,'[1]2019'!$B$3:$AC$102,13,0), "")</f>
        <v>85</v>
      </c>
      <c r="BU122" t="str">
        <f>IFERROR(VLOOKUP(B122,'[1]2021'!$B$3:$AB$102,7,0), "")</f>
        <v/>
      </c>
      <c r="BV122" t="str">
        <f>IFERROR(VLOOKUP(B122,'[1]2020'!$B$3:$AD$92,17,0), "")</f>
        <v/>
      </c>
      <c r="BW122">
        <f>IFERROR(VLOOKUP(B122,'[1]2019'!$B$3:$AC$102,9,0), "")</f>
        <v>45</v>
      </c>
      <c r="BX122">
        <f>IFERROR(VLOOKUP(B122,'[1]2018'!$B$3:$U$102,11,0), "")</f>
        <v>38</v>
      </c>
      <c r="BZ122" t="str">
        <f>IFERROR(VLOOKUP(B122,'[1]2021'!$B$3:$AB$102,19,0), "")</f>
        <v/>
      </c>
      <c r="CA122" t="str">
        <f>IFERROR(VLOOKUP(B122,'[1]2020'!$B$3:$AD$92,26,0), "")</f>
        <v/>
      </c>
      <c r="CB122">
        <f>IFERROR(VLOOKUP(B122,'[1]2019'!$B$3:$AC$102,3,0), "")</f>
        <v>91</v>
      </c>
      <c r="CC122">
        <f>IFERROR(VLOOKUP(B122,'[1]2018'!$B$3:$U$102,18,0), "")</f>
        <v>87</v>
      </c>
      <c r="CE122" t="str">
        <f>IFERROR(VLOOKUP(B122,'[1]2021'!$B$3:$AB$102,21,0), "")</f>
        <v/>
      </c>
      <c r="CF122" t="str">
        <f>IFERROR(VLOOKUP(B122,'[1]2020'!$B$3:$AD$92,7,0), "")</f>
        <v/>
      </c>
    </row>
    <row r="123" spans="2:84" x14ac:dyDescent="0.3">
      <c r="B123" t="s">
        <v>122</v>
      </c>
      <c r="C123" s="11"/>
      <c r="D123" t="str">
        <f>IFERROR(VLOOKUP(B123,'[1]2021'!$B$3:$AB$102,22,0), "")</f>
        <v/>
      </c>
      <c r="E123" t="str">
        <f>IFERROR(VLOOKUP(B123,'[1]2020'!$B$3:$AD$92,11,0), "")</f>
        <v/>
      </c>
      <c r="F123">
        <f>IFERROR(VLOOKUP(B123,'[1]2019'!$B$3:$AC$102,14,0), "")</f>
        <v>39</v>
      </c>
      <c r="H123" t="str">
        <f>IFERROR(VLOOKUP(B123,'[1]2021'!$B$3:$AB$102,10,0), "")</f>
        <v/>
      </c>
      <c r="I123" t="str">
        <f>IFERROR(VLOOKUP(B123,'[1]2020'!$B$3:$AD$92,20,0), "")</f>
        <v/>
      </c>
      <c r="J123">
        <f>IFERROR(VLOOKUP(B123,'[1]2019'!$B$3:$AC$102,19,0), "")</f>
        <v>50</v>
      </c>
      <c r="K123" t="str">
        <f>IFERROR(VLOOKUP(B123,'[1]2018'!$B$3:$U$102,14,0), "")</f>
        <v/>
      </c>
      <c r="M123" t="str">
        <f>IFERROR(VLOOKUP(B123,'[1]2021'!B$102:$AB124,23,0), "")</f>
        <v/>
      </c>
      <c r="N123" t="str">
        <f>IFERROR(VLOOKUP(B123,'[1]2020'!$B$3:$AD$92,4,0), "")</f>
        <v/>
      </c>
      <c r="O123">
        <f>IFERROR(VLOOKUP(B123,'[1]2019'!$B$3:$AC$102,5,0), "")</f>
        <v>39</v>
      </c>
      <c r="Q123" t="str">
        <f>IFERROR(VLOOKUP(B123,'[1]2021'!$B$3:$AB$102,11,0), "")</f>
        <v/>
      </c>
      <c r="R123" t="str">
        <f>IFERROR(VLOOKUP(B123,'[1]2020'!$B$3:$AD$92,6,0), "")</f>
        <v/>
      </c>
      <c r="S123" t="str">
        <f>IFERROR(VLOOKUP(B123,'[1]2019'!$B$3:$AC$102,12,0), "")</f>
        <v/>
      </c>
      <c r="T123" t="str">
        <f>IFERROR(VLOOKUP(B123,'[1]2018'!$B$3:$U$102,15,0), "")</f>
        <v/>
      </c>
      <c r="V123" t="str">
        <f>IFERROR(VLOOKUP(B123,'[1]2021'!$B$3:$AB$102,12,0), "")</f>
        <v/>
      </c>
      <c r="W123" t="str">
        <f>IFERROR(VLOOKUP(B123,'[1]2020'!$B$3:$AD$92,15,0), "")</f>
        <v/>
      </c>
      <c r="X123">
        <f>IFERROR(VLOOKUP(B123,'[1]2019'!$B$3:$AC$102,21,0), "")</f>
        <v>98</v>
      </c>
      <c r="Y123" t="str">
        <f>IFERROR(VLOOKUP(B123,'[1]2018'!$B$3:$U$102,19,0), "")</f>
        <v/>
      </c>
      <c r="AA123" t="str">
        <f>IFERROR(VLOOKUP(B123,'[1]2021'!$B$3:$AB$102,9,0), "")</f>
        <v/>
      </c>
      <c r="AB123" t="str">
        <f>IFERROR(VLOOKUP(B123,'[1]2020'!$B$3:$AD$92,18,0), "")</f>
        <v/>
      </c>
      <c r="AC123">
        <f>IFERROR(VLOOKUP(B123,'[1]2019'!$B$3:$AC$102,16,0), "")</f>
        <v>55</v>
      </c>
      <c r="AD123" t="str">
        <f>IFERROR(VLOOKUP(B123,'[1]2018'!$B$3:$U$102,16,0), "")</f>
        <v/>
      </c>
      <c r="AF123" t="str">
        <f>IFERROR(VLOOKUP(B123,'[1]2021'!$B$3:$AC$102,28,0), "")</f>
        <v/>
      </c>
      <c r="AG123" t="str">
        <f>IFERROR(VLOOKUP(B123,'[1]2020'!$B$3:$AE$92,30,0), "")</f>
        <v/>
      </c>
      <c r="AH123" t="str">
        <f>IFERROR(VLOOKUP(B123,'[1]2021'!$B$3:$AB$102,14,0), "")</f>
        <v/>
      </c>
      <c r="AI123" t="str">
        <f>IFERROR(VLOOKUP(B123,'[1]2020'!$B$3:$AE$92,29,0), "")</f>
        <v/>
      </c>
      <c r="AK123" t="str">
        <f>IFERROR(VLOOKUP(B123,'[1]2021'!$B$3:$AB$102,13,0), "")</f>
        <v/>
      </c>
      <c r="AL123" t="str">
        <f>IFERROR(VLOOKUP(B123,'[1]2020'!$B$3:$AD$92,25,0), "")</f>
        <v/>
      </c>
      <c r="AN123" t="str">
        <f>IFERROR(VLOOKUP(B123,'[1]2021'!$B$3:$AB$102,3,0), "")</f>
        <v/>
      </c>
      <c r="AO123" t="str">
        <f>IFERROR(VLOOKUP(B123,'[1]2020'!$B$3:$AD$92,12,0), "")</f>
        <v/>
      </c>
      <c r="AP123">
        <f>IFERROR(VLOOKUP(B123,'[1]2019'!$B$3:$AC$102,22,0), "")</f>
        <v>24</v>
      </c>
      <c r="AQ123" t="str">
        <f>IFERROR(VLOOKUP(B123,'[1]2018'!$B$3:$U$102,5,0), "")</f>
        <v/>
      </c>
      <c r="AS123" t="str">
        <f>IFERROR(VLOOKUP(B123,'[1]2021'!$B$3:$AB$102,27,0), "")</f>
        <v/>
      </c>
      <c r="AT123" t="str">
        <f>IFERROR(VLOOKUP(B123,'[1]2020'!$B$3:$AD$92,8,0), "")</f>
        <v/>
      </c>
      <c r="AU123" t="str">
        <f>IFERROR(VLOOKUP(B123,'[1]2019'!B$102:$AC124,20,0), "")</f>
        <v/>
      </c>
      <c r="AV123" t="str">
        <f>IFERROR(VLOOKUP(B123,'[1]2018'!$B$3:$U$102,4,0), "")</f>
        <v/>
      </c>
      <c r="AX123" t="str">
        <f>IFERROR(VLOOKUP(B123,'[1]2021'!$B$3:$AB$102,6,0), "")</f>
        <v/>
      </c>
      <c r="AY123" t="str">
        <f>IFERROR(VLOOKUP(B123,'[1]2020'!$B$3:$AD$92,3,0), "")</f>
        <v/>
      </c>
      <c r="AZ123">
        <f>IFERROR(VLOOKUP(B123,'[1]2019'!$B$3:$AC$102,27,0), "")</f>
        <v>28</v>
      </c>
      <c r="BA123" t="str">
        <f>IFERROR(VLOOKUP(B123,'[1]2018'!$B$3:$U$102,8,0), "")</f>
        <v/>
      </c>
      <c r="BC123" t="str">
        <f>IFERROR(VLOOKUP(B124,'[1]2021'!$B$3:$AB$102,17,0), "")</f>
        <v/>
      </c>
      <c r="BD123" t="str">
        <f>IFERROR(VLOOKUP(B123,'[1]2020'!$B$3:$AD$92,2,0), "")</f>
        <v/>
      </c>
      <c r="BE123">
        <f>IFERROR(VLOOKUP(B123,'[1]2019'!$B$3:$AC$102,11,0), "")</f>
        <v>45</v>
      </c>
      <c r="BF123" t="str">
        <f>IFERROR(VLOOKUP(B123,'[1]2018'!B124:U223,13,0), "")</f>
        <v/>
      </c>
      <c r="BH123" s="10" t="str">
        <f>IFERROR(VLOOKUP($B123,'[1]2021'!$B$3:$AB$102,20,0),"")</f>
        <v/>
      </c>
      <c r="BI123" s="10" t="str">
        <f>IFERROR(VLOOKUP($B123,'[1]2020'!$B$3:$AD$92,20,0),"")</f>
        <v/>
      </c>
      <c r="BJ123" s="10">
        <f>IFERROR(VLOOKUP($B123,'[1]2019'!$B$3:$AC$102,17,0),"")</f>
        <v>54</v>
      </c>
      <c r="BK123" s="10" t="str">
        <f>IFERROR(VLOOKUP($B123,'[1]2018'!$B$3:$U$102,17,0),"")</f>
        <v/>
      </c>
      <c r="BM123" s="11" t="str">
        <f>IFERROR(VLOOKUP(B123,'[1]2021'!$B$3:$AB$102,18,0), "")</f>
        <v/>
      </c>
      <c r="BN123" s="11" t="str">
        <f>IFERROR(VLOOKUP(B123,'[1]2020'!$B$3:$AD$92,16,0), "")</f>
        <v/>
      </c>
      <c r="BO123" s="11">
        <f>IFERROR(VLOOKUP(B123,'[1]2019'!$B$3:$AC$102,7,0), "")</f>
        <v>63752</v>
      </c>
      <c r="BQ123" t="str">
        <f>IFERROR(VLOOKUP(B123,'[1]2021'!$B$3:$AB$102,24,0), "")</f>
        <v/>
      </c>
      <c r="BR123" t="str">
        <f>IFERROR(VLOOKUP(B123,'[1]2020'!$B$3:$AD$92,28,0), "")</f>
        <v/>
      </c>
      <c r="BS123">
        <f>IFERROR(VLOOKUP(B123,'[1]2019'!$B$3:$AC$102,13,0), "")</f>
        <v>91</v>
      </c>
      <c r="BU123" t="str">
        <f>IFERROR(VLOOKUP(B123,'[1]2021'!$B$3:$AB$102,7,0), "")</f>
        <v/>
      </c>
      <c r="BV123" t="str">
        <f>IFERROR(VLOOKUP(B123,'[1]2020'!$B$3:$AD$92,17,0), "")</f>
        <v/>
      </c>
      <c r="BW123">
        <f>IFERROR(VLOOKUP(B123,'[1]2019'!$B$3:$AC$102,9,0), "")</f>
        <v>55</v>
      </c>
      <c r="BX123" t="str">
        <f>IFERROR(VLOOKUP(B123,'[1]2018'!$B$3:$U$102,11,0), "")</f>
        <v/>
      </c>
      <c r="BZ123" t="str">
        <f>IFERROR(VLOOKUP(B123,'[1]2021'!$B$3:$AB$102,19,0), "")</f>
        <v/>
      </c>
      <c r="CA123" t="str">
        <f>IFERROR(VLOOKUP(B123,'[1]2020'!$B$3:$AD$92,26,0), "")</f>
        <v/>
      </c>
      <c r="CB123">
        <f>IFERROR(VLOOKUP(B123,'[1]2019'!$B$3:$AC$102,3,0), "")</f>
        <v>14</v>
      </c>
      <c r="CC123" t="str">
        <f>IFERROR(VLOOKUP(B123,'[1]2018'!$B$3:$U$102,18,0), "")</f>
        <v/>
      </c>
      <c r="CE123" t="str">
        <f>IFERROR(VLOOKUP(B123,'[1]2021'!$B$3:$AB$102,21,0), "")</f>
        <v/>
      </c>
      <c r="CF123" t="str">
        <f>IFERROR(VLOOKUP(B123,'[1]2020'!$B$3:$AD$92,7,0), "")</f>
        <v/>
      </c>
    </row>
    <row r="124" spans="2:84" x14ac:dyDescent="0.3">
      <c r="B124" t="s">
        <v>123</v>
      </c>
      <c r="D124" t="str">
        <f>IFERROR(VLOOKUP(B124,'[1]2021'!$B$3:$AB$102,22,0), "")</f>
        <v/>
      </c>
      <c r="E124" t="str">
        <f>IFERROR(VLOOKUP(B124,'[1]2020'!$B$3:$AD$92,11,0), "")</f>
        <v/>
      </c>
      <c r="F124" t="str">
        <f>IFERROR(VLOOKUP(B124,'[1]2019'!$B$3:$AC$102,14,0), "")</f>
        <v/>
      </c>
      <c r="H124" t="str">
        <f>IFERROR(VLOOKUP(B124,'[1]2021'!$B$3:$AB$102,10,0), "")</f>
        <v/>
      </c>
      <c r="I124" t="str">
        <f>IFERROR(VLOOKUP(B124,'[1]2020'!$B$3:$AD$92,20,0), "")</f>
        <v/>
      </c>
      <c r="J124" t="str">
        <f>IFERROR(VLOOKUP(B124,'[1]2019'!$B$3:$AC$102,19,0), "")</f>
        <v/>
      </c>
      <c r="K124">
        <f>IFERROR(VLOOKUP(B124,'[1]2018'!$B$3:$U$102,14,0), "")</f>
        <v>23</v>
      </c>
      <c r="M124" t="str">
        <f>IFERROR(VLOOKUP(B124,'[1]2021'!B$102:$AB125,23,0), "")</f>
        <v/>
      </c>
      <c r="N124" t="str">
        <f>IFERROR(VLOOKUP(B124,'[1]2020'!$B$3:$AD$92,4,0), "")</f>
        <v/>
      </c>
      <c r="O124" t="str">
        <f>IFERROR(VLOOKUP(B124,'[1]2019'!$B$3:$AC$102,5,0), "")</f>
        <v/>
      </c>
      <c r="Q124" t="str">
        <f>IFERROR(VLOOKUP(B124,'[1]2021'!$B$3:$AB$102,11,0), "")</f>
        <v/>
      </c>
      <c r="R124" t="str">
        <f>IFERROR(VLOOKUP(B124,'[1]2020'!$B$3:$AD$92,6,0), "")</f>
        <v/>
      </c>
      <c r="S124" t="str">
        <f>IFERROR(VLOOKUP(B124,'[1]2019'!$B$3:$AC$102,12,0), "")</f>
        <v/>
      </c>
      <c r="T124" t="str">
        <f>IFERROR(VLOOKUP(B124,'[1]2018'!$B$3:$U$102,15,0), "")</f>
        <v/>
      </c>
      <c r="V124" t="str">
        <f>IFERROR(VLOOKUP(B124,'[1]2021'!$B$3:$AB$102,12,0), "")</f>
        <v/>
      </c>
      <c r="W124" t="str">
        <f>IFERROR(VLOOKUP(B124,'[1]2020'!$B$3:$AD$92,15,0), "")</f>
        <v/>
      </c>
      <c r="X124" t="str">
        <f>IFERROR(VLOOKUP(B124,'[1]2019'!$B$3:$AC$102,21,0), "")</f>
        <v/>
      </c>
      <c r="Y124">
        <f>IFERROR(VLOOKUP(B124,'[1]2018'!$B$3:$U$102,19,0), "")</f>
        <v>89</v>
      </c>
      <c r="AA124" t="str">
        <f>IFERROR(VLOOKUP(B124,'[1]2021'!$B$3:$AB$102,9,0), "")</f>
        <v/>
      </c>
      <c r="AB124" t="str">
        <f>IFERROR(VLOOKUP(B124,'[1]2020'!$B$3:$AD$92,18,0), "")</f>
        <v/>
      </c>
      <c r="AC124" t="str">
        <f>IFERROR(VLOOKUP(B124,'[1]2019'!$B$3:$AC$102,16,0), "")</f>
        <v/>
      </c>
      <c r="AD124">
        <f>IFERROR(VLOOKUP(B124,'[1]2018'!$B$3:$U$102,16,0), "")</f>
        <v>84</v>
      </c>
      <c r="AF124" t="str">
        <f>IFERROR(VLOOKUP(B124,'[1]2021'!$B$3:$AC$102,28,0), "")</f>
        <v/>
      </c>
      <c r="AG124" t="str">
        <f>IFERROR(VLOOKUP(B124,'[1]2020'!$B$3:$AE$92,30,0), "")</f>
        <v/>
      </c>
      <c r="AH124" t="str">
        <f>IFERROR(VLOOKUP(B124,'[1]2021'!$B$3:$AB$102,14,0), "")</f>
        <v/>
      </c>
      <c r="AI124" t="str">
        <f>IFERROR(VLOOKUP(B124,'[1]2020'!$B$3:$AE$92,29,0), "")</f>
        <v/>
      </c>
      <c r="AK124" t="str">
        <f>IFERROR(VLOOKUP(B124,'[1]2021'!$B$3:$AB$102,13,0), "")</f>
        <v/>
      </c>
      <c r="AL124" t="str">
        <f>IFERROR(VLOOKUP(B124,'[1]2020'!$B$3:$AD$92,25,0), "")</f>
        <v/>
      </c>
      <c r="AN124" t="str">
        <f>IFERROR(VLOOKUP(B124,'[1]2021'!$B$3:$AB$102,3,0), "")</f>
        <v/>
      </c>
      <c r="AO124" t="str">
        <f>IFERROR(VLOOKUP(B124,'[1]2020'!$B$3:$AD$92,12,0), "")</f>
        <v/>
      </c>
      <c r="AP124" t="str">
        <f>IFERROR(VLOOKUP(B124,'[1]2019'!$B$3:$AC$102,22,0), "")</f>
        <v/>
      </c>
      <c r="AQ124">
        <f>IFERROR(VLOOKUP(B124,'[1]2018'!$B$3:$U$102,5,0), "")</f>
        <v>31</v>
      </c>
      <c r="AS124" t="str">
        <f>IFERROR(VLOOKUP(B124,'[1]2021'!$B$3:$AB$102,27,0), "")</f>
        <v/>
      </c>
      <c r="AT124" t="str">
        <f>IFERROR(VLOOKUP(B124,'[1]2020'!$B$3:$AD$92,8,0), "")</f>
        <v/>
      </c>
      <c r="AU124" t="str">
        <f>IFERROR(VLOOKUP(B124,'[1]2019'!B$102:$AC125,20,0), "")</f>
        <v/>
      </c>
      <c r="AV124">
        <f>IFERROR(VLOOKUP(B124,'[1]2018'!$B$3:$U$102,4,0), "")</f>
        <v>38</v>
      </c>
      <c r="AX124" t="str">
        <f>IFERROR(VLOOKUP(B124,'[1]2021'!$B$3:$AB$102,6,0), "")</f>
        <v/>
      </c>
      <c r="AY124" t="str">
        <f>IFERROR(VLOOKUP(B124,'[1]2020'!$B$3:$AD$92,3,0), "")</f>
        <v/>
      </c>
      <c r="AZ124" t="str">
        <f>IFERROR(VLOOKUP(B124,'[1]2019'!$B$3:$AC$102,27,0), "")</f>
        <v/>
      </c>
      <c r="BA124">
        <f>IFERROR(VLOOKUP(B124,'[1]2018'!$B$3:$U$102,8,0), "")</f>
        <v>41</v>
      </c>
      <c r="BC124" t="str">
        <f>IFERROR(VLOOKUP(B125,'[1]2021'!$B$3:$AB$102,17,0), "")</f>
        <v/>
      </c>
      <c r="BD124" t="str">
        <f>IFERROR(VLOOKUP(B124,'[1]2020'!$B$3:$AD$92,2,0), "")</f>
        <v/>
      </c>
      <c r="BE124" t="str">
        <f>IFERROR(VLOOKUP(B124,'[1]2019'!$B$3:$AC$102,11,0), "")</f>
        <v/>
      </c>
      <c r="BF124" t="str">
        <f>IFERROR(VLOOKUP(B124,'[1]2018'!B125:U224,13,0), "")</f>
        <v/>
      </c>
      <c r="BH124" s="10" t="str">
        <f>IFERROR(VLOOKUP($B124,'[1]2021'!$B$3:$AB$102,20,0),"")</f>
        <v/>
      </c>
      <c r="BI124" s="10" t="str">
        <f>IFERROR(VLOOKUP($B124,'[1]2020'!$B$3:$AD$92,20,0),"")</f>
        <v/>
      </c>
      <c r="BJ124" s="10" t="str">
        <f>IFERROR(VLOOKUP($B124,'[1]2019'!$B$3:$AC$102,17,0),"")</f>
        <v/>
      </c>
      <c r="BK124" s="10">
        <f>IFERROR(VLOOKUP($B124,'[1]2018'!$B$3:$U$102,17,0),"")</f>
        <v>98</v>
      </c>
      <c r="BM124" s="11" t="str">
        <f>IFERROR(VLOOKUP(B124,'[1]2021'!$B$3:$AB$102,18,0), "")</f>
        <v/>
      </c>
      <c r="BN124" s="11" t="str">
        <f>IFERROR(VLOOKUP(B124,'[1]2020'!$B$3:$AD$92,16,0), "")</f>
        <v/>
      </c>
      <c r="BO124" s="11" t="str">
        <f>IFERROR(VLOOKUP(B124,'[1]2019'!$B$3:$AC$102,7,0), "")</f>
        <v/>
      </c>
      <c r="BQ124" t="str">
        <f>IFERROR(VLOOKUP(B124,'[1]2021'!$B$3:$AB$102,24,0), "")</f>
        <v/>
      </c>
      <c r="BR124" t="str">
        <f>IFERROR(VLOOKUP(B124,'[1]2020'!$B$3:$AD$92,28,0), "")</f>
        <v/>
      </c>
      <c r="BS124" t="str">
        <f>IFERROR(VLOOKUP(B124,'[1]2019'!$B$3:$AC$102,13,0), "")</f>
        <v/>
      </c>
      <c r="BU124" t="str">
        <f>IFERROR(VLOOKUP(B124,'[1]2021'!$B$3:$AB$102,7,0), "")</f>
        <v/>
      </c>
      <c r="BV124" t="str">
        <f>IFERROR(VLOOKUP(B124,'[1]2020'!$B$3:$AD$92,17,0), "")</f>
        <v/>
      </c>
      <c r="BW124" t="str">
        <f>IFERROR(VLOOKUP(B124,'[1]2019'!$B$3:$AC$102,9,0), "")</f>
        <v/>
      </c>
      <c r="BX124">
        <f>IFERROR(VLOOKUP(B124,'[1]2018'!$B$3:$U$102,11,0), "")</f>
        <v>51</v>
      </c>
      <c r="BZ124" t="str">
        <f>IFERROR(VLOOKUP(B124,'[1]2021'!$B$3:$AB$102,19,0), "")</f>
        <v/>
      </c>
      <c r="CA124" t="str">
        <f>IFERROR(VLOOKUP(B124,'[1]2020'!$B$3:$AD$92,26,0), "")</f>
        <v/>
      </c>
      <c r="CB124" t="str">
        <f>IFERROR(VLOOKUP(B124,'[1]2019'!$B$3:$AC$102,3,0), "")</f>
        <v/>
      </c>
      <c r="CC124">
        <f>IFERROR(VLOOKUP(B124,'[1]2018'!$B$3:$U$102,18,0), "")</f>
        <v>67</v>
      </c>
      <c r="CE124" t="str">
        <f>IFERROR(VLOOKUP(B124,'[1]2021'!$B$3:$AB$102,21,0), "")</f>
        <v/>
      </c>
      <c r="CF124" t="str">
        <f>IFERROR(VLOOKUP(B124,'[1]2020'!$B$3:$AD$92,7,0), "")</f>
        <v/>
      </c>
    </row>
    <row r="125" spans="2:84" x14ac:dyDescent="0.3">
      <c r="B125" t="s">
        <v>124</v>
      </c>
      <c r="D125" t="str">
        <f>IFERROR(VLOOKUP(B125,'[1]2021'!$B$3:$AB$102,22,0), "")</f>
        <v/>
      </c>
      <c r="E125" t="str">
        <f>IFERROR(VLOOKUP(B125,'[1]2020'!$B$3:$AD$92,11,0), "")</f>
        <v/>
      </c>
      <c r="F125" t="str">
        <f>IFERROR(VLOOKUP(B125,'[1]2019'!$B$3:$AC$102,14,0), "")</f>
        <v/>
      </c>
      <c r="H125" t="str">
        <f>IFERROR(VLOOKUP(B125,'[1]2021'!$B$3:$AB$102,10,0), "")</f>
        <v/>
      </c>
      <c r="I125" t="str">
        <f>IFERROR(VLOOKUP(B125,'[1]2020'!$B$3:$AD$92,20,0), "")</f>
        <v/>
      </c>
      <c r="J125" t="str">
        <f>IFERROR(VLOOKUP(B125,'[1]2019'!$B$3:$AC$102,19,0), "")</f>
        <v/>
      </c>
      <c r="K125">
        <f>IFERROR(VLOOKUP(B125,'[1]2018'!$B$3:$U$102,14,0), "")</f>
        <v>17</v>
      </c>
      <c r="M125" t="str">
        <f>IFERROR(VLOOKUP(B125,'[1]2021'!B$102:$AB126,23,0), "")</f>
        <v/>
      </c>
      <c r="N125" t="str">
        <f>IFERROR(VLOOKUP(B125,'[1]2020'!$B$3:$AD$92,4,0), "")</f>
        <v/>
      </c>
      <c r="O125" t="str">
        <f>IFERROR(VLOOKUP(B125,'[1]2019'!$B$3:$AC$102,5,0), "")</f>
        <v/>
      </c>
      <c r="Q125" t="str">
        <f>IFERROR(VLOOKUP(B125,'[1]2021'!$B$3:$AB$102,11,0), "")</f>
        <v/>
      </c>
      <c r="R125" t="str">
        <f>IFERROR(VLOOKUP(B125,'[1]2020'!$B$3:$AD$92,6,0), "")</f>
        <v/>
      </c>
      <c r="S125" t="str">
        <f>IFERROR(VLOOKUP(B125,'[1]2019'!$B$3:$AC$102,12,0), "")</f>
        <v/>
      </c>
      <c r="T125">
        <f>IFERROR(VLOOKUP(B125,'[1]2018'!$B$3:$U$102,15,0), "")</f>
        <v>80</v>
      </c>
      <c r="V125" t="str">
        <f>IFERROR(VLOOKUP(B125,'[1]2021'!$B$3:$AB$102,12,0), "")</f>
        <v/>
      </c>
      <c r="W125" t="str">
        <f>IFERROR(VLOOKUP(B125,'[1]2020'!$B$3:$AD$92,15,0), "")</f>
        <v/>
      </c>
      <c r="X125" t="str">
        <f>IFERROR(VLOOKUP(B125,'[1]2019'!$B$3:$AC$102,21,0), "")</f>
        <v/>
      </c>
      <c r="Y125">
        <f>IFERROR(VLOOKUP(B125,'[1]2018'!$B$3:$U$102,19,0), "")</f>
        <v>84</v>
      </c>
      <c r="AA125" t="str">
        <f>IFERROR(VLOOKUP(B125,'[1]2021'!$B$3:$AB$102,9,0), "")</f>
        <v/>
      </c>
      <c r="AB125" t="str">
        <f>IFERROR(VLOOKUP(B125,'[1]2020'!$B$3:$AD$92,18,0), "")</f>
        <v/>
      </c>
      <c r="AC125" t="str">
        <f>IFERROR(VLOOKUP(B125,'[1]2019'!$B$3:$AC$102,16,0), "")</f>
        <v/>
      </c>
      <c r="AD125">
        <f>IFERROR(VLOOKUP(B125,'[1]2018'!$B$3:$U$102,16,0), "")</f>
        <v>49</v>
      </c>
      <c r="AF125" t="str">
        <f>IFERROR(VLOOKUP(B125,'[1]2021'!$B$3:$AC$102,28,0), "")</f>
        <v/>
      </c>
      <c r="AG125" t="str">
        <f>IFERROR(VLOOKUP(B125,'[1]2020'!$B$3:$AE$92,30,0), "")</f>
        <v/>
      </c>
      <c r="AH125" t="str">
        <f>IFERROR(VLOOKUP(B125,'[1]2021'!$B$3:$AB$102,14,0), "")</f>
        <v/>
      </c>
      <c r="AI125" t="str">
        <f>IFERROR(VLOOKUP(B125,'[1]2020'!$B$3:$AE$92,29,0), "")</f>
        <v/>
      </c>
      <c r="AK125" t="str">
        <f>IFERROR(VLOOKUP(B125,'[1]2021'!$B$3:$AB$102,13,0), "")</f>
        <v/>
      </c>
      <c r="AL125" t="str">
        <f>IFERROR(VLOOKUP(B125,'[1]2020'!$B$3:$AD$92,25,0), "")</f>
        <v/>
      </c>
      <c r="AN125" t="str">
        <f>IFERROR(VLOOKUP(B125,'[1]2021'!$B$3:$AB$102,3,0), "")</f>
        <v/>
      </c>
      <c r="AO125" t="str">
        <f>IFERROR(VLOOKUP(B125,'[1]2020'!$B$3:$AD$92,12,0), "")</f>
        <v/>
      </c>
      <c r="AP125" t="str">
        <f>IFERROR(VLOOKUP(B125,'[1]2019'!$B$3:$AC$102,22,0), "")</f>
        <v/>
      </c>
      <c r="AQ125">
        <f>IFERROR(VLOOKUP(B125,'[1]2018'!$B$3:$U$102,5,0), "")</f>
        <v>33</v>
      </c>
      <c r="AR125" s="11"/>
      <c r="AS125" t="str">
        <f>IFERROR(VLOOKUP(B125,'[1]2021'!$B$3:$AB$102,27,0), "")</f>
        <v/>
      </c>
      <c r="AT125" t="str">
        <f>IFERROR(VLOOKUP(B125,'[1]2020'!$B$3:$AD$92,8,0), "")</f>
        <v/>
      </c>
      <c r="AU125" t="str">
        <f>IFERROR(VLOOKUP(B125,'[1]2019'!B$102:$AC126,20,0), "")</f>
        <v/>
      </c>
      <c r="AV125">
        <f>IFERROR(VLOOKUP(B125,'[1]2018'!$B$3:$U$102,4,0), "")</f>
        <v>39</v>
      </c>
      <c r="AX125" t="str">
        <f>IFERROR(VLOOKUP(B125,'[1]2021'!$B$3:$AB$102,6,0), "")</f>
        <v/>
      </c>
      <c r="AY125" t="str">
        <f>IFERROR(VLOOKUP(B125,'[1]2020'!$B$3:$AD$92,3,0), "")</f>
        <v/>
      </c>
      <c r="AZ125" t="str">
        <f>IFERROR(VLOOKUP(B125,'[1]2019'!$B$3:$AC$102,27,0), "")</f>
        <v/>
      </c>
      <c r="BA125">
        <f>IFERROR(VLOOKUP(B125,'[1]2018'!$B$3:$U$102,8,0), "")</f>
        <v>37</v>
      </c>
      <c r="BC125" t="str">
        <f>IFERROR(VLOOKUP(B126,'[1]2021'!$B$3:$AB$102,17,0), "")</f>
        <v/>
      </c>
      <c r="BD125" t="str">
        <f>IFERROR(VLOOKUP(B125,'[1]2020'!$B$3:$AD$92,2,0), "")</f>
        <v/>
      </c>
      <c r="BE125" t="str">
        <f>IFERROR(VLOOKUP(B125,'[1]2019'!$B$3:$AC$102,11,0), "")</f>
        <v/>
      </c>
      <c r="BF125" t="str">
        <f>IFERROR(VLOOKUP(B125,'[1]2018'!B126:U225,13,0), "")</f>
        <v/>
      </c>
      <c r="BH125" s="10" t="str">
        <f>IFERROR(VLOOKUP($B125,'[1]2021'!$B$3:$AB$102,20,0),"")</f>
        <v/>
      </c>
      <c r="BI125" s="10" t="str">
        <f>IFERROR(VLOOKUP($B125,'[1]2020'!$B$3:$AD$92,20,0),"")</f>
        <v/>
      </c>
      <c r="BJ125" s="10" t="str">
        <f>IFERROR(VLOOKUP($B125,'[1]2019'!$B$3:$AC$102,17,0),"")</f>
        <v/>
      </c>
      <c r="BK125" s="10">
        <f>IFERROR(VLOOKUP($B125,'[1]2018'!$B$3:$U$102,17,0),"")</f>
        <v>55</v>
      </c>
      <c r="BM125" s="11" t="str">
        <f>IFERROR(VLOOKUP(B125,'[1]2021'!$B$3:$AB$102,18,0), "")</f>
        <v/>
      </c>
      <c r="BN125" s="11" t="str">
        <f>IFERROR(VLOOKUP(B125,'[1]2020'!$B$3:$AD$92,16,0), "")</f>
        <v/>
      </c>
      <c r="BO125" s="11" t="str">
        <f>IFERROR(VLOOKUP(B125,'[1]2019'!$B$3:$AC$102,7,0), "")</f>
        <v/>
      </c>
      <c r="BQ125" t="str">
        <f>IFERROR(VLOOKUP(B125,'[1]2021'!$B$3:$AB$102,24,0), "")</f>
        <v/>
      </c>
      <c r="BR125" t="str">
        <f>IFERROR(VLOOKUP(B125,'[1]2020'!$B$3:$AD$92,28,0), "")</f>
        <v/>
      </c>
      <c r="BS125" t="str">
        <f>IFERROR(VLOOKUP(B125,'[1]2019'!$B$3:$AC$102,13,0), "")</f>
        <v/>
      </c>
      <c r="BU125" t="str">
        <f>IFERROR(VLOOKUP(B125,'[1]2021'!$B$3:$AB$102,7,0), "")</f>
        <v/>
      </c>
      <c r="BV125" t="str">
        <f>IFERROR(VLOOKUP(B125,'[1]2020'!$B$3:$AD$92,17,0), "")</f>
        <v/>
      </c>
      <c r="BW125" t="str">
        <f>IFERROR(VLOOKUP(B125,'[1]2019'!$B$3:$AC$102,9,0), "")</f>
        <v/>
      </c>
      <c r="BX125">
        <f>IFERROR(VLOOKUP(B125,'[1]2018'!$B$3:$U$102,11,0), "")</f>
        <v>41</v>
      </c>
      <c r="BZ125" t="str">
        <f>IFERROR(VLOOKUP(B125,'[1]2021'!$B$3:$AB$102,19,0), "")</f>
        <v/>
      </c>
      <c r="CA125" t="str">
        <f>IFERROR(VLOOKUP(B125,'[1]2020'!$B$3:$AD$92,26,0), "")</f>
        <v/>
      </c>
      <c r="CB125" t="str">
        <f>IFERROR(VLOOKUP(B125,'[1]2019'!$B$3:$AC$102,3,0), "")</f>
        <v/>
      </c>
      <c r="CC125">
        <f>IFERROR(VLOOKUP(B125,'[1]2018'!$B$3:$U$102,18,0), "")</f>
        <v>75</v>
      </c>
      <c r="CE125" t="str">
        <f>IFERROR(VLOOKUP(B125,'[1]2021'!$B$3:$AB$102,21,0), "")</f>
        <v/>
      </c>
      <c r="CF125" t="str">
        <f>IFERROR(VLOOKUP(B125,'[1]2020'!$B$3:$AD$92,7,0), "")</f>
        <v/>
      </c>
    </row>
    <row r="126" spans="2:84" x14ac:dyDescent="0.3">
      <c r="B126" t="s">
        <v>125</v>
      </c>
      <c r="D126" t="str">
        <f>IFERROR(VLOOKUP(B126,'[1]2021'!$B$3:$AB$102,22,0), "")</f>
        <v/>
      </c>
      <c r="E126" t="str">
        <f>IFERROR(VLOOKUP(B126,'[1]2020'!$B$3:$AD$92,11,0), "")</f>
        <v/>
      </c>
      <c r="F126" t="str">
        <f>IFERROR(VLOOKUP(B126,'[1]2019'!$B$3:$AC$102,14,0), "")</f>
        <v/>
      </c>
      <c r="H126" t="str">
        <f>IFERROR(VLOOKUP(B126,'[1]2021'!$B$3:$AB$102,10,0), "")</f>
        <v/>
      </c>
      <c r="I126" t="str">
        <f>IFERROR(VLOOKUP(B126,'[1]2020'!$B$3:$AD$92,20,0), "")</f>
        <v/>
      </c>
      <c r="J126" t="str">
        <f>IFERROR(VLOOKUP(B126,'[1]2019'!$B$3:$AC$102,19,0), "")</f>
        <v/>
      </c>
      <c r="K126">
        <f>IFERROR(VLOOKUP(B126,'[1]2018'!$B$3:$U$102,14,0), "")</f>
        <v>0</v>
      </c>
      <c r="M126" t="str">
        <f>IFERROR(VLOOKUP(B126,'[1]2021'!B$102:$AB127,23,0), "")</f>
        <v/>
      </c>
      <c r="N126" t="str">
        <f>IFERROR(VLOOKUP(B126,'[1]2020'!$B$3:$AD$92,4,0), "")</f>
        <v/>
      </c>
      <c r="O126" t="str">
        <f>IFERROR(VLOOKUP(B126,'[1]2019'!$B$3:$AC$102,5,0), "")</f>
        <v/>
      </c>
      <c r="Q126" t="str">
        <f>IFERROR(VLOOKUP(B126,'[1]2021'!$B$3:$AB$102,11,0), "")</f>
        <v/>
      </c>
      <c r="R126" t="str">
        <f>IFERROR(VLOOKUP(B126,'[1]2020'!$B$3:$AD$92,6,0), "")</f>
        <v/>
      </c>
      <c r="S126" t="str">
        <f>IFERROR(VLOOKUP(B126,'[1]2019'!$B$3:$AC$102,12,0), "")</f>
        <v/>
      </c>
      <c r="T126" t="str">
        <f>IFERROR(VLOOKUP(B126,'[1]2018'!$B$3:$U$102,15,0), "")</f>
        <v/>
      </c>
      <c r="V126" t="str">
        <f>IFERROR(VLOOKUP(B126,'[1]2021'!$B$3:$AB$102,12,0), "")</f>
        <v/>
      </c>
      <c r="W126" t="str">
        <f>IFERROR(VLOOKUP(B126,'[1]2020'!$B$3:$AD$92,15,0), "")</f>
        <v/>
      </c>
      <c r="X126" t="str">
        <f>IFERROR(VLOOKUP(B126,'[1]2019'!$B$3:$AC$102,21,0), "")</f>
        <v/>
      </c>
      <c r="Y126">
        <f>IFERROR(VLOOKUP(B126,'[1]2018'!$B$3:$U$102,19,0), "")</f>
        <v>79</v>
      </c>
      <c r="AA126" t="str">
        <f>IFERROR(VLOOKUP(B126,'[1]2021'!$B$3:$AB$102,9,0), "")</f>
        <v/>
      </c>
      <c r="AB126" t="str">
        <f>IFERROR(VLOOKUP(B126,'[1]2020'!$B$3:$AD$92,18,0), "")</f>
        <v/>
      </c>
      <c r="AC126" t="str">
        <f>IFERROR(VLOOKUP(B126,'[1]2019'!$B$3:$AC$102,16,0), "")</f>
        <v/>
      </c>
      <c r="AD126">
        <f>IFERROR(VLOOKUP(B126,'[1]2018'!$B$3:$U$102,16,0), "")</f>
        <v>47</v>
      </c>
      <c r="AF126" t="str">
        <f>IFERROR(VLOOKUP(B126,'[1]2021'!$B$3:$AC$102,28,0), "")</f>
        <v/>
      </c>
      <c r="AG126" t="str">
        <f>IFERROR(VLOOKUP(B126,'[1]2020'!$B$3:$AE$92,30,0), "")</f>
        <v/>
      </c>
      <c r="AH126" t="str">
        <f>IFERROR(VLOOKUP(B126,'[1]2021'!$B$3:$AB$102,14,0), "")</f>
        <v/>
      </c>
      <c r="AI126" t="str">
        <f>IFERROR(VLOOKUP(B126,'[1]2020'!$B$3:$AE$92,29,0), "")</f>
        <v/>
      </c>
      <c r="AK126" t="str">
        <f>IFERROR(VLOOKUP(B126,'[1]2021'!$B$3:$AB$102,13,0), "")</f>
        <v/>
      </c>
      <c r="AL126" t="str">
        <f>IFERROR(VLOOKUP(B126,'[1]2020'!$B$3:$AD$92,25,0), "")</f>
        <v/>
      </c>
      <c r="AN126" t="str">
        <f>IFERROR(VLOOKUP(B126,'[1]2021'!$B$3:$AB$102,3,0), "")</f>
        <v/>
      </c>
      <c r="AO126" t="str">
        <f>IFERROR(VLOOKUP(B126,'[1]2020'!$B$3:$AD$92,12,0), "")</f>
        <v/>
      </c>
      <c r="AP126" t="str">
        <f>IFERROR(VLOOKUP(B126,'[1]2019'!$B$3:$AC$102,22,0), "")</f>
        <v/>
      </c>
      <c r="AQ126">
        <f>IFERROR(VLOOKUP(B126,'[1]2018'!$B$3:$U$102,5,0), "")</f>
        <v>60</v>
      </c>
      <c r="AS126" t="str">
        <f>IFERROR(VLOOKUP(B126,'[1]2021'!$B$3:$AB$102,27,0), "")</f>
        <v/>
      </c>
      <c r="AT126" t="str">
        <f>IFERROR(VLOOKUP(B126,'[1]2020'!$B$3:$AD$92,8,0), "")</f>
        <v/>
      </c>
      <c r="AU126" t="str">
        <f>IFERROR(VLOOKUP(B126,'[1]2019'!B$102:$AC127,20,0), "")</f>
        <v/>
      </c>
      <c r="AV126">
        <f>IFERROR(VLOOKUP(B126,'[1]2018'!$B$3:$U$102,4,0), "")</f>
        <v>46</v>
      </c>
      <c r="AX126" t="str">
        <f>IFERROR(VLOOKUP(B126,'[1]2021'!$B$3:$AB$102,6,0), "")</f>
        <v/>
      </c>
      <c r="AY126" t="str">
        <f>IFERROR(VLOOKUP(B126,'[1]2020'!$B$3:$AD$92,3,0), "")</f>
        <v/>
      </c>
      <c r="AZ126" t="str">
        <f>IFERROR(VLOOKUP(B126,'[1]2019'!$B$3:$AC$102,27,0), "")</f>
        <v/>
      </c>
      <c r="BA126">
        <f>IFERROR(VLOOKUP(B126,'[1]2018'!$B$3:$U$102,8,0), "")</f>
        <v>39</v>
      </c>
      <c r="BC126" t="str">
        <f>IFERROR(VLOOKUP(B127,'[1]2021'!$B$3:$AB$102,17,0), "")</f>
        <v/>
      </c>
      <c r="BD126" t="str">
        <f>IFERROR(VLOOKUP(B126,'[1]2020'!$B$3:$AD$92,2,0), "")</f>
        <v/>
      </c>
      <c r="BE126" t="str">
        <f>IFERROR(VLOOKUP(B126,'[1]2019'!$B$3:$AC$102,11,0), "")</f>
        <v/>
      </c>
      <c r="BF126" t="str">
        <f>IFERROR(VLOOKUP(B126,'[1]2018'!B127:U226,13,0), "")</f>
        <v/>
      </c>
      <c r="BH126" s="10" t="str">
        <f>IFERROR(VLOOKUP($B126,'[1]2021'!$B$3:$AB$102,20,0),"")</f>
        <v/>
      </c>
      <c r="BI126" s="10" t="str">
        <f>IFERROR(VLOOKUP($B126,'[1]2020'!$B$3:$AD$92,20,0),"")</f>
        <v/>
      </c>
      <c r="BJ126" s="10" t="str">
        <f>IFERROR(VLOOKUP($B126,'[1]2019'!$B$3:$AC$102,17,0),"")</f>
        <v/>
      </c>
      <c r="BK126" s="10">
        <f>IFERROR(VLOOKUP($B126,'[1]2018'!$B$3:$U$102,17,0),"")</f>
        <v>56</v>
      </c>
      <c r="BM126" s="11" t="str">
        <f>IFERROR(VLOOKUP(B126,'[1]2021'!$B$3:$AB$102,18,0), "")</f>
        <v/>
      </c>
      <c r="BN126" s="11" t="str">
        <f>IFERROR(VLOOKUP(B126,'[1]2020'!$B$3:$AD$92,16,0), "")</f>
        <v/>
      </c>
      <c r="BO126" s="11" t="str">
        <f>IFERROR(VLOOKUP(B126,'[1]2019'!$B$3:$AC$102,7,0), "")</f>
        <v/>
      </c>
      <c r="BQ126" t="str">
        <f>IFERROR(VLOOKUP(B126,'[1]2021'!$B$3:$AB$102,24,0), "")</f>
        <v/>
      </c>
      <c r="BR126" t="str">
        <f>IFERROR(VLOOKUP(B126,'[1]2020'!$B$3:$AD$92,28,0), "")</f>
        <v/>
      </c>
      <c r="BS126" t="str">
        <f>IFERROR(VLOOKUP(B126,'[1]2019'!$B$3:$AC$102,13,0), "")</f>
        <v/>
      </c>
      <c r="BU126" t="str">
        <f>IFERROR(VLOOKUP(B126,'[1]2021'!$B$3:$AB$102,7,0), "")</f>
        <v/>
      </c>
      <c r="BV126" t="str">
        <f>IFERROR(VLOOKUP(B126,'[1]2020'!$B$3:$AD$92,17,0), "")</f>
        <v/>
      </c>
      <c r="BW126" t="str">
        <f>IFERROR(VLOOKUP(B126,'[1]2019'!$B$3:$AC$102,9,0), "")</f>
        <v/>
      </c>
      <c r="BX126">
        <f>IFERROR(VLOOKUP(B126,'[1]2018'!$B$3:$U$102,11,0), "")</f>
        <v>55</v>
      </c>
      <c r="BZ126" t="str">
        <f>IFERROR(VLOOKUP(B126,'[1]2021'!$B$3:$AB$102,19,0), "")</f>
        <v/>
      </c>
      <c r="CA126" t="str">
        <f>IFERROR(VLOOKUP(B126,'[1]2020'!$B$3:$AD$92,26,0), "")</f>
        <v/>
      </c>
      <c r="CB126" t="str">
        <f>IFERROR(VLOOKUP(B126,'[1]2019'!$B$3:$AC$102,3,0), "")</f>
        <v/>
      </c>
      <c r="CC126">
        <f>IFERROR(VLOOKUP(B126,'[1]2018'!$B$3:$U$102,18,0), "")</f>
        <v>94</v>
      </c>
      <c r="CE126" t="str">
        <f>IFERROR(VLOOKUP(B126,'[1]2021'!$B$3:$AB$102,21,0), "")</f>
        <v/>
      </c>
      <c r="CF126" t="str">
        <f>IFERROR(VLOOKUP(B126,'[1]2020'!$B$3:$AD$92,7,0), "")</f>
        <v/>
      </c>
    </row>
    <row r="128" spans="2:84" x14ac:dyDescent="0.3">
      <c r="C128" s="11"/>
      <c r="D128" s="11"/>
      <c r="E128" s="11"/>
      <c r="F128" s="11"/>
    </row>
    <row r="130" spans="3:48" x14ac:dyDescent="0.3">
      <c r="AR130" s="11"/>
      <c r="AS130" s="11"/>
      <c r="AT130" s="11"/>
      <c r="AU130" s="11"/>
      <c r="AV130" s="11"/>
    </row>
    <row r="132" spans="3:48" x14ac:dyDescent="0.3">
      <c r="AR132" s="11"/>
      <c r="AS132" s="11"/>
      <c r="AT132" s="11"/>
      <c r="AU132" s="11"/>
      <c r="AV132" s="11"/>
    </row>
    <row r="134" spans="3:48" x14ac:dyDescent="0.3">
      <c r="AR134" s="11"/>
      <c r="AS134" s="11"/>
      <c r="AT134" s="11"/>
      <c r="AU134" s="11"/>
      <c r="AV134" s="11"/>
    </row>
    <row r="136" spans="3:48" x14ac:dyDescent="0.3">
      <c r="AR136" s="11"/>
      <c r="AS136" s="11"/>
      <c r="AT136" s="11"/>
      <c r="AU136" s="11"/>
      <c r="AV136" s="11"/>
    </row>
    <row r="139" spans="3:48" x14ac:dyDescent="0.3">
      <c r="C139" s="11"/>
      <c r="D139" s="11"/>
      <c r="E139" s="11"/>
      <c r="F139" s="11"/>
    </row>
    <row r="141" spans="3:48" x14ac:dyDescent="0.3">
      <c r="AR141" s="11"/>
      <c r="AS141" s="11"/>
      <c r="AT141" s="11"/>
      <c r="AU141" s="11"/>
      <c r="AV141" s="11"/>
    </row>
    <row r="143" spans="3:48" x14ac:dyDescent="0.3">
      <c r="AR143" s="11"/>
      <c r="AS143" s="11"/>
      <c r="AT143" s="11"/>
      <c r="AU143" s="11"/>
      <c r="AV143" s="11"/>
    </row>
    <row r="145" spans="44:48" x14ac:dyDescent="0.3">
      <c r="AR145" s="11"/>
      <c r="AS145" s="11"/>
      <c r="AT145" s="11"/>
      <c r="AU145" s="11"/>
      <c r="AV145" s="11"/>
    </row>
    <row r="147" spans="44:48" x14ac:dyDescent="0.3">
      <c r="AR147" s="11"/>
      <c r="AS147" s="11"/>
      <c r="AT147" s="11"/>
      <c r="AU147" s="11"/>
      <c r="AV147" s="11"/>
    </row>
    <row r="149" spans="44:48" x14ac:dyDescent="0.3">
      <c r="AR149" s="11"/>
      <c r="AS149" s="11"/>
      <c r="AT149" s="11"/>
      <c r="AU149" s="11"/>
      <c r="AV149" s="11"/>
    </row>
    <row r="151" spans="44:48" x14ac:dyDescent="0.3">
      <c r="AR151" s="11"/>
      <c r="AS151" s="11"/>
      <c r="AT151" s="11"/>
      <c r="AU151" s="11"/>
      <c r="AV151" s="11"/>
    </row>
    <row r="153" spans="44:48" x14ac:dyDescent="0.3">
      <c r="AR153" s="11"/>
      <c r="AS153" s="11"/>
      <c r="AT153" s="11"/>
      <c r="AU153" s="11"/>
      <c r="AV153" s="11"/>
    </row>
    <row r="155" spans="44:48" x14ac:dyDescent="0.3">
      <c r="AR155" s="11"/>
      <c r="AS155" s="11"/>
      <c r="AT155" s="11"/>
      <c r="AU155" s="11"/>
      <c r="AV155" s="11"/>
    </row>
    <row r="157" spans="44:48" x14ac:dyDescent="0.3">
      <c r="AR157" s="11"/>
      <c r="AS157" s="11"/>
      <c r="AT157" s="11"/>
      <c r="AU157" s="11"/>
      <c r="AV157" s="11"/>
    </row>
    <row r="159" spans="44:48" x14ac:dyDescent="0.3">
      <c r="AR159" s="11"/>
      <c r="AS159" s="11"/>
      <c r="AT159" s="11"/>
      <c r="AU159" s="11"/>
      <c r="AV159" s="11"/>
    </row>
    <row r="161" spans="44:48" x14ac:dyDescent="0.3">
      <c r="AR161" s="11"/>
      <c r="AS161" s="11"/>
      <c r="AT161" s="11"/>
      <c r="AU161" s="11"/>
      <c r="AV161" s="11"/>
    </row>
    <row r="163" spans="44:48" x14ac:dyDescent="0.3">
      <c r="AR163" s="11"/>
      <c r="AS163" s="11"/>
      <c r="AT163" s="11"/>
      <c r="AU163" s="11"/>
      <c r="AV163" s="11"/>
    </row>
    <row r="165" spans="44:48" x14ac:dyDescent="0.3">
      <c r="AR165" s="11"/>
      <c r="AS165" s="11"/>
      <c r="AT165" s="11"/>
      <c r="AU165" s="11"/>
      <c r="AV165" s="11"/>
    </row>
    <row r="167" spans="44:48" x14ac:dyDescent="0.3">
      <c r="AR167" s="11"/>
      <c r="AS167" s="11"/>
      <c r="AT167" s="11"/>
      <c r="AU167" s="11"/>
      <c r="AV167" s="11"/>
    </row>
    <row r="169" spans="44:48" x14ac:dyDescent="0.3">
      <c r="AR169" s="11"/>
      <c r="AS169" s="11"/>
      <c r="AT169" s="11"/>
      <c r="AU169" s="11"/>
      <c r="AV169" s="11"/>
    </row>
    <row r="171" spans="44:48" x14ac:dyDescent="0.3">
      <c r="AR171" s="11"/>
      <c r="AS171" s="11"/>
      <c r="AT171" s="11"/>
      <c r="AU171" s="11"/>
      <c r="AV171" s="11"/>
    </row>
    <row r="173" spans="44:48" x14ac:dyDescent="0.3">
      <c r="AR173" s="11"/>
      <c r="AS173" s="11"/>
      <c r="AT173" s="11"/>
      <c r="AU173" s="11"/>
      <c r="AV173" s="11"/>
    </row>
    <row r="175" spans="44:48" x14ac:dyDescent="0.3">
      <c r="AR175" s="11"/>
      <c r="AS175" s="11"/>
      <c r="AT175" s="11"/>
      <c r="AU175" s="11"/>
      <c r="AV175" s="11"/>
    </row>
    <row r="177" spans="3:48" x14ac:dyDescent="0.3">
      <c r="AR177" s="11"/>
      <c r="AS177" s="11"/>
      <c r="AT177" s="11"/>
      <c r="AU177" s="11"/>
      <c r="AV177" s="11"/>
    </row>
    <row r="179" spans="3:48" x14ac:dyDescent="0.3">
      <c r="AR179" s="11"/>
      <c r="AS179" s="11"/>
      <c r="AT179" s="11"/>
      <c r="AU179" s="11"/>
      <c r="AV179" s="11"/>
    </row>
    <row r="181" spans="3:48" x14ac:dyDescent="0.3">
      <c r="AR181" s="11"/>
      <c r="AS181" s="11"/>
      <c r="AT181" s="11"/>
      <c r="AU181" s="11"/>
      <c r="AV181" s="11"/>
    </row>
    <row r="183" spans="3:48" x14ac:dyDescent="0.3">
      <c r="AR183" s="11"/>
      <c r="AS183" s="11"/>
      <c r="AT183" s="11"/>
      <c r="AU183" s="11"/>
      <c r="AV183" s="11"/>
    </row>
    <row r="186" spans="3:48" x14ac:dyDescent="0.3">
      <c r="C186" s="11"/>
      <c r="D186" s="11"/>
      <c r="E186" s="11"/>
      <c r="F186" s="11"/>
    </row>
    <row r="188" spans="3:48" x14ac:dyDescent="0.3">
      <c r="AR188" s="11"/>
      <c r="AS188" s="11"/>
      <c r="AT188" s="11"/>
      <c r="AU188" s="11"/>
      <c r="AV188" s="11"/>
    </row>
    <row r="190" spans="3:48" x14ac:dyDescent="0.3">
      <c r="AR190" s="11"/>
      <c r="AS190" s="11"/>
      <c r="AT190" s="11"/>
      <c r="AU190" s="11"/>
      <c r="AV190" s="11"/>
    </row>
    <row r="192" spans="3:48" x14ac:dyDescent="0.3">
      <c r="AR192" s="11"/>
      <c r="AS192" s="11"/>
      <c r="AT192" s="11"/>
      <c r="AU192" s="11"/>
      <c r="AV192" s="11"/>
    </row>
    <row r="194" spans="44:48" x14ac:dyDescent="0.3">
      <c r="AR194" s="11"/>
      <c r="AS194" s="11"/>
      <c r="AT194" s="11"/>
      <c r="AU194" s="11"/>
      <c r="AV194" s="11"/>
    </row>
    <row r="196" spans="44:48" x14ac:dyDescent="0.3">
      <c r="AR196" s="11"/>
      <c r="AS196" s="11"/>
      <c r="AT196" s="11"/>
      <c r="AU196" s="11"/>
      <c r="AV196" s="11"/>
    </row>
    <row r="198" spans="44:48" x14ac:dyDescent="0.3">
      <c r="AR198" s="11"/>
      <c r="AS198" s="11"/>
      <c r="AT198" s="11"/>
      <c r="AU198" s="11"/>
      <c r="AV198" s="11"/>
    </row>
    <row r="200" spans="44:48" x14ac:dyDescent="0.3">
      <c r="AR200" s="11"/>
      <c r="AS200" s="11"/>
      <c r="AT200" s="11"/>
      <c r="AU200" s="11"/>
      <c r="AV200" s="11"/>
    </row>
    <row r="202" spans="44:48" x14ac:dyDescent="0.3">
      <c r="AR202" s="11"/>
      <c r="AS202" s="11"/>
      <c r="AT202" s="11"/>
      <c r="AU202" s="11"/>
      <c r="AV202" s="11"/>
    </row>
    <row r="204" spans="44:48" x14ac:dyDescent="0.3">
      <c r="AR204" s="11"/>
      <c r="AS204" s="11"/>
      <c r="AT204" s="11"/>
      <c r="AU204" s="11"/>
      <c r="AV204" s="11"/>
    </row>
    <row r="206" spans="44:48" x14ac:dyDescent="0.3">
      <c r="AR206" s="11"/>
      <c r="AS206" s="11"/>
      <c r="AT206" s="11"/>
      <c r="AU206" s="11"/>
      <c r="AV206" s="11"/>
    </row>
    <row r="208" spans="44:48" x14ac:dyDescent="0.3">
      <c r="AR208" s="11"/>
      <c r="AS208" s="11"/>
      <c r="AT208" s="11"/>
      <c r="AU208" s="11"/>
      <c r="AV208" s="11"/>
    </row>
    <row r="210" spans="44:48" x14ac:dyDescent="0.3">
      <c r="AR210" s="11"/>
      <c r="AS210" s="11"/>
      <c r="AT210" s="11"/>
      <c r="AU210" s="11"/>
      <c r="AV210" s="11"/>
    </row>
    <row r="212" spans="44:48" x14ac:dyDescent="0.3">
      <c r="AR212" s="11"/>
      <c r="AS212" s="11"/>
      <c r="AT212" s="11"/>
      <c r="AU212" s="11"/>
      <c r="AV212" s="11"/>
    </row>
    <row r="214" spans="44:48" x14ac:dyDescent="0.3">
      <c r="AR214" s="11"/>
      <c r="AS214" s="11"/>
      <c r="AT214" s="11"/>
      <c r="AU214" s="11"/>
      <c r="AV214" s="11"/>
    </row>
    <row r="216" spans="44:48" x14ac:dyDescent="0.3">
      <c r="AR216" s="11"/>
      <c r="AS216" s="11"/>
      <c r="AT216" s="11"/>
      <c r="AU216" s="11"/>
      <c r="AV216" s="11"/>
    </row>
    <row r="218" spans="44:48" x14ac:dyDescent="0.3">
      <c r="AR218" s="11"/>
      <c r="AS218" s="11"/>
      <c r="AT218" s="11"/>
      <c r="AU218" s="11"/>
      <c r="AV218" s="11"/>
    </row>
    <row r="220" spans="44:48" x14ac:dyDescent="0.3">
      <c r="AR220" s="11"/>
      <c r="AS220" s="11"/>
      <c r="AT220" s="11"/>
      <c r="AU220" s="11"/>
      <c r="AV220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M O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P M E k o K o A A A D 3 A A A A E g A A A E N v b m Z p Z y 9 Q Y W N r Y W d l L n h t b I S P v Q r C M B z E d 8 F 3 K N m b L 7 e S p k h X C 4 I g r q E N b b D 9 R 5 r U 9 N 0 c f C R f w R a t u j n e 3 Q / u 7 n G 7 i 2 z s 2 u i q e 2 c s p I h h i i L n F V S q t a B T B B Z l c r 0 S e 1 W e V a 2 j i Q a X j K 5 K U e P 9 J S E k h I D D B t u + J p x S R k 7 F 7 l A 2 u l P o A 5 v / c G x g r i 0 1 k u L 4 W i M 5 Z p x h T j m m g i y m K A x 8 g S m n c / p j i n x o / d B r q S H O t 4 I s U p D 3 B / k E A A D / / w M A U E s D B B Q A A g A I A A A A I Q B Y 2 7 p L N Q k A A G d A A A A T A A A A R m 9 y b X V s Y X M v U 2 V j d G l v b j E u b e y b 3 W 7 b N h T H 7 w v s H Q h n B Z w i d U N 1 b a I N v W j T Z M u 2 d F 2 c L h d N M T A y Y w v R R 6 C P J G 5 R Y K + y V 9 u T 7 I i S Y 5 k 6 h 6 T S b L n p L j a P P O b n 4 Z + / v + T k M i j C N G H j + r / 8 h w c P 8 p n I 5 I S t D X a v C 5 l M 4 O O e F E W Z y X z A X r B I F t 8 8 Y P D P O C 2 z Q E L J 7 n U g o 9 F x m p 2 f p u n 5 c C + M 5 G g n T e C 7 R T 4 c v P 7 + 5 H U a 5 C f v j s N k c r L 3 2 H t 6 8 m p 8 c M C 2 t 5 5 t n h w / 5 u x V m Y e J z H P 2 D v r K 8 k I k k z C Z n r w W h a j / 9 a a M m f o w D m Z p G q n P 7 C o s Z i y R V z d j G 1 1 H + f V g f Y M l Z R R t s C I r 5 f p G P d K 1 g f r K T h p F 9 S z / H M + k L K r Z 1 J P 4 9 H 6 / k P E L P W y w 8 Q u M + c W g j v 7 w + X 1 V / + G m 0 b d Z G q c F L M 9 P U l Q j r 9 o 7 E q c w + 6 a m K R 9 S / W + w 9 0 3 k y y g a B y I S W f 6 i G v i H 5 c h 3 Z i K Z Q h 9 H 8 w u 5 7 O A o E 0 l + l m Y x t F n G S V V Z d d M Z 0 c a n T 4 N m 1 d 6 I W E K P B Y S y Q l 4 X n z f Y p 8 G v Y X I u J / s J 2 4 O x p V f q K 2 w / K Z 5 / N 6 r a X I 1 5 e S k z M Z X s b Z o X 7 C h c N i e S u Y r c T 2 D 3 p p m I m U y m E B l D B r C H i 6 i k j E 9 l p g J / T N N p J N m h K G C n 6 f o 3 q o S l Z + x Q X o b y C h n c o c y l y I I Z + 7 0 U U V j M k c Z 2 w k J U i 5 6 z C 2 h s T w R l h M Y t p r d 7 D X G h T C C 3 o e d l v N b z u C g n V Y a r V s e F O D v D + l b b w 7 m + U k 2 5 R 5 Q / J c q / I 8 q f E e X P i f I t o n y b K P f x c m + T K C f m 6 x H z 9 Y j 5 e s R 8 v Z X 5 f l 7 / 5 k G Y o O e l L W b e J k z v f v W r G o J B p p Q o 8 F o b O t J U V 9 6 V I r W 7 + n 9 U a A 0 5 Q S Z h g v 5 K O I 3 I k R 9 X I 5 y z I p 2 I O R u + G 3 + 7 3 o 3 Z k 7 E A A c k X Z 3 T 4 E A k 6 T k G g G N x 9 p 6 n I J n j M D m x C L i F p k i n c N 8 M Y 0 m K W I 3 E H 4 j q M Y Z + D O v 5 M S j a M U l h M F p R Z B m I y X + / M s R n k W a 0 w V P / x B S Q 5 C y E d s y S f h R c 5 O d C k y O a d T v b V F 5 U A w m C M f T V y K 5 O s u q g m D N J 1 6 4 n S B L 0 v O F I Q e J G l 0 6 x K f E i D 8 2 7 U a s + G N X 7 6 e A 4 a z k S t v 7 a G 4 v Q 0 r J S e 6 L X J D h D l A H a + 0 v M w C T I p c m v D 5 m R p 7 o G a O y Z p U K S Z K C Q R f C g j e S n g 8 p t I W K H V 7 H a S q w O Z T e U z V K 3 q o 7 d X f v w 4 f y N z O G Y / p 2 E y x G B N P 2 M w t E Y G k Z p F R d V a p T H Q Q x T 9 V s I C g T 7 s T 5 M 0 k z u w i E o Y Y L 6 q Y H w h A q l L x a G M 0 0 s Y R q 0 J L Q m q K 5 r i Y T 2 f j Z U r s n 0 t t q / C 9 v X X v v L a 1 1 z 7 a m t f Z + 0 r r H 1 t t a + q 9 v X U v p L a 1 9 D y 6 v m 8 n C u g g l B r v r h c 6 p n W x e p z / a 1 h d 1 m W K 1 5 r 4 4 r i 4 R p H q B q u Y 7 R y O W o V L k 8 G Q W p J k F F 1 D D p D K Y t B S 7 r q Y d E L s 0 K Y N c G i A p 1 z r 8 R A 3 f p r i w 0 f r e y z K s E 3 W 1 U R O 6 7 q 8 G 1 X V f T e q 2 r H B G i P Q N v C p h c y F R a j W O S D + n 9 j U q g I Q 2 b U L R L p g T T f X Z R u o i B f 6 2 R L e 4 e I l E G a Q T f M k j w q p p N B K 7 f F q t 5 o d O v f P 9 3 6 X + n W i W 7 f V g k s 4 h i 8 I l b d h 0 u I Q / j I R j v N 2 Z d L s 4 v z F H I k t 5 9 w H 2 n / W I b T W b U w e X 1 a C D Q / h G 5 g t O p s 2 w Z p x N X d + C J K 5 9 C f K F g x g 8 P C a p 1 r o l e X 1 A 1 Z j 6 p m L D T 6 h 4 h K 0 M M 0 q 7 q T F I b W / e U s l 9 l l S C 6 u i 5 X 5 z + j X 4 R Z 4 Z E l N A 9 Q 7 O b B e U O 1 o 1 1 A X 1 E q 6 b V e T h 6 S 4 w Z W 6 m D l N 3 B / 9 8 9 f f t 7 Q G z 3 t Y g 9 p L U G b A p 8 y A f x d m o H 1 h + S Z A b u w A W w 5 p z U 5 j B u 1 z V T u T v p G K p m u Y G X c t O k U y L y p G l P x Q g k M 4 i S 9 C Z E f h M E E 7 w b U W Q i K N z g I z t W O + 6 q l w k s X O 5 A L b / R t s 9 + 1 8 5 4 9 M 6 Y i 0 Q e e k C j Y l p g o g s 1 P V 6 i m K D K B L 4 P 7 I l q z 1 R G k M 9 0 d 4 2 q o q K n d b j X Y T W F W S F s l 3 4 H f f z u / + y D W p k T 5 1 q + E b b J v v 4 A J 8 2 t r 5 m q l a 2 e f t m 0 L d Y / q 0 j f N H 6 A k g b Y e v 2 Q 5 v 8 9 5 t h 7 f 5 1 X Y 4 2 Q 4 3 C E Z T x U S B r l b C + V m 2 C 4 a / D O O c i W A W y u q p 2 u 0 R t A 8 x I 5 L s P 1 F P E / E H 5 G b 4 d + H Z X h 6 n J Q X + l 7 K 2 m 5 f r 4 d Z 6 2 Z g D u X j x u y P j v I c J 0 V 4 i g X 7 X 7 / G 1 i t 3 r I h M s o m n e Y t A X r 4 o D x 7 d D v 1 X x E W A D D C e H Z W o P q v W 2 u I / v d 7 G O b l a V 9 k b u f m S r r x 9 5 T v g R d Z o w P 6 I q 7 t K P 1 B e X g x 9 p h r R m Y n X 8 e n X l P c O D V J y m M P G j m N r M P r S k E S J G Q L i N G z V t s p I + x b Z G g r W g Y E d V T A 6 l K x H 2 U 0 + d c 4 u N x e G W g u W V 4 9 o 4 F S C g x q n A J 5 r O o Z L i Q K h y d y d V J 6 Z n / 1 B P u Q C o Q p O 3 P b g u N k O d D e E h x J D L 7 Y X p G g y o o 4 g b q u y W C I L 0 / K 7 n Y 0 P 9 q m P a x X X 2 x L 5 r i P 2 B m G 7 i I 1 9 F J t 4 9 A v U G W s + B C q M O A 9 K 3 a c c 7 n g + q a C O 5 u h X b t J G B v N C M D L 9 / I 8 O / G h k n I 7 P c 4 u V P 0 G 4 q X b j a w n e 9 s N v l y W 8 P U C a h t R d B O z + n R 4 V a m 2 A f 5 + C I u p p e 9 s T r 7 s 8 s X X 8 l 5 e S A b + V + v s B m d n 6 J i t y Q n S m 7 W M z b + X Q 3 2 9 C V Z 4 a 8 M b E 6 L a t J d z c h 2 3 1 N y B Z l Q j h l Q v h d m x D u a k L q I d 0 O v l 3 c S T + U N q A D T n 4 W F K J Y Q c c q O 3 q Y f p 9 E g L G j 2 e h n r F D K J Q j U l b w p 7 C G O I u Z h s O O 2 M B G c p m D u Q s G c d h f c S r L c g W S 5 B V k 5 b T u 4 A 4 x z E 7 J y D P G 5 G w t z i 1 3 i J s / G j R a B 2 0 m a 2 7 0 T J 0 0 Z N 7 g m 3 s c y c h O 0 8 x G V w n X u o U a E o 3 6 R B n 6 u A 7 9 3 / 8 D v f Q V + t z 8 H a K C Y n U I a Z 2 F c 5 U o g 4 o s y J 1 5 y 5 L 3 I y M D H t 0 O o / c 4 5 X x 2 k 0 i n z C 4 5 e 1 L 0 6 y i v I X Z t B 0 C w U X c u R d y 9 9 + d z R F L g 4 N 7 f f F b n 8 Z Y W T F e j F 7 R Z X 6 W g r 3 P C 7 l 0 W 9 9 X s a 8 z L b f I o 7 u v t 9 0 X 2 b Q n e P Q n f v r t H d c 0 X 3 e k j U 7 x s M S O N 6 v e 4 T 7 w 1 6 Q r i D i O i y o Q v F F z w j x 9 m T + q E Q / r c J B E W Z + Y f E K w p Y b C j c w 1 j p 8 + q e q A W c e 4 Y f y E C l G Y y 9 P q S 2 C N Y p 1 R u h S a V q 7 H C t D w F P L x W o 5 5 h e y G 8 K n e j b M 2 G 9 R 3 s e z / A + w q O t j m e C e c / O 4 p 6 R 9 z 0 T R n s u L s 2 z W j H P 7 i k 8 x D D Q 5 O 0 N f v g X A A D / / w M A U E s B A i 0 A F A A G A A g A A A A h A C r d q k D S A A A A N w E A A B M A A A A A A A A A A A A A A A A A A A A A A F t D b 2 5 0 Z W 5 0 X 1 R 5 c G V z X S 5 4 b W x Q S w E C L Q A U A A I A C A A A A C E A P M E k o K o A A A D 3 A A A A E g A A A A A A A A A A A A A A A A A L A w A A Q 2 9 u Z m l n L 1 B h Y 2 t h Z 2 U u e G 1 s U E s B A i 0 A F A A C A A g A A A A h A F j b u k s 1 C Q A A Z 0 A A A B M A A A A A A A A A A A A A A A A A 5 Q M A A E Z v c m 1 1 b G F z L 1 N l Y 3 R p b 2 4 x L m 1 Q S w U G A A A A A A M A A w D C A A A A S w 0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i q A Q A A A A A A x q o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e H R l b m R l Z C U y M E Z l Y X R 1 c m V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M t M T E t M D J U M D c 6 N T M 6 M D U u N D Y w M T Q 3 N V o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U 1 O T h l N z U t N D Y w Z S 0 0 Y j d m L T g x M j k t M G M 4 N T R j M z l k Y W I 5 I i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R l b m R l Z C B G Z W F 0 d X J l c y 9 B d X R v U m V t b 3 Z l Z E N v b H V t b n M x L n t T Y 2 h v b 2 w g T m F t Z S w w f S Z x d W 9 0 O y w m c X V v d D t T Z W N 0 a W 9 u M S 9 F e H R l b m R l Z C B G Z W F 0 d X J l c y 9 B d X R v U m V t b 3 Z l Z E N v b H V t b n M x L n t M a W 5 r Z W R J b i B G b 2 x s b 3 d l c n M s M X 0 m c X V v d D s s J n F 1 b 3 Q 7 U 2 V j d G l v b j E v R X h 0 Z W 5 k Z W Q g R m V h d H V y Z X M v Q X V 0 b 1 J l b W 9 2 Z W R D b 2 x 1 b W 5 z M S 5 7 T G l u a 2 V k S W 4 g Q X Z l c m F n Z S B Q b 3 N 0 I F R p b W U s M n 0 m c X V v d D s s J n F 1 b 3 Q 7 U 2 V j d G l v b j E v R X h 0 Z W 5 k Z W Q g R m V h d H V y Z X M v Q X V 0 b 1 J l b W 9 2 Z W R D b 2 x 1 b W 5 z M S 5 7 S W 5 z d G F n c m F t I G V u Z 2 F n Z W 1 l b n Q g J S w z f S Z x d W 9 0 O y w m c X V v d D t T Z W N 0 a W 9 u M S 9 F e H R l b m R l Z C B G Z W F 0 d X J l c y 9 B d X R v U m V t b 3 Z l Z E N v b H V t b n M x L n t H b 2 9 n b G U g U m F 0 a W 5 n L D R 9 J n F 1 b 3 Q 7 L C Z x d W 9 0 O 1 N l Y 3 R p b 2 4 x L 0 V 4 d G V u Z G V k I E Z l Y X R 1 c m V z L 0 F 1 d G 9 S Z W 1 v d m V k Q 2 9 s d W 1 u c z E u e 0 d v b 2 d s Z S B O d W 1 i Z X I g b 2 Y g U m V 2 a W V 3 c y w 1 f S Z x d W 9 0 O y w m c X V v d D t T Z W N 0 a W 9 u M S 9 F e H R l b m R l Z C B G Z W F 0 d X J l c y 9 B d X R v U m V t b 3 Z l Z E N v b H V t b n M x L n t S Z X N l Y X J j a C B R d W F s a X R 5 L D Z 9 J n F 1 b 3 Q 7 L C Z x d W 9 0 O 1 N l Y 3 R p b 2 4 x L 0 V 4 d G V u Z G V k I E Z l Y X R 1 c m V z L 0 F 1 d G 9 S Z W 1 v d m V k Q 2 9 s d W 1 u c z E u e 0 N p d G F 0 a W 9 u c y B w Z X I g R m F j d W x 0 e S w 3 f S Z x d W 9 0 O y w m c X V v d D t T Z W N 0 a W 9 u M S 9 F e H R l b m R l Z C B G Z W F 0 d X J l c y 9 B d X R v U m V t b 3 Z l Z E N v b H V t b n M x L n t B d m V y Y W d l I E V 4 c G V y a W V u Y 2 U g b 2 Y g R m F j d W x 0 e S w 4 f S Z x d W 9 0 O y w m c X V v d D t T Z W N 0 a W 9 u M S 9 F e H R l b m R l Z C B G Z W F 0 d X J l c y 9 B d X R v U m V t b 3 Z l Z E N v b H V t b n M x L n t T d H V k Z W 5 0 c y B w Z X I g U 3 R h Z m Y s O X 0 m c X V v d D s s J n F 1 b 3 Q 7 U 2 V j d G l v b j E v R X h 0 Z W 5 k Z W Q g R m V h d H V y Z X M v Q X V 0 b 1 J l b W 9 2 Z W R D b 2 x 1 b W 5 z M S 5 7 Q 2 9 s d W 1 u M T E s M T B 9 J n F 1 b 3 Q 7 L C Z x d W 9 0 O 1 N l Y 3 R p b 2 4 x L 0 V 4 d G V u Z G V k I E Z l Y X R 1 c m V z L 0 F 1 d G 9 S Z W 1 v d m V k Q 2 9 s d W 1 u c z E u e 0 N v b H V t b j E y L D E x f S Z x d W 9 0 O y w m c X V v d D t T Z W N 0 a W 9 u M S 9 F e H R l b m R l Z C B G Z W F 0 d X J l c y 9 B d X R v U m V t b 3 Z l Z E N v b H V t b n M x L n t D b 2 x 1 b W 4 x M y w x M n 0 m c X V v d D s s J n F 1 b 3 Q 7 U 2 V j d G l v b j E v R X h 0 Z W 5 k Z W Q g R m V h d H V y Z X M v Q X V 0 b 1 J l b W 9 2 Z W R D b 2 x 1 b W 5 z M S 5 7 Q 2 9 s d W 1 u M T Q s M T N 9 J n F 1 b 3 Q 7 L C Z x d W 9 0 O 1 N l Y 3 R p b 2 4 x L 0 V 4 d G V u Z G V k I E Z l Y X R 1 c m V z L 0 F 1 d G 9 S Z W 1 v d m V k Q 2 9 s d W 1 u c z E u e 0 N v b H V t b j E 1 L D E 0 f S Z x d W 9 0 O y w m c X V v d D t T Z W N 0 a W 9 u M S 9 F e H R l b m R l Z C B G Z W F 0 d X J l c y 9 B d X R v U m V t b 3 Z l Z E N v b H V t b n M x L n t D b 2 x 1 b W 4 x N i w x N X 0 m c X V v d D s s J n F 1 b 3 Q 7 U 2 V j d G l v b j E v R X h 0 Z W 5 k Z W Q g R m V h d H V y Z X M v Q X V 0 b 1 J l b W 9 2 Z W R D b 2 x 1 b W 5 z M S 5 7 Q 2 9 s d W 1 u M T c s M T Z 9 J n F 1 b 3 Q 7 L C Z x d W 9 0 O 1 N l Y 3 R p b 2 4 x L 0 V 4 d G V u Z G V k I E Z l Y X R 1 c m V z L 0 F 1 d G 9 S Z W 1 v d m V k Q 2 9 s d W 1 u c z E u e 0 N v b H V t b j E 4 L D E 3 f S Z x d W 9 0 O y w m c X V v d D t T Z W N 0 a W 9 u M S 9 F e H R l b m R l Z C B G Z W F 0 d X J l c y 9 B d X R v U m V t b 3 Z l Z E N v b H V t b n M x L n t D b 2 x 1 b W 4 x O S w x O H 0 m c X V v d D s s J n F 1 b 3 Q 7 U 2 V j d G l v b j E v R X h 0 Z W 5 k Z W Q g R m V h d H V y Z X M v Q X V 0 b 1 J l b W 9 2 Z W R D b 2 x 1 b W 5 z M S 5 7 Q 2 9 s d W 1 u M j A s M T l 9 J n F 1 b 3 Q 7 L C Z x d W 9 0 O 1 N l Y 3 R p b 2 4 x L 0 V 4 d G V u Z G V k I E Z l Y X R 1 c m V z L 0 F 1 d G 9 S Z W 1 v d m V k Q 2 9 s d W 1 u c z E u e 0 N v b H V t b j I x L D I w f S Z x d W 9 0 O y w m c X V v d D t T Z W N 0 a W 9 u M S 9 F e H R l b m R l Z C B G Z W F 0 d X J l c y 9 B d X R v U m V t b 3 Z l Z E N v b H V t b n M x L n t D b 2 x 1 b W 4 y M i w y M X 0 m c X V v d D s s J n F 1 b 3 Q 7 U 2 V j d G l v b j E v R X h 0 Z W 5 k Z W Q g R m V h d H V y Z X M v Q X V 0 b 1 J l b W 9 2 Z W R D b 2 x 1 b W 5 z M S 5 7 Q 2 9 s d W 1 u M j M s M j J 9 J n F 1 b 3 Q 7 L C Z x d W 9 0 O 1 N l Y 3 R p b 2 4 x L 0 V 4 d G V u Z G V k I E Z l Y X R 1 c m V z L 0 F 1 d G 9 S Z W 1 v d m V k Q 2 9 s d W 1 u c z E u e 0 N v b H V t b j I 0 L D I z f S Z x d W 9 0 O y w m c X V v d D t T Z W N 0 a W 9 u M S 9 F e H R l b m R l Z C B G Z W F 0 d X J l c y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0 V 4 d G V u Z G V k I E Z l Y X R 1 c m V z L 0 F 1 d G 9 S Z W 1 v d m V k Q 2 9 s d W 1 u c z E u e 1 N j a G 9 v b C B O Y W 1 l L D B 9 J n F 1 b 3 Q 7 L C Z x d W 9 0 O 1 N l Y 3 R p b 2 4 x L 0 V 4 d G V u Z G V k I E Z l Y X R 1 c m V z L 0 F 1 d G 9 S Z W 1 v d m V k Q 2 9 s d W 1 u c z E u e 0 x p b m t l Z E l u I E Z v b G x v d 2 V y c y w x f S Z x d W 9 0 O y w m c X V v d D t T Z W N 0 a W 9 u M S 9 F e H R l b m R l Z C B G Z W F 0 d X J l c y 9 B d X R v U m V t b 3 Z l Z E N v b H V t b n M x L n t M a W 5 r Z W R J b i B B d m V y Y W d l I F B v c 3 Q g V G l t Z S w y f S Z x d W 9 0 O y w m c X V v d D t T Z W N 0 a W 9 u M S 9 F e H R l b m R l Z C B G Z W F 0 d X J l c y 9 B d X R v U m V t b 3 Z l Z E N v b H V t b n M x L n t J b n N 0 Y W d y Y W 0 g Z W 5 n Y W d l b W V u d C A l L D N 9 J n F 1 b 3 Q 7 L C Z x d W 9 0 O 1 N l Y 3 R p b 2 4 x L 0 V 4 d G V u Z G V k I E Z l Y X R 1 c m V z L 0 F 1 d G 9 S Z W 1 v d m V k Q 2 9 s d W 1 u c z E u e 0 d v b 2 d s Z S B S Y X R p b m c s N H 0 m c X V v d D s s J n F 1 b 3 Q 7 U 2 V j d G l v b j E v R X h 0 Z W 5 k Z W Q g R m V h d H V y Z X M v Q X V 0 b 1 J l b W 9 2 Z W R D b 2 x 1 b W 5 z M S 5 7 R 2 9 v Z 2 x l I E 5 1 b W J l c i B v Z i B S Z X Z p Z X d z L D V 9 J n F 1 b 3 Q 7 L C Z x d W 9 0 O 1 N l Y 3 R p b 2 4 x L 0 V 4 d G V u Z G V k I E Z l Y X R 1 c m V z L 0 F 1 d G 9 S Z W 1 v d m V k Q 2 9 s d W 1 u c z E u e 1 J l c 2 V h c m N o I F F 1 Y W x p d H k s N n 0 m c X V v d D s s J n F 1 b 3 Q 7 U 2 V j d G l v b j E v R X h 0 Z W 5 k Z W Q g R m V h d H V y Z X M v Q X V 0 b 1 J l b W 9 2 Z W R D b 2 x 1 b W 5 z M S 5 7 Q 2 l 0 Y X R p b 2 5 z I H B l c i B G Y W N 1 b H R 5 L D d 9 J n F 1 b 3 Q 7 L C Z x d W 9 0 O 1 N l Y 3 R p b 2 4 x L 0 V 4 d G V u Z G V k I E Z l Y X R 1 c m V z L 0 F 1 d G 9 S Z W 1 v d m V k Q 2 9 s d W 1 u c z E u e 0 F 2 Z X J h Z 2 U g R X h w Z X J p Z W 5 j Z S B v Z i B G Y W N 1 b H R 5 L D h 9 J n F 1 b 3 Q 7 L C Z x d W 9 0 O 1 N l Y 3 R p b 2 4 x L 0 V 4 d G V u Z G V k I E Z l Y X R 1 c m V z L 0 F 1 d G 9 S Z W 1 v d m V k Q 2 9 s d W 1 u c z E u e 1 N 0 d W R l b n R z I H B l c i B T d G F m Z i w 5 f S Z x d W 9 0 O y w m c X V v d D t T Z W N 0 a W 9 u M S 9 F e H R l b m R l Z C B G Z W F 0 d X J l c y 9 B d X R v U m V t b 3 Z l Z E N v b H V t b n M x L n t D b 2 x 1 b W 4 x M S w x M H 0 m c X V v d D s s J n F 1 b 3 Q 7 U 2 V j d G l v b j E v R X h 0 Z W 5 k Z W Q g R m V h d H V y Z X M v Q X V 0 b 1 J l b W 9 2 Z W R D b 2 x 1 b W 5 z M S 5 7 Q 2 9 s d W 1 u M T I s M T F 9 J n F 1 b 3 Q 7 L C Z x d W 9 0 O 1 N l Y 3 R p b 2 4 x L 0 V 4 d G V u Z G V k I E Z l Y X R 1 c m V z L 0 F 1 d G 9 S Z W 1 v d m V k Q 2 9 s d W 1 u c z E u e 0 N v b H V t b j E z L D E y f S Z x d W 9 0 O y w m c X V v d D t T Z W N 0 a W 9 u M S 9 F e H R l b m R l Z C B G Z W F 0 d X J l c y 9 B d X R v U m V t b 3 Z l Z E N v b H V t b n M x L n t D b 2 x 1 b W 4 x N C w x M 3 0 m c X V v d D s s J n F 1 b 3 Q 7 U 2 V j d G l v b j E v R X h 0 Z W 5 k Z W Q g R m V h d H V y Z X M v Q X V 0 b 1 J l b W 9 2 Z W R D b 2 x 1 b W 5 z M S 5 7 Q 2 9 s d W 1 u M T U s M T R 9 J n F 1 b 3 Q 7 L C Z x d W 9 0 O 1 N l Y 3 R p b 2 4 x L 0 V 4 d G V u Z G V k I E Z l Y X R 1 c m V z L 0 F 1 d G 9 S Z W 1 v d m V k Q 2 9 s d W 1 u c z E u e 0 N v b H V t b j E 2 L D E 1 f S Z x d W 9 0 O y w m c X V v d D t T Z W N 0 a W 9 u M S 9 F e H R l b m R l Z C B G Z W F 0 d X J l c y 9 B d X R v U m V t b 3 Z l Z E N v b H V t b n M x L n t D b 2 x 1 b W 4 x N y w x N n 0 m c X V v d D s s J n F 1 b 3 Q 7 U 2 V j d G l v b j E v R X h 0 Z W 5 k Z W Q g R m V h d H V y Z X M v Q X V 0 b 1 J l b W 9 2 Z W R D b 2 x 1 b W 5 z M S 5 7 Q 2 9 s d W 1 u M T g s M T d 9 J n F 1 b 3 Q 7 L C Z x d W 9 0 O 1 N l Y 3 R p b 2 4 x L 0 V 4 d G V u Z G V k I E Z l Y X R 1 c m V z L 0 F 1 d G 9 S Z W 1 v d m V k Q 2 9 s d W 1 u c z E u e 0 N v b H V t b j E 5 L D E 4 f S Z x d W 9 0 O y w m c X V v d D t T Z W N 0 a W 9 u M S 9 F e H R l b m R l Z C B G Z W F 0 d X J l c y 9 B d X R v U m V t b 3 Z l Z E N v b H V t b n M x L n t D b 2 x 1 b W 4 y M C w x O X 0 m c X V v d D s s J n F 1 b 3 Q 7 U 2 V j d G l v b j E v R X h 0 Z W 5 k Z W Q g R m V h d H V y Z X M v Q X V 0 b 1 J l b W 9 2 Z W R D b 2 x 1 b W 5 z M S 5 7 Q 2 9 s d W 1 u M j E s M j B 9 J n F 1 b 3 Q 7 L C Z x d W 9 0 O 1 N l Y 3 R p b 2 4 x L 0 V 4 d G V u Z G V k I E Z l Y X R 1 c m V z L 0 F 1 d G 9 S Z W 1 v d m V k Q 2 9 s d W 1 u c z E u e 0 N v b H V t b j I y L D I x f S Z x d W 9 0 O y w m c X V v d D t T Z W N 0 a W 9 u M S 9 F e H R l b m R l Z C B G Z W F 0 d X J l c y 9 B d X R v U m V t b 3 Z l Z E N v b H V t b n M x L n t D b 2 x 1 b W 4 y M y w y M n 0 m c X V v d D s s J n F 1 b 3 Q 7 U 2 V j d G l v b j E v R X h 0 Z W 5 k Z W Q g R m V h d H V y Z X M v Q X V 0 b 1 J l b W 9 2 Z W R D b 2 x 1 b W 5 z M S 5 7 Q 2 9 s d W 1 u M j Q s M j N 9 J n F 1 b 3 Q 7 L C Z x d W 9 0 O 1 N l Y 3 R p b 2 4 x L 0 V 4 d G V u Z G V k I E Z l Y X R 1 c m V z L 0 F 1 d G 9 S Z W 1 v d m V k Q 2 9 s d W 1 u c z E u e 0 N v b H V t b j I 1 L D I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j A x O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z L T E x L T A y V D A 3 O j U z O j A 1 L j Q 2 M z E 0 N z J a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x Y T M w Z G U x L T E z M m Q t N D B k Z i 0 5 N 2 M 0 L W Q 0 Y W M 5 Z D R h M 2 E y O C I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C 9 B d X R v U m V t b 3 Z l Z E N v b H V t b n M x L n s j L D B 9 J n F 1 b 3 Q 7 L C Z x d W 9 0 O 1 N l Y 3 R p b 2 4 x L z I w M T g v Q X V 0 b 1 J l b W 9 2 Z W R D b 2 x 1 b W 5 z M S 5 7 U 2 N o b 2 9 s I E 5 h b W U s M X 0 m c X V v d D s s J n F 1 b 3 Q 7 U 2 V j d G l v b j E v M j A x O C 9 B d X R v U m V t b 3 Z l Z E N v b H V t b n M x L n t M Y W 5 n d W F n Z X M s M n 0 m c X V v d D s s J n F 1 b 3 Q 7 U 2 V j d G l v b j E v M j A x O C 9 B d X R v U m V t b 3 Z l Z E N v b H V t b n M x L n t T Y W x h c n k g d G 9 k Y X k g K F V T J C k s M 3 0 m c X V v d D s s J n F 1 b 3 Q 7 U 2 V j d G l v b j E v M j A x O C 9 B d X R v U m V t b 3 Z l Z E N v b H V t b n M x L n t G Z W 1 h b G U g c 3 R 1 Z G V u d H M g K C U p L D R 9 J n F 1 b 3 Q 7 L C Z x d W 9 0 O 1 N l Y 3 R p b 2 4 x L z I w M T g v Q X V 0 b 1 J l b W 9 2 Z W R D b 2 x 1 b W 5 z M S 5 7 V 2 9 t Z W 4 g b 2 4 g Y m 9 h c m Q g K C U p L D V 9 J n F 1 b 3 Q 7 L C Z x d W 9 0 O 1 N l Y 3 R p b 2 4 x L z I w M T g v Q X V 0 b 1 J l b W 9 2 Z W R D b 2 x 1 b W 5 z M S 5 7 Q 2 9 1 c n N l I G x l b m d 0 a C A o b W 9 u d G h z K S w 2 f S Z x d W 9 0 O y w m c X V v d D t T Z W N 0 a W 9 u M S 8 y M D E 4 L 0 F 1 d G 9 S Z W 1 v d m V k Q 2 9 s d W 1 u c z E u e 0 1 h e G l t d W 0 g Y 2 9 1 c n N l I G Z l Z S A o b G 9 j Y W w g Y 3 V y c m V u Y 3 k p L D d 9 J n F 1 b 3 Q 7 L C Z x d W 9 0 O 1 N l Y 3 R p b 2 4 x L z I w M T g v Q X V 0 b 1 J l b W 9 2 Z W R D b 2 x 1 b W 5 z M S 5 7 R m V t Y W x l I G Z h Y 3 V s d H k g K C U p L D h 9 J n F 1 b 3 Q 7 L C Z x d W 9 0 O 1 N l Y 3 R p b 2 4 x L z I w M T g v Q X V 0 b 1 J l b W 9 2 Z W R D b 2 x 1 b W 5 z M S 5 7 Q 2 9 t c G F u e S B p b n R l c m 5 z a G l w c y A o J S k s O X 0 m c X V v d D s s J n F 1 b 3 Q 7 U 2 V j d G l v b j E v M j A x O C 9 B d X R v U m V t b 3 Z l Z E N v b H V t b n M x L n t D b 3 V u d H J 5 L D E w f S Z x d W 9 0 O y w m c X V v d D t T Z W N 0 a W 9 u M S 8 y M D E 4 L 0 F 1 d G 9 S Z W 1 v d m V k Q 2 9 s d W 1 u c z E u e 0 l u d G V y b m F 0 a W 9 u Y W w g Z m F j d W x 0 e S A o J S k s M T F 9 J n F 1 b 3 Q 7 L C Z x d W 9 0 O 1 N l Y 3 R p b 2 4 x L z I w M T g v Q X V 0 b 1 J l b W 9 2 Z W R D b 2 x 1 b W 5 z M S 5 7 T n V t Y m V y I G V u c m 9 s b G V k I D I w M T c v M T g s M T J 9 J n F 1 b 3 Q 7 L C Z x d W 9 0 O 1 N l Y 3 R p b 2 4 x L z I w M T g v Q X V 0 b 1 J l b W 9 2 Z W R D b 2 x 1 b W 5 z M S 5 7 Q 2 F y Z W V y I H B y b 2 d y Z X N z I H J h b m s s M T N 9 J n F 1 b 3 Q 7 L C Z x d W 9 0 O 1 N l Y 3 R p b 2 4 x L z I w M T g v Q X V 0 b 1 J l b W 9 2 Z W R D b 2 x 1 b W 5 z M S 5 7 S W 5 0 Z X J u Y X R p b 2 5 h b C B i b 2 F y Z C A o J S k s M T R 9 J n F 1 b 3 Q 7 L C Z x d W 9 0 O 1 N l Y 3 R p b 2 4 x L z I w M T g v Q X V 0 b 1 J l b W 9 2 Z W R D b 2 x 1 b W 5 z M S 5 7 M y 1 5 Z W F y I G F 2 Z X J h Z 2 U s M T V 9 J n F 1 b 3 Q 7 L C Z x d W 9 0 O 1 N l Y 3 R p b 2 4 x L z I w M T g v Q X V 0 b 1 J l b W 9 2 Z W R D b 2 x 1 b W 5 z M S 5 7 S W 5 0 Z X J u Y X R p b 2 5 h b C B t b 2 J p b G l 0 e S B y Y W 5 r L D E 2 f S Z x d W 9 0 O y w m c X V v d D t T Z W N 0 a W 9 u M S 8 y M D E 4 L 0 F 1 d G 9 S Z W 1 v d m V k Q 2 9 s d W 1 u c z E u e 1 N h b G F y e S B w Z X J j Z W 5 0 Y W d l I G l u Y 3 J l Y X N l L D E 3 f S Z x d W 9 0 O y w m c X V v d D t T Z W N 0 a W 9 u M S 8 y M D E 4 L 0 F 1 d G 9 S Z W 1 v d m V k Q 2 9 s d W 1 u c z E u e 0 l u d G V y b m F 0 a W 9 u Y W w g c 3 R 1 Z G V u d H M g K C U p L D E 4 f S Z x d W 9 0 O y w m c X V v d D t T Z W N 0 a W 9 u M S 8 y M D E 4 L 0 F 1 d G 9 S Z W 1 v d m V k Q 2 9 s d W 1 u c z E u e 0 Z h Y 3 V s d H k g d 2 l 0 a C B k b 2 N 0 b 3 J h d G V z I C g l K S w x O X 0 m c X V v d D s s J n F 1 b 3 Q 7 U 2 V j d G l v b j E v M j A x O C 9 B d X R v U m V t b 3 Z l Z E N v b H V t b n M x L n t S Z W x l d m F u d C B k Z W d y Z W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8 y M D E 4 L 0 F 1 d G 9 S Z W 1 v d m V k Q 2 9 s d W 1 u c z E u e y M s M H 0 m c X V v d D s s J n F 1 b 3 Q 7 U 2 V j d G l v b j E v M j A x O C 9 B d X R v U m V t b 3 Z l Z E N v b H V t b n M x L n t T Y 2 h v b 2 w g T m F t Z S w x f S Z x d W 9 0 O y w m c X V v d D t T Z W N 0 a W 9 u M S 8 y M D E 4 L 0 F 1 d G 9 S Z W 1 v d m V k Q 2 9 s d W 1 u c z E u e 0 x h b m d 1 Y W d l c y w y f S Z x d W 9 0 O y w m c X V v d D t T Z W N 0 a W 9 u M S 8 y M D E 4 L 0 F 1 d G 9 S Z W 1 v d m V k Q 2 9 s d W 1 u c z E u e 1 N h b G F y e S B 0 b 2 R h e S A o V V M k K S w z f S Z x d W 9 0 O y w m c X V v d D t T Z W N 0 a W 9 u M S 8 y M D E 4 L 0 F 1 d G 9 S Z W 1 v d m V k Q 2 9 s d W 1 u c z E u e 0 Z l b W F s Z S B z d H V k Z W 5 0 c y A o J S k s N H 0 m c X V v d D s s J n F 1 b 3 Q 7 U 2 V j d G l v b j E v M j A x O C 9 B d X R v U m V t b 3 Z l Z E N v b H V t b n M x L n t X b 2 1 l b i B v b i B i b 2 F y Z C A o J S k s N X 0 m c X V v d D s s J n F 1 b 3 Q 7 U 2 V j d G l v b j E v M j A x O C 9 B d X R v U m V t b 3 Z l Z E N v b H V t b n M x L n t D b 3 V y c 2 U g b G V u Z 3 R o I C h t b 2 5 0 a H M p L D Z 9 J n F 1 b 3 Q 7 L C Z x d W 9 0 O 1 N l Y 3 R p b 2 4 x L z I w M T g v Q X V 0 b 1 J l b W 9 2 Z W R D b 2 x 1 b W 5 z M S 5 7 T W F 4 a W 1 1 b S B j b 3 V y c 2 U g Z m V l I C h s b 2 N h b C B j d X J y Z W 5 j e S k s N 3 0 m c X V v d D s s J n F 1 b 3 Q 7 U 2 V j d G l v b j E v M j A x O C 9 B d X R v U m V t b 3 Z l Z E N v b H V t b n M x L n t G Z W 1 h b G U g Z m F j d W x 0 e S A o J S k s O H 0 m c X V v d D s s J n F 1 b 3 Q 7 U 2 V j d G l v b j E v M j A x O C 9 B d X R v U m V t b 3 Z l Z E N v b H V t b n M x L n t D b 2 1 w Y W 5 5 I G l u d G V y b n N o a X B z I C g l K S w 5 f S Z x d W 9 0 O y w m c X V v d D t T Z W N 0 a W 9 u M S 8 y M D E 4 L 0 F 1 d G 9 S Z W 1 v d m V k Q 2 9 s d W 1 u c z E u e 0 N v d W 5 0 c n k s M T B 9 J n F 1 b 3 Q 7 L C Z x d W 9 0 O 1 N l Y 3 R p b 2 4 x L z I w M T g v Q X V 0 b 1 J l b W 9 2 Z W R D b 2 x 1 b W 5 z M S 5 7 S W 5 0 Z X J u Y X R p b 2 5 h b C B m Y W N 1 b H R 5 I C g l K S w x M X 0 m c X V v d D s s J n F 1 b 3 Q 7 U 2 V j d G l v b j E v M j A x O C 9 B d X R v U m V t b 3 Z l Z E N v b H V t b n M x L n t O d W 1 i Z X I g Z W 5 y b 2 x s Z W Q g M j A x N y 8 x O C w x M n 0 m c X V v d D s s J n F 1 b 3 Q 7 U 2 V j d G l v b j E v M j A x O C 9 B d X R v U m V t b 3 Z l Z E N v b H V t b n M x L n t D Y X J l Z X I g c H J v Z 3 J l c 3 M g c m F u a y w x M 3 0 m c X V v d D s s J n F 1 b 3 Q 7 U 2 V j d G l v b j E v M j A x O C 9 B d X R v U m V t b 3 Z l Z E N v b H V t b n M x L n t J b n R l c m 5 h d G l v b m F s I G J v Y X J k I C g l K S w x N H 0 m c X V v d D s s J n F 1 b 3 Q 7 U 2 V j d G l v b j E v M j A x O C 9 B d X R v U m V t b 3 Z l Z E N v b H V t b n M x L n s z L X l l Y X I g Y X Z l c m F n Z S w x N X 0 m c X V v d D s s J n F 1 b 3 Q 7 U 2 V j d G l v b j E v M j A x O C 9 B d X R v U m V t b 3 Z l Z E N v b H V t b n M x L n t J b n R l c m 5 h d G l v b m F s I G 1 v Y m l s a X R 5 I H J h b m s s M T Z 9 J n F 1 b 3 Q 7 L C Z x d W 9 0 O 1 N l Y 3 R p b 2 4 x L z I w M T g v Q X V 0 b 1 J l b W 9 2 Z W R D b 2 x 1 b W 5 z M S 5 7 U 2 F s Y X J 5 I H B l c m N l b n R h Z 2 U g a W 5 j c m V h c 2 U s M T d 9 J n F 1 b 3 Q 7 L C Z x d W 9 0 O 1 N l Y 3 R p b 2 4 x L z I w M T g v Q X V 0 b 1 J l b W 9 2 Z W R D b 2 x 1 b W 5 z M S 5 7 S W 5 0 Z X J u Y X R p b 2 5 h b C B z d H V k Z W 5 0 c y A o J S k s M T h 9 J n F 1 b 3 Q 7 L C Z x d W 9 0 O 1 N l Y 3 R p b 2 4 x L z I w M T g v Q X V 0 b 1 J l b W 9 2 Z W R D b 2 x 1 b W 5 z M S 5 7 R m F j d W x 0 e S B 3 a X R o I G R v Y 3 R v c m F 0 Z X M g K C U p L D E 5 f S Z x d W 9 0 O y w m c X V v d D t T Z W N 0 a W 9 u M S 8 y M D E 4 L 0 F 1 d G 9 S Z W 1 v d m V k Q 2 9 s d W 1 u c z E u e 1 J l b G V 2 Y W 5 0 I G R l Z 3 J l Z S w y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l c m d l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z L T E x L T A y V D A 3 O j U z O j A 1 L j Q 2 N D E 0 N z N a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4 N j g 2 Y W R m L T E 1 Y m M t N D d j N y 0 5 M j V i L W M 0 M z U 1 N j E x M D I 1 N i I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1 L 0 F 1 d G 9 S Z W 1 v d m V k Q 2 9 s d W 1 u c z E u e 1 N j a G 9 v b C B O Y W 1 l L D B 9 J n F 1 b 3 Q 7 L C Z x d W 9 0 O 1 N l Y 3 R p b 2 4 x L 0 1 l c m d l N S 9 B d X R v U m V t b 3 Z l Z E N v b H V t b n M x L n t M a W 5 r Z W R J b i B G b 2 x s b 3 d l c n M s M X 0 m c X V v d D s s J n F 1 b 3 Q 7 U 2 V j d G l v b j E v T W V y Z 2 U 1 L 0 F 1 d G 9 S Z W 1 v d m V k Q 2 9 s d W 1 u c z E u e 0 x p b m t l Z E l u I E F 2 Z X J h Z 2 U g U G 9 z d C B U a W 1 l L D J 9 J n F 1 b 3 Q 7 L C Z x d W 9 0 O 1 N l Y 3 R p b 2 4 x L 0 1 l c m d l N S 9 B d X R v U m V t b 3 Z l Z E N v b H V t b n M x L n t J b n N 0 Y W d y Y W 0 g Z W 5 n Y W d l b W V u d C A l L D N 9 J n F 1 b 3 Q 7 L C Z x d W 9 0 O 1 N l Y 3 R p b 2 4 x L 0 1 l c m d l N S 9 B d X R v U m V t b 3 Z l Z E N v b H V t b n M x L n t H b 2 9 n b G U g U m F 0 a W 5 n L D R 9 J n F 1 b 3 Q 7 L C Z x d W 9 0 O 1 N l Y 3 R p b 2 4 x L 0 1 l c m d l N S 9 B d X R v U m V t b 3 Z l Z E N v b H V t b n M x L n t H b 2 9 n b G U g T n V t Y m V y I G 9 m I F J l d m l l d 3 M s N X 0 m c X V v d D s s J n F 1 b 3 Q 7 U 2 V j d G l v b j E v T W V y Z 2 U 1 L 0 F 1 d G 9 S Z W 1 v d m V k Q 2 9 s d W 1 u c z E u e 1 J l c 2 V h c m N o I F F 1 Y W x p d H k s N n 0 m c X V v d D s s J n F 1 b 3 Q 7 U 2 V j d G l v b j E v T W V y Z 2 U 1 L 0 F 1 d G 9 S Z W 1 v d m V k Q 2 9 s d W 1 u c z E u e 0 N p d G F 0 a W 9 u c y B w Z X I g R m F j d W x 0 e S w 3 f S Z x d W 9 0 O y w m c X V v d D t T Z W N 0 a W 9 u M S 9 N Z X J n Z T U v Q X V 0 b 1 J l b W 9 2 Z W R D b 2 x 1 b W 5 z M S 5 7 Q X Z l c m F n Z S B F e H B l c m l l b m N l I G 9 m I E Z h Y 3 V s d H k s O H 0 m c X V v d D s s J n F 1 b 3 Q 7 U 2 V j d G l v b j E v T W V y Z 2 U 1 L 0 F 1 d G 9 S Z W 1 v d m V k Q 2 9 s d W 1 u c z E u e 1 N 0 d W R l b n R z I H B l c i B T d G F m Z i w 5 f S Z x d W 9 0 O y w m c X V v d D t T Z W N 0 a W 9 u M S 9 N Z X J n Z T U v Q X V 0 b 1 J l b W 9 2 Z W R D b 2 x 1 b W 5 z M S 5 7 M j A x O C 4 j L D E w f S Z x d W 9 0 O y w m c X V v d D t T Z W N 0 a W 9 u M S 9 N Z X J n Z T U v Q X V 0 b 1 J l b W 9 2 Z W R D b 2 x 1 b W 5 z M S 5 7 M j A x O C 5 M Y W 5 n d W F n Z X M s M T F 9 J n F 1 b 3 Q 7 L C Z x d W 9 0 O 1 N l Y 3 R p b 2 4 x L 0 1 l c m d l N S 9 B d X R v U m V t b 3 Z l Z E N v b H V t b n M x L n s y M D E 4 L l N h b G F y e S B 0 b 2 R h e S A o V V M k K S w x M n 0 m c X V v d D s s J n F 1 b 3 Q 7 U 2 V j d G l v b j E v T W V y Z 2 U 1 L 0 F 1 d G 9 S Z W 1 v d m V k Q 2 9 s d W 1 u c z E u e z I w M T g u R m V t Y W x l I H N 0 d W R l b n R z I C g l K S w x M 3 0 m c X V v d D s s J n F 1 b 3 Q 7 U 2 V j d G l v b j E v T W V y Z 2 U 1 L 0 F 1 d G 9 S Z W 1 v d m V k Q 2 9 s d W 1 u c z E u e z I w M T g u V 2 9 t Z W 4 g b 2 4 g Y m 9 h c m Q g K C U p L D E 0 f S Z x d W 9 0 O y w m c X V v d D t T Z W N 0 a W 9 u M S 9 N Z X J n Z T U v Q X V 0 b 1 J l b W 9 2 Z W R D b 2 x 1 b W 5 z M S 5 7 M j A x O C 5 D b 3 V y c 2 U g b G V u Z 3 R o I C h t b 2 5 0 a H M p L D E 1 f S Z x d W 9 0 O y w m c X V v d D t T Z W N 0 a W 9 u M S 9 N Z X J n Z T U v Q X V 0 b 1 J l b W 9 2 Z W R D b 2 x 1 b W 5 z M S 5 7 M j A x O C 5 N Y X h p b X V t I G N v d X J z Z S B m Z W U g K G x v Y 2 F s I G N 1 c n J l b m N 5 K S w x N n 0 m c X V v d D s s J n F 1 b 3 Q 7 U 2 V j d G l v b j E v T W V y Z 2 U 1 L 0 F 1 d G 9 S Z W 1 v d m V k Q 2 9 s d W 1 u c z E u e z I w M T g u R m V t Y W x l I G Z h Y 3 V s d H k g K C U p L D E 3 f S Z x d W 9 0 O y w m c X V v d D t T Z W N 0 a W 9 u M S 9 N Z X J n Z T U v Q X V 0 b 1 J l b W 9 2 Z W R D b 2 x 1 b W 5 z M S 5 7 M j A x O C 5 D b 2 1 w Y W 5 5 I G l u d G V y b n N o a X B z I C g l K S w x O H 0 m c X V v d D s s J n F 1 b 3 Q 7 U 2 V j d G l v b j E v T W V y Z 2 U 1 L 0 F 1 d G 9 S Z W 1 v d m V k Q 2 9 s d W 1 u c z E u e z I w M T g u Q 2 9 1 b n R y e S w x O X 0 m c X V v d D s s J n F 1 b 3 Q 7 U 2 V j d G l v b j E v T W V y Z 2 U 1 L 0 F 1 d G 9 S Z W 1 v d m V k Q 2 9 s d W 1 u c z E u e z I w M T g u S W 5 0 Z X J u Y X R p b 2 5 h b C B m Y W N 1 b H R 5 I C g l K S w y M H 0 m c X V v d D s s J n F 1 b 3 Q 7 U 2 V j d G l v b j E v T W V y Z 2 U 1 L 0 F 1 d G 9 S Z W 1 v d m V k Q 2 9 s d W 1 u c z E u e z I w M T g u T n V t Y m V y I G V u c m 9 s b G V k I D I w M T c v M T g s M j F 9 J n F 1 b 3 Q 7 L C Z x d W 9 0 O 1 N l Y 3 R p b 2 4 x L 0 1 l c m d l N S 9 B d X R v U m V t b 3 Z l Z E N v b H V t b n M x L n s y M D E 4 L k N h c m V l c i B w c m 9 n c m V z c y B y Y W 5 r L D I y f S Z x d W 9 0 O y w m c X V v d D t T Z W N 0 a W 9 u M S 9 N Z X J n Z T U v Q X V 0 b 1 J l b W 9 2 Z W R D b 2 x 1 b W 5 z M S 5 7 M j A x O C 5 J b n R l c m 5 h d G l v b m F s I G J v Y X J k I C g l K S w y M 3 0 m c X V v d D s s J n F 1 b 3 Q 7 U 2 V j d G l v b j E v T W V y Z 2 U 1 L 0 F 1 d G 9 S Z W 1 v d m V k Q 2 9 s d W 1 u c z E u e z I w M T g u M y 1 5 Z W F y I G F 2 Z X J h Z 2 U s M j R 9 J n F 1 b 3 Q 7 L C Z x d W 9 0 O 1 N l Y 3 R p b 2 4 x L 0 1 l c m d l N S 9 B d X R v U m V t b 3 Z l Z E N v b H V t b n M x L n s y M D E 4 L k l u d G V y b m F 0 a W 9 u Y W w g b W 9 i a W x p d H k g c m F u a y w y N X 0 m c X V v d D s s J n F 1 b 3 Q 7 U 2 V j d G l v b j E v T W V y Z 2 U 1 L 0 F 1 d G 9 S Z W 1 v d m V k Q 2 9 s d W 1 u c z E u e z I w M T g u U 2 F s Y X J 5 I H B l c m N l b n R h Z 2 U g a W 5 j c m V h c 2 U s M j Z 9 J n F 1 b 3 Q 7 L C Z x d W 9 0 O 1 N l Y 3 R p b 2 4 x L 0 1 l c m d l N S 9 B d X R v U m V t b 3 Z l Z E N v b H V t b n M x L n s y M D E 4 L k l u d G V y b m F 0 a W 9 u Y W w g c 3 R 1 Z G V u d H M g K C U p L D I 3 f S Z x d W 9 0 O y w m c X V v d D t T Z W N 0 a W 9 u M S 9 N Z X J n Z T U v Q X V 0 b 1 J l b W 9 2 Z W R D b 2 x 1 b W 5 z M S 5 7 M j A x O C 5 G Y W N 1 b H R 5 I H d p d G g g Z G 9 j d G 9 y Y X R l c y A o J S k s M j h 9 J n F 1 b 3 Q 7 L C Z x d W 9 0 O 1 N l Y 3 R p b 2 4 x L 0 1 l c m d l N S 9 B d X R v U m V t b 3 Z l Z E N v b H V t b n M x L n s y M D E 4 L l J l b G V 2 Y W 5 0 I G R l Z 3 J l Z S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0 1 l c m d l N S 9 B d X R v U m V t b 3 Z l Z E N v b H V t b n M x L n t T Y 2 h v b 2 w g T m F t Z S w w f S Z x d W 9 0 O y w m c X V v d D t T Z W N 0 a W 9 u M S 9 N Z X J n Z T U v Q X V 0 b 1 J l b W 9 2 Z W R D b 2 x 1 b W 5 z M S 5 7 T G l u a 2 V k S W 4 g R m 9 s b G 9 3 Z X J z L D F 9 J n F 1 b 3 Q 7 L C Z x d W 9 0 O 1 N l Y 3 R p b 2 4 x L 0 1 l c m d l N S 9 B d X R v U m V t b 3 Z l Z E N v b H V t b n M x L n t M a W 5 r Z W R J b i B B d m V y Y W d l I F B v c 3 Q g V G l t Z S w y f S Z x d W 9 0 O y w m c X V v d D t T Z W N 0 a W 9 u M S 9 N Z X J n Z T U v Q X V 0 b 1 J l b W 9 2 Z W R D b 2 x 1 b W 5 z M S 5 7 S W 5 z d G F n c m F t I G V u Z 2 F n Z W 1 l b n Q g J S w z f S Z x d W 9 0 O y w m c X V v d D t T Z W N 0 a W 9 u M S 9 N Z X J n Z T U v Q X V 0 b 1 J l b W 9 2 Z W R D b 2 x 1 b W 5 z M S 5 7 R 2 9 v Z 2 x l I F J h d G l u Z y w 0 f S Z x d W 9 0 O y w m c X V v d D t T Z W N 0 a W 9 u M S 9 N Z X J n Z T U v Q X V 0 b 1 J l b W 9 2 Z W R D b 2 x 1 b W 5 z M S 5 7 R 2 9 v Z 2 x l I E 5 1 b W J l c i B v Z i B S Z X Z p Z X d z L D V 9 J n F 1 b 3 Q 7 L C Z x d W 9 0 O 1 N l Y 3 R p b 2 4 x L 0 1 l c m d l N S 9 B d X R v U m V t b 3 Z l Z E N v b H V t b n M x L n t S Z X N l Y X J j a C B R d W F s a X R 5 L D Z 9 J n F 1 b 3 Q 7 L C Z x d W 9 0 O 1 N l Y 3 R p b 2 4 x L 0 1 l c m d l N S 9 B d X R v U m V t b 3 Z l Z E N v b H V t b n M x L n t D a X R h d G l v b n M g c G V y I E Z h Y 3 V s d H k s N 3 0 m c X V v d D s s J n F 1 b 3 Q 7 U 2 V j d G l v b j E v T W V y Z 2 U 1 L 0 F 1 d G 9 S Z W 1 v d m V k Q 2 9 s d W 1 u c z E u e 0 F 2 Z X J h Z 2 U g R X h w Z X J p Z W 5 j Z S B v Z i B G Y W N 1 b H R 5 L D h 9 J n F 1 b 3 Q 7 L C Z x d W 9 0 O 1 N l Y 3 R p b 2 4 x L 0 1 l c m d l N S 9 B d X R v U m V t b 3 Z l Z E N v b H V t b n M x L n t T d H V k Z W 5 0 c y B w Z X I g U 3 R h Z m Y s O X 0 m c X V v d D s s J n F 1 b 3 Q 7 U 2 V j d G l v b j E v T W V y Z 2 U 1 L 0 F 1 d G 9 S Z W 1 v d m V k Q 2 9 s d W 1 u c z E u e z I w M T g u I y w x M H 0 m c X V v d D s s J n F 1 b 3 Q 7 U 2 V j d G l v b j E v T W V y Z 2 U 1 L 0 F 1 d G 9 S Z W 1 v d m V k Q 2 9 s d W 1 u c z E u e z I w M T g u T G F u Z 3 V h Z 2 V z L D E x f S Z x d W 9 0 O y w m c X V v d D t T Z W N 0 a W 9 u M S 9 N Z X J n Z T U v Q X V 0 b 1 J l b W 9 2 Z W R D b 2 x 1 b W 5 z M S 5 7 M j A x O C 5 T Y W x h c n k g d G 9 k Y X k g K F V T J C k s M T J 9 J n F 1 b 3 Q 7 L C Z x d W 9 0 O 1 N l Y 3 R p b 2 4 x L 0 1 l c m d l N S 9 B d X R v U m V t b 3 Z l Z E N v b H V t b n M x L n s y M D E 4 L k Z l b W F s Z S B z d H V k Z W 5 0 c y A o J S k s M T N 9 J n F 1 b 3 Q 7 L C Z x d W 9 0 O 1 N l Y 3 R p b 2 4 x L 0 1 l c m d l N S 9 B d X R v U m V t b 3 Z l Z E N v b H V t b n M x L n s y M D E 4 L l d v b W V u I G 9 u I G J v Y X J k I C g l K S w x N H 0 m c X V v d D s s J n F 1 b 3 Q 7 U 2 V j d G l v b j E v T W V y Z 2 U 1 L 0 F 1 d G 9 S Z W 1 v d m V k Q 2 9 s d W 1 u c z E u e z I w M T g u Q 2 9 1 c n N l I G x l b m d 0 a C A o b W 9 u d G h z K S w x N X 0 m c X V v d D s s J n F 1 b 3 Q 7 U 2 V j d G l v b j E v T W V y Z 2 U 1 L 0 F 1 d G 9 S Z W 1 v d m V k Q 2 9 s d W 1 u c z E u e z I w M T g u T W F 4 a W 1 1 b S B j b 3 V y c 2 U g Z m V l I C h s b 2 N h b C B j d X J y Z W 5 j e S k s M T Z 9 J n F 1 b 3 Q 7 L C Z x d W 9 0 O 1 N l Y 3 R p b 2 4 x L 0 1 l c m d l N S 9 B d X R v U m V t b 3 Z l Z E N v b H V t b n M x L n s y M D E 4 L k Z l b W F s Z S B m Y W N 1 b H R 5 I C g l K S w x N 3 0 m c X V v d D s s J n F 1 b 3 Q 7 U 2 V j d G l v b j E v T W V y Z 2 U 1 L 0 F 1 d G 9 S Z W 1 v d m V k Q 2 9 s d W 1 u c z E u e z I w M T g u Q 2 9 t c G F u e S B p b n R l c m 5 z a G l w c y A o J S k s M T h 9 J n F 1 b 3 Q 7 L C Z x d W 9 0 O 1 N l Y 3 R p b 2 4 x L 0 1 l c m d l N S 9 B d X R v U m V t b 3 Z l Z E N v b H V t b n M x L n s y M D E 4 L k N v d W 5 0 c n k s M T l 9 J n F 1 b 3 Q 7 L C Z x d W 9 0 O 1 N l Y 3 R p b 2 4 x L 0 1 l c m d l N S 9 B d X R v U m V t b 3 Z l Z E N v b H V t b n M x L n s y M D E 4 L k l u d G V y b m F 0 a W 9 u Y W w g Z m F j d W x 0 e S A o J S k s M j B 9 J n F 1 b 3 Q 7 L C Z x d W 9 0 O 1 N l Y 3 R p b 2 4 x L 0 1 l c m d l N S 9 B d X R v U m V t b 3 Z l Z E N v b H V t b n M x L n s y M D E 4 L k 5 1 b W J l c i B l b n J v b G x l Z C A y M D E 3 L z E 4 L D I x f S Z x d W 9 0 O y w m c X V v d D t T Z W N 0 a W 9 u M S 9 N Z X J n Z T U v Q X V 0 b 1 J l b W 9 2 Z W R D b 2 x 1 b W 5 z M S 5 7 M j A x O C 5 D Y X J l Z X I g c H J v Z 3 J l c 3 M g c m F u a y w y M n 0 m c X V v d D s s J n F 1 b 3 Q 7 U 2 V j d G l v b j E v T W V y Z 2 U 1 L 0 F 1 d G 9 S Z W 1 v d m V k Q 2 9 s d W 1 u c z E u e z I w M T g u S W 5 0 Z X J u Y X R p b 2 5 h b C B i b 2 F y Z C A o J S k s M j N 9 J n F 1 b 3 Q 7 L C Z x d W 9 0 O 1 N l Y 3 R p b 2 4 x L 0 1 l c m d l N S 9 B d X R v U m V t b 3 Z l Z E N v b H V t b n M x L n s y M D E 4 L j M t e W V h c i B h d m V y Y W d l L D I 0 f S Z x d W 9 0 O y w m c X V v d D t T Z W N 0 a W 9 u M S 9 N Z X J n Z T U v Q X V 0 b 1 J l b W 9 2 Z W R D b 2 x 1 b W 5 z M S 5 7 M j A x O C 5 J b n R l c m 5 h d G l v b m F s I G 1 v Y m l s a X R 5 I H J h b m s s M j V 9 J n F 1 b 3 Q 7 L C Z x d W 9 0 O 1 N l Y 3 R p b 2 4 x L 0 1 l c m d l N S 9 B d X R v U m V t b 3 Z l Z E N v b H V t b n M x L n s y M D E 4 L l N h b G F y e S B w Z X J j Z W 5 0 Y W d l I G l u Y 3 J l Y X N l L D I 2 f S Z x d W 9 0 O y w m c X V v d D t T Z W N 0 a W 9 u M S 9 N Z X J n Z T U v Q X V 0 b 1 J l b W 9 2 Z W R D b 2 x 1 b W 5 z M S 5 7 M j A x O C 5 J b n R l c m 5 h d G l v b m F s I H N 0 d W R l b n R z I C g l K S w y N 3 0 m c X V v d D s s J n F 1 b 3 Q 7 U 2 V j d G l v b j E v T W V y Z 2 U 1 L 0 F 1 d G 9 S Z W 1 v d m V k Q 2 9 s d W 1 u c z E u e z I w M T g u R m F j d W x 0 e S B 3 a X R o I G R v Y 3 R v c m F 0 Z X M g K C U p L D I 4 f S Z x d W 9 0 O y w m c X V v d D t T Z W N 0 a W 9 u M S 9 N Z X J n Z T U v Q X V 0 b 1 J l b W 9 2 Z W R D b 2 x 1 b W 5 z M S 5 7 M j A x O C 5 S Z W x l d m F u d C B k Z W d y Z W U s M j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y M D E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M t M T E t M D J U M D c 6 N T M 6 M D U u N D Y 2 M T Q 4 N V o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W Y 5 O D c x M j Y t N D Z h N C 0 0 N j N k L W J j M W I t M T h i Z G N h Y T l m Z G J j I i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L 0 F 1 d G 9 S Z W 1 v d m V k Q 2 9 s d W 1 u c z E u e y M s M H 0 m c X V v d D s s J n F 1 b 3 Q 7 U 2 V j d G l v b j E v M j A x O S 9 B d X R v U m V t b 3 Z l Z E N v b H V t b n M x L n t T Y 2 h v b 2 w g T m F t Z S w x f S Z x d W 9 0 O y w m c X V v d D t T Z W N 0 a W 9 u M S 8 y M D E 5 L 0 F 1 d G 9 S Z W 1 v d m V k Q 2 9 s d W 1 u c z E u e 1 B y b 2 d y Y W 1 t Z S B u Y W 1 l L D J 9 J n F 1 b 3 Q 7 L C Z x d W 9 0 O 1 N l Y 3 R p b 2 4 x L z I w M T k v Q X V 0 b 1 J l b W 9 2 Z W R D b 2 x 1 b W 5 z M S 5 7 S W 5 0 Z X J u Y X R p b 2 5 h b C B z d H V k Z W 5 0 c y A o J S k s M 3 0 m c X V v d D s s J n F 1 b 3 Q 7 U 2 V j d G l v b j E v M j A x O S 9 B d X R v U m V t b 3 Z l Z E N v b H V t b n M x L n t D b 2 1 w Y W 5 5 I G l u d G V y b n N o a X B z I C g l K S o s N H 0 m c X V v d D s s J n F 1 b 3 Q 7 U 2 V j d G l v b j E v M j A x O S 9 B d X R v U m V t b 3 Z l Z E N v b H V t b n M x L n t J b n R l c m 5 h d G l v b m F s I G N v d X J z Z S B l e H B l c m l l b m N l I H J h b m s s N X 0 m c X V v d D s s J n F 1 b 3 Q 7 U 2 V j d G l v b j E v M j A x O S 9 B d X R v U m V t b 3 Z l Z E N v b H V t b n M x L n t O d W 1 i Z X I g Z W 5 y b 2 x s Z W Q g M j A x O C 8 x O S o s N n 0 m c X V v d D s s J n F 1 b 3 Q 7 U 2 V j d G l v b j E v M j A x O S 9 B d X R v U m V t b 3 Z l Z E N v b H V t b n M x L n t X Z W l n a H R l Z C B z Y W x h c n k g K F V T J C k s N 3 0 m c X V v d D s s J n F 1 b 3 Q 7 U 2 V j d G l v b j E v M j A x O S 9 B d X R v U m V t b 3 Z l Z E N v b H V t b n M x L n t S Y W 5 r I G l u I D I w M T c s O H 0 m c X V v d D s s J n F 1 b 3 Q 7 U 2 V j d G l v b j E v M j A x O S 9 B d X R v U m V t b 3 Z l Z E N v b H V t b n M x L n t J b n R l c m 5 h d G l v b m F s I G Z h Y 3 V s d H k g K C U p L D l 9 J n F 1 b 3 Q 7 L C Z x d W 9 0 O 1 N l Y 3 R p b 2 4 x L z I w M T k v Q X V 0 b 1 J l b W 9 2 Z W R D b 2 x 1 b W 5 z M S 5 7 R W 1 w b G 9 5 Z W Q g Y X Q g d G h y Z W U g b W 9 u d G h z I C g l K S w x M H 0 m c X V v d D s s J n F 1 b 3 Q 7 U 2 V j d G l v b j E v M j A x O S 9 B d X R v U m V t b 3 Z l Z E N v b H V t b n M x L n t D Y X J l Z X I g c H J v Z 3 J l c 3 M g c m F u a y w x M X 0 m c X V v d D s s J n F 1 b 3 Q 7 U 2 V j d G l v b j E v M j A x O S 9 B d X R v U m V t b 3 Z l Z E N v b H V t b n M x L n t U a H J l Z S 1 5 Z W F y I G F 2 Z X J h Z 2 U s M T J 9 J n F 1 b 3 Q 7 L C Z x d W 9 0 O 1 N l Y 3 R p b 2 4 x L z I w M T k v Q X V 0 b 1 J l b W 9 2 Z W R D b 2 x 1 b W 5 z M S 5 7 V m F s d W U g Z m 9 y I G 1 v b m V 5 I H J h b m s s M T N 9 J n F 1 b 3 Q 7 L C Z x d W 9 0 O 1 N l Y 3 R p b 2 4 x L z I w M T k v Q X V 0 b 1 J l b W 9 2 Z W R D b 2 x 1 b W 5 z M S 5 7 Q 2 F y Z W V y c y B z Z X J 2 a W N l I H J h b m s s M T R 9 J n F 1 b 3 Q 7 L C Z x d W 9 0 O 1 N l Y 3 R p b 2 4 x L z I w M T k v Q X V 0 b 1 J l b W 9 2 Z W R D b 2 x 1 b W 5 z M S 5 7 U 2 F s Y X J 5 I H R v Z G F 5 I C h V U y Q p L D E 1 f S Z x d W 9 0 O y w m c X V v d D t T Z W N 0 a W 9 u M S 8 y M D E 5 L 0 F 1 d G 9 S Z W 1 v d m V k Q 2 9 s d W 1 u c z E u e 0 l u d G V y b m F 0 a W 9 u Y W w g b W 9 i a W x p d H k g c m F u a y w x N n 0 m c X V v d D s s J n F 1 b 3 Q 7 U 2 V j d G l v b j E v M j A x O S 9 B d X R v U m V t b 3 Z l Z E N v b H V t b n M x L n t T Y W x h c n k g c G V y Y 2 V u d G F n Z S B p b m N y Z W F z Z S w x N 3 0 m c X V v d D s s J n F 1 b 3 Q 7 U 2 V j d G l v b j E v M j A x O S 9 B d X R v U m V t b 3 Z l Z E N v b H V t b n M x L n t N Y X h p b X V t I G N v d X J z Z S B m Z W U g K G x v Y 2 F s I G N 1 c n J l b m N 5 K S o s M T h 9 J n F 1 b 3 Q 7 L C Z x d W 9 0 O 1 N l Y 3 R p b 2 4 x L z I w M T k v Q X V 0 b 1 J l b W 9 2 Z W R D b 2 x 1 b W 5 z M S 5 7 S W 5 0 Z X J u Y X R p b 2 5 h b C B i b 2 F y Z C A o J S k s M T l 9 J n F 1 b 3 Q 7 L C Z x d W 9 0 O 1 N l Y 3 R p b 2 4 x L z I w M T k v Q X V 0 b 1 J l b W 9 2 Z W R D b 2 x 1 b W 5 z M S 5 7 R m V t Y W x l I H N 0 d W R l b n R z I C g l K S w y M H 0 m c X V v d D s s J n F 1 b 3 Q 7 U 2 V j d G l v b j E v M j A x O S 9 B d X R v U m V t b 3 Z l Z E N v b H V t b n M x L n t G Y W N 1 b H R 5 I H d p d G g g Z G 9 j d G 9 y Y X R l c y A o J S k s M j F 9 J n F 1 b 3 Q 7 L C Z x d W 9 0 O 1 N l Y 3 R p b 2 4 x L z I w M T k v Q X V 0 b 1 J l b W 9 2 Z W R D b 2 x 1 b W 5 z M S 5 7 V 2 9 t Z W 4 g b 2 4 g Y m 9 h c m Q g K C U p L D I y f S Z x d W 9 0 O y w m c X V v d D t T Z W N 0 a W 9 u M S 8 y M D E 5 L 0 F 1 d G 9 S Z W 1 v d m V k Q 2 9 s d W 1 u c z E u e 0 N v d W 5 0 c n k s M j N 9 J n F 1 b 3 Q 7 L C Z x d W 9 0 O 1 N l Y 3 R p b 2 4 x L z I w M T k v Q X V 0 b 1 J l b W 9 2 Z W R D b 2 x 1 b W 5 z M S 5 7 U m F u a y B p b i A y M D E 4 L D I 0 f S Z x d W 9 0 O y w m c X V v d D t T Z W N 0 a W 9 u M S 8 y M D E 5 L 0 F 1 d G 9 S Z W 1 v d m V k Q 2 9 s d W 1 u c z E u e 0 N v d X J z Z S B s Z W 5 n d G g g K G 1 v b n R o c y k q L D I 1 f S Z x d W 9 0 O y w m c X V v d D t T Z W N 0 a W 9 u M S 8 y M D E 5 L 0 F 1 d G 9 S Z W 1 v d m V k Q 2 9 s d W 1 u c z E u e 0 x h b m d 1 Y W d l c y w y N n 0 m c X V v d D s s J n F 1 b 3 Q 7 U 2 V j d G l v b j E v M j A x O S 9 B d X R v U m V t b 3 Z l Z E N v b H V t b n M x L n t G Z W 1 h b G U g Z m F j d W x 0 e S A o J S k s M j d 9 J n F 1 b 3 Q 7 L C Z x d W 9 0 O 1 N l Y 3 R p b 2 4 x L z I w M T k v Q X V 0 b 1 J l b W 9 2 Z W R D b 2 x 1 b W 5 z M S 5 7 U m V s Z X Z h b n Q g Z G V n c m V l K u K A o S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z I w M T k v Q X V 0 b 1 J l b W 9 2 Z W R D b 2 x 1 b W 5 z M S 5 7 I y w w f S Z x d W 9 0 O y w m c X V v d D t T Z W N 0 a W 9 u M S 8 y M D E 5 L 0 F 1 d G 9 S Z W 1 v d m V k Q 2 9 s d W 1 u c z E u e 1 N j a G 9 v b C B O Y W 1 l L D F 9 J n F 1 b 3 Q 7 L C Z x d W 9 0 O 1 N l Y 3 R p b 2 4 x L z I w M T k v Q X V 0 b 1 J l b W 9 2 Z W R D b 2 x 1 b W 5 z M S 5 7 U H J v Z 3 J h b W 1 l I G 5 h b W U s M n 0 m c X V v d D s s J n F 1 b 3 Q 7 U 2 V j d G l v b j E v M j A x O S 9 B d X R v U m V t b 3 Z l Z E N v b H V t b n M x L n t J b n R l c m 5 h d G l v b m F s I H N 0 d W R l b n R z I C g l K S w z f S Z x d W 9 0 O y w m c X V v d D t T Z W N 0 a W 9 u M S 8 y M D E 5 L 0 F 1 d G 9 S Z W 1 v d m V k Q 2 9 s d W 1 u c z E u e 0 N v b X B h b n k g a W 5 0 Z X J u c 2 h p c H M g K C U p K i w 0 f S Z x d W 9 0 O y w m c X V v d D t T Z W N 0 a W 9 u M S 8 y M D E 5 L 0 F 1 d G 9 S Z W 1 v d m V k Q 2 9 s d W 1 u c z E u e 0 l u d G V y b m F 0 a W 9 u Y W w g Y 2 9 1 c n N l I G V 4 c G V y a W V u Y 2 U g c m F u a y w 1 f S Z x d W 9 0 O y w m c X V v d D t T Z W N 0 a W 9 u M S 8 y M D E 5 L 0 F 1 d G 9 S Z W 1 v d m V k Q 2 9 s d W 1 u c z E u e 0 5 1 b W J l c i B l b n J v b G x l Z C A y M D E 4 L z E 5 K i w 2 f S Z x d W 9 0 O y w m c X V v d D t T Z W N 0 a W 9 u M S 8 y M D E 5 L 0 F 1 d G 9 S Z W 1 v d m V k Q 2 9 s d W 1 u c z E u e 1 d l a W d o d G V k I H N h b G F y e S A o V V M k K S w 3 f S Z x d W 9 0 O y w m c X V v d D t T Z W N 0 a W 9 u M S 8 y M D E 5 L 0 F 1 d G 9 S Z W 1 v d m V k Q 2 9 s d W 1 u c z E u e 1 J h b m s g a W 4 g M j A x N y w 4 f S Z x d W 9 0 O y w m c X V v d D t T Z W N 0 a W 9 u M S 8 y M D E 5 L 0 F 1 d G 9 S Z W 1 v d m V k Q 2 9 s d W 1 u c z E u e 0 l u d G V y b m F 0 a W 9 u Y W w g Z m F j d W x 0 e S A o J S k s O X 0 m c X V v d D s s J n F 1 b 3 Q 7 U 2 V j d G l v b j E v M j A x O S 9 B d X R v U m V t b 3 Z l Z E N v b H V t b n M x L n t F b X B s b 3 l l Z C B h d C B 0 a H J l Z S B t b 2 5 0 a H M g K C U p L D E w f S Z x d W 9 0 O y w m c X V v d D t T Z W N 0 a W 9 u M S 8 y M D E 5 L 0 F 1 d G 9 S Z W 1 v d m V k Q 2 9 s d W 1 u c z E u e 0 N h c m V l c i B w c m 9 n c m V z c y B y Y W 5 r L D E x f S Z x d W 9 0 O y w m c X V v d D t T Z W N 0 a W 9 u M S 8 y M D E 5 L 0 F 1 d G 9 S Z W 1 v d m V k Q 2 9 s d W 1 u c z E u e 1 R o c m V l L X l l Y X I g Y X Z l c m F n Z S w x M n 0 m c X V v d D s s J n F 1 b 3 Q 7 U 2 V j d G l v b j E v M j A x O S 9 B d X R v U m V t b 3 Z l Z E N v b H V t b n M x L n t W Y W x 1 Z S B m b 3 I g b W 9 u Z X k g c m F u a y w x M 3 0 m c X V v d D s s J n F 1 b 3 Q 7 U 2 V j d G l v b j E v M j A x O S 9 B d X R v U m V t b 3 Z l Z E N v b H V t b n M x L n t D Y X J l Z X J z I H N l c n Z p Y 2 U g c m F u a y w x N H 0 m c X V v d D s s J n F 1 b 3 Q 7 U 2 V j d G l v b j E v M j A x O S 9 B d X R v U m V t b 3 Z l Z E N v b H V t b n M x L n t T Y W x h c n k g d G 9 k Y X k g K F V T J C k s M T V 9 J n F 1 b 3 Q 7 L C Z x d W 9 0 O 1 N l Y 3 R p b 2 4 x L z I w M T k v Q X V 0 b 1 J l b W 9 2 Z W R D b 2 x 1 b W 5 z M S 5 7 S W 5 0 Z X J u Y X R p b 2 5 h b C B t b 2 J p b G l 0 e S B y Y W 5 r L D E 2 f S Z x d W 9 0 O y w m c X V v d D t T Z W N 0 a W 9 u M S 8 y M D E 5 L 0 F 1 d G 9 S Z W 1 v d m V k Q 2 9 s d W 1 u c z E u e 1 N h b G F y e S B w Z X J j Z W 5 0 Y W d l I G l u Y 3 J l Y X N l L D E 3 f S Z x d W 9 0 O y w m c X V v d D t T Z W N 0 a W 9 u M S 8 y M D E 5 L 0 F 1 d G 9 S Z W 1 v d m V k Q 2 9 s d W 1 u c z E u e 0 1 h e G l t d W 0 g Y 2 9 1 c n N l I G Z l Z S A o b G 9 j Y W w g Y 3 V y c m V u Y 3 k p K i w x O H 0 m c X V v d D s s J n F 1 b 3 Q 7 U 2 V j d G l v b j E v M j A x O S 9 B d X R v U m V t b 3 Z l Z E N v b H V t b n M x L n t J b n R l c m 5 h d G l v b m F s I G J v Y X J k I C g l K S w x O X 0 m c X V v d D s s J n F 1 b 3 Q 7 U 2 V j d G l v b j E v M j A x O S 9 B d X R v U m V t b 3 Z l Z E N v b H V t b n M x L n t G Z W 1 h b G U g c 3 R 1 Z G V u d H M g K C U p L D I w f S Z x d W 9 0 O y w m c X V v d D t T Z W N 0 a W 9 u M S 8 y M D E 5 L 0 F 1 d G 9 S Z W 1 v d m V k Q 2 9 s d W 1 u c z E u e 0 Z h Y 3 V s d H k g d 2 l 0 a C B k b 2 N 0 b 3 J h d G V z I C g l K S w y M X 0 m c X V v d D s s J n F 1 b 3 Q 7 U 2 V j d G l v b j E v M j A x O S 9 B d X R v U m V t b 3 Z l Z E N v b H V t b n M x L n t X b 2 1 l b i B v b i B i b 2 F y Z C A o J S k s M j J 9 J n F 1 b 3 Q 7 L C Z x d W 9 0 O 1 N l Y 3 R p b 2 4 x L z I w M T k v Q X V 0 b 1 J l b W 9 2 Z W R D b 2 x 1 b W 5 z M S 5 7 Q 2 9 1 b n R y e S w y M 3 0 m c X V v d D s s J n F 1 b 3 Q 7 U 2 V j d G l v b j E v M j A x O S 9 B d X R v U m V t b 3 Z l Z E N v b H V t b n M x L n t S Y W 5 r I G l u I D I w M T g s M j R 9 J n F 1 b 3 Q 7 L C Z x d W 9 0 O 1 N l Y 3 R p b 2 4 x L z I w M T k v Q X V 0 b 1 J l b W 9 2 Z W R D b 2 x 1 b W 5 z M S 5 7 Q 2 9 1 c n N l I G x l b m d 0 a C A o b W 9 u d G h z K S o s M j V 9 J n F 1 b 3 Q 7 L C Z x d W 9 0 O 1 N l Y 3 R p b 2 4 x L z I w M T k v Q X V 0 b 1 J l b W 9 2 Z W R D b 2 x 1 b W 5 z M S 5 7 T G F u Z 3 V h Z 2 V z L D I 2 f S Z x d W 9 0 O y w m c X V v d D t T Z W N 0 a W 9 u M S 8 y M D E 5 L 0 F 1 d G 9 S Z W 1 v d m V k Q 2 9 s d W 1 u c z E u e 0 Z l b W F s Z S B m Y W N 1 b H R 5 I C g l K S w y N 3 0 m c X V v d D s s J n F 1 b 3 Q 7 U 2 V j d G l v b j E v M j A x O S 9 B d X R v U m V t b 3 Z l Z E N v b H V t b n M x L n t S Z W x l d m F u d C B k Z W d y Z W U q 4 o C h L D I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V y Z 2 U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M t M T E t M D J U M D c 6 N T M 6 M D U u N D Y 3 M T Q 3 N V o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z k 4 Y T l j M j E t Z j F j M y 0 0 Y 2 U w L W J l M W U t M G F j M G M x Z G M 1 N j M y I i 8 + P E V u d H J 5 I F R 5 c G U 9 I l J l b G F 0 a W 9 u c 2 h p c E l u Z m 9 D b 2 5 0 Y W l u Z X I i I F Z h b H V l P S J z e y Z x d W 9 0 O 2 N v b H V t b k N v d W 5 0 J n F 1 b 3 Q 7 O j U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Y v Q X V 0 b 1 J l b W 9 2 Z W R D b 2 x 1 b W 5 z M S 5 7 U 2 N o b 2 9 s I E 5 h b W U s M H 0 m c X V v d D s s J n F 1 b 3 Q 7 U 2 V j d G l v b j E v T W V y Z 2 U 2 L 0 F 1 d G 9 S Z W 1 v d m V k Q 2 9 s d W 1 u c z E u e 0 x p b m t l Z E l u I E Z v b G x v d 2 V y c y w x f S Z x d W 9 0 O y w m c X V v d D t T Z W N 0 a W 9 u M S 9 N Z X J n Z T Y v Q X V 0 b 1 J l b W 9 2 Z W R D b 2 x 1 b W 5 z M S 5 7 T G l u a 2 V k S W 4 g Q X Z l c m F n Z S B Q b 3 N 0 I F R p b W U s M n 0 m c X V v d D s s J n F 1 b 3 Q 7 U 2 V j d G l v b j E v T W V y Z 2 U 2 L 0 F 1 d G 9 S Z W 1 v d m V k Q 2 9 s d W 1 u c z E u e 0 l u c 3 R h Z 3 J h b S B l b m d h Z 2 V t Z W 5 0 I C U s M 3 0 m c X V v d D s s J n F 1 b 3 Q 7 U 2 V j d G l v b j E v T W V y Z 2 U 2 L 0 F 1 d G 9 S Z W 1 v d m V k Q 2 9 s d W 1 u c z E u e 0 d v b 2 d s Z S B S Y X R p b m c s N H 0 m c X V v d D s s J n F 1 b 3 Q 7 U 2 V j d G l v b j E v T W V y Z 2 U 2 L 0 F 1 d G 9 S Z W 1 v d m V k Q 2 9 s d W 1 u c z E u e 0 d v b 2 d s Z S B O d W 1 i Z X I g b 2 Y g U m V 2 a W V 3 c y w 1 f S Z x d W 9 0 O y w m c X V v d D t T Z W N 0 a W 9 u M S 9 N Z X J n Z T Y v Q X V 0 b 1 J l b W 9 2 Z W R D b 2 x 1 b W 5 z M S 5 7 U m V z Z W F y Y 2 g g U X V h b G l 0 e S w 2 f S Z x d W 9 0 O y w m c X V v d D t T Z W N 0 a W 9 u M S 9 N Z X J n Z T Y v Q X V 0 b 1 J l b W 9 2 Z W R D b 2 x 1 b W 5 z M S 5 7 Q 2 l 0 Y X R p b 2 5 z I H B l c i B G Y W N 1 b H R 5 L D d 9 J n F 1 b 3 Q 7 L C Z x d W 9 0 O 1 N l Y 3 R p b 2 4 x L 0 1 l c m d l N i 9 B d X R v U m V t b 3 Z l Z E N v b H V t b n M x L n t B d m V y Y W d l I E V 4 c G V y a W V u Y 2 U g b 2 Y g R m F j d W x 0 e S w 4 f S Z x d W 9 0 O y w m c X V v d D t T Z W N 0 a W 9 u M S 9 N Z X J n Z T Y v Q X V 0 b 1 J l b W 9 2 Z W R D b 2 x 1 b W 5 z M S 5 7 U 3 R 1 Z G V u d H M g c G V y I F N 0 Y W Z m L D l 9 J n F 1 b 3 Q 7 L C Z x d W 9 0 O 1 N l Y 3 R p b 2 4 x L 0 1 l c m d l N i 9 B d X R v U m V t b 3 Z l Z E N v b H V t b n M x L n s y M D E 4 L i M s M T B 9 J n F 1 b 3 Q 7 L C Z x d W 9 0 O 1 N l Y 3 R p b 2 4 x L 0 1 l c m d l N i 9 B d X R v U m V t b 3 Z l Z E N v b H V t b n M x L n s y M D E 4 L k x h b m d 1 Y W d l c y w x M X 0 m c X V v d D s s J n F 1 b 3 Q 7 U 2 V j d G l v b j E v T W V y Z 2 U 2 L 0 F 1 d G 9 S Z W 1 v d m V k Q 2 9 s d W 1 u c z E u e z I w M T g u U 2 F s Y X J 5 I H R v Z G F 5 I C h V U y Q p L D E y f S Z x d W 9 0 O y w m c X V v d D t T Z W N 0 a W 9 u M S 9 N Z X J n Z T Y v Q X V 0 b 1 J l b W 9 2 Z W R D b 2 x 1 b W 5 z M S 5 7 M j A x O C 5 G Z W 1 h b G U g c 3 R 1 Z G V u d H M g K C U p L D E z f S Z x d W 9 0 O y w m c X V v d D t T Z W N 0 a W 9 u M S 9 N Z X J n Z T Y v Q X V 0 b 1 J l b W 9 2 Z W R D b 2 x 1 b W 5 z M S 5 7 M j A x O C 5 X b 2 1 l b i B v b i B i b 2 F y Z C A o J S k s M T R 9 J n F 1 b 3 Q 7 L C Z x d W 9 0 O 1 N l Y 3 R p b 2 4 x L 0 1 l c m d l N i 9 B d X R v U m V t b 3 Z l Z E N v b H V t b n M x L n s y M D E 4 L k N v d X J z Z S B s Z W 5 n d G g g K G 1 v b n R o c y k s M T V 9 J n F 1 b 3 Q 7 L C Z x d W 9 0 O 1 N l Y 3 R p b 2 4 x L 0 1 l c m d l N i 9 B d X R v U m V t b 3 Z l Z E N v b H V t b n M x L n s y M D E 4 L k 1 h e G l t d W 0 g Y 2 9 1 c n N l I G Z l Z S A o b G 9 j Y W w g Y 3 V y c m V u Y 3 k p L D E 2 f S Z x d W 9 0 O y w m c X V v d D t T Z W N 0 a W 9 u M S 9 N Z X J n Z T Y v Q X V 0 b 1 J l b W 9 2 Z W R D b 2 x 1 b W 5 z M S 5 7 M j A x O C 5 G Z W 1 h b G U g Z m F j d W x 0 e S A o J S k s M T d 9 J n F 1 b 3 Q 7 L C Z x d W 9 0 O 1 N l Y 3 R p b 2 4 x L 0 1 l c m d l N i 9 B d X R v U m V t b 3 Z l Z E N v b H V t b n M x L n s y M D E 4 L k N v b X B h b n k g a W 5 0 Z X J u c 2 h p c H M g K C U p L D E 4 f S Z x d W 9 0 O y w m c X V v d D t T Z W N 0 a W 9 u M S 9 N Z X J n Z T Y v Q X V 0 b 1 J l b W 9 2 Z W R D b 2 x 1 b W 5 z M S 5 7 M j A x O C 5 D b 3 V u d H J 5 L D E 5 f S Z x d W 9 0 O y w m c X V v d D t T Z W N 0 a W 9 u M S 9 N Z X J n Z T Y v Q X V 0 b 1 J l b W 9 2 Z W R D b 2 x 1 b W 5 z M S 5 7 M j A x O C 5 J b n R l c m 5 h d G l v b m F s I G Z h Y 3 V s d H k g K C U p L D I w f S Z x d W 9 0 O y w m c X V v d D t T Z W N 0 a W 9 u M S 9 N Z X J n Z T Y v Q X V 0 b 1 J l b W 9 2 Z W R D b 2 x 1 b W 5 z M S 5 7 M j A x O C 5 O d W 1 i Z X I g Z W 5 y b 2 x s Z W Q g M j A x N y 8 x O C w y M X 0 m c X V v d D s s J n F 1 b 3 Q 7 U 2 V j d G l v b j E v T W V y Z 2 U 2 L 0 F 1 d G 9 S Z W 1 v d m V k Q 2 9 s d W 1 u c z E u e z I w M T g u Q 2 F y Z W V y I H B y b 2 d y Z X N z I H J h b m s s M j J 9 J n F 1 b 3 Q 7 L C Z x d W 9 0 O 1 N l Y 3 R p b 2 4 x L 0 1 l c m d l N i 9 B d X R v U m V t b 3 Z l Z E N v b H V t b n M x L n s y M D E 4 L k l u d G V y b m F 0 a W 9 u Y W w g Y m 9 h c m Q g K C U p L D I z f S Z x d W 9 0 O y w m c X V v d D t T Z W N 0 a W 9 u M S 9 N Z X J n Z T Y v Q X V 0 b 1 J l b W 9 2 Z W R D b 2 x 1 b W 5 z M S 5 7 M j A x O C 4 z L X l l Y X I g Y X Z l c m F n Z S w y N H 0 m c X V v d D s s J n F 1 b 3 Q 7 U 2 V j d G l v b j E v T W V y Z 2 U 2 L 0 F 1 d G 9 S Z W 1 v d m V k Q 2 9 s d W 1 u c z E u e z I w M T g u S W 5 0 Z X J u Y X R p b 2 5 h b C B t b 2 J p b G l 0 e S B y Y W 5 r L D I 1 f S Z x d W 9 0 O y w m c X V v d D t T Z W N 0 a W 9 u M S 9 N Z X J n Z T Y v Q X V 0 b 1 J l b W 9 2 Z W R D b 2 x 1 b W 5 z M S 5 7 M j A x O C 5 T Y W x h c n k g c G V y Y 2 V u d G F n Z S B p b m N y Z W F z Z S w y N n 0 m c X V v d D s s J n F 1 b 3 Q 7 U 2 V j d G l v b j E v T W V y Z 2 U 2 L 0 F 1 d G 9 S Z W 1 v d m V k Q 2 9 s d W 1 u c z E u e z I w M T g u S W 5 0 Z X J u Y X R p b 2 5 h b C B z d H V k Z W 5 0 c y A o J S k s M j d 9 J n F 1 b 3 Q 7 L C Z x d W 9 0 O 1 N l Y 3 R p b 2 4 x L 0 1 l c m d l N i 9 B d X R v U m V t b 3 Z l Z E N v b H V t b n M x L n s y M D E 4 L k Z h Y 3 V s d H k g d 2 l 0 a C B k b 2 N 0 b 3 J h d G V z I C g l K S w y O H 0 m c X V v d D s s J n F 1 b 3 Q 7 U 2 V j d G l v b j E v T W V y Z 2 U 2 L 0 F 1 d G 9 S Z W 1 v d m V k Q 2 9 s d W 1 u c z E u e z I w M T g u U m V s Z X Z h b n Q g Z G V n c m V l L D I 5 f S Z x d W 9 0 O y w m c X V v d D t T Z W N 0 a W 9 u M S 9 N Z X J n Z T Y v Q X V 0 b 1 J l b W 9 2 Z W R D b 2 x 1 b W 5 z M S 5 7 M j A x O S 4 j L D M w f S Z x d W 9 0 O y w m c X V v d D t T Z W N 0 a W 9 u M S 9 N Z X J n Z T Y v Q X V 0 b 1 J l b W 9 2 Z W R D b 2 x 1 b W 5 z M S 5 7 M j A x O S 5 J b n R l c m 5 h d G l v b m F s I H N 0 d W R l b n R z I C g l K S w z M X 0 m c X V v d D s s J n F 1 b 3 Q 7 U 2 V j d G l v b j E v T W V y Z 2 U 2 L 0 F 1 d G 9 S Z W 1 v d m V k Q 2 9 s d W 1 u c z E u e z I w M T k u Q 2 9 t c G F u e S B p b n R l c m 5 z a G l w c y A o J S k q L D M y f S Z x d W 9 0 O y w m c X V v d D t T Z W N 0 a W 9 u M S 9 N Z X J n Z T Y v Q X V 0 b 1 J l b W 9 2 Z W R D b 2 x 1 b W 5 z M S 5 7 M j A x O S 5 J b n R l c m 5 h d G l v b m F s I G N v d X J z Z S B l e H B l c m l l b m N l I H J h b m s s M z N 9 J n F 1 b 3 Q 7 L C Z x d W 9 0 O 1 N l Y 3 R p b 2 4 x L 0 1 l c m d l N i 9 B d X R v U m V t b 3 Z l Z E N v b H V t b n M x L n s y M D E 5 L k 5 1 b W J l c i B l b n J v b G x l Z C A y M D E 4 L z E 5 K i w z N H 0 m c X V v d D s s J n F 1 b 3 Q 7 U 2 V j d G l v b j E v T W V y Z 2 U 2 L 0 F 1 d G 9 S Z W 1 v d m V k Q 2 9 s d W 1 u c z E u e z I w M T k u V 2 V p Z 2 h 0 Z W Q g c 2 F s Y X J 5 I C h V U y Q p L D M 1 f S Z x d W 9 0 O y w m c X V v d D t T Z W N 0 a W 9 u M S 9 N Z X J n Z T Y v Q X V 0 b 1 J l b W 9 2 Z W R D b 2 x 1 b W 5 z M S 5 7 M j A x O S 5 S Y W 5 r I G l u I D I w M T c s M z Z 9 J n F 1 b 3 Q 7 L C Z x d W 9 0 O 1 N l Y 3 R p b 2 4 x L 0 1 l c m d l N i 9 B d X R v U m V t b 3 Z l Z E N v b H V t b n M x L n s y M D E 5 L k l u d G V y b m F 0 a W 9 u Y W w g Z m F j d W x 0 e S A o J S k s M z d 9 J n F 1 b 3 Q 7 L C Z x d W 9 0 O 1 N l Y 3 R p b 2 4 x L 0 1 l c m d l N i 9 B d X R v U m V t b 3 Z l Z E N v b H V t b n M x L n s y M D E 5 L k V t c G x v e W V k I G F 0 I H R o c m V l I G 1 v b n R o c y A o J S k s M z h 9 J n F 1 b 3 Q 7 L C Z x d W 9 0 O 1 N l Y 3 R p b 2 4 x L 0 1 l c m d l N i 9 B d X R v U m V t b 3 Z l Z E N v b H V t b n M x L n s y M D E 5 L k N h c m V l c i B w c m 9 n c m V z c y B y Y W 5 r L D M 5 f S Z x d W 9 0 O y w m c X V v d D t T Z W N 0 a W 9 u M S 9 N Z X J n Z T Y v Q X V 0 b 1 J l b W 9 2 Z W R D b 2 x 1 b W 5 z M S 5 7 M j A x O S 5 U a H J l Z S 1 5 Z W F y I G F 2 Z X J h Z 2 U s N D B 9 J n F 1 b 3 Q 7 L C Z x d W 9 0 O 1 N l Y 3 R p b 2 4 x L 0 1 l c m d l N i 9 B d X R v U m V t b 3 Z l Z E N v b H V t b n M x L n s y M D E 5 L l Z h b H V l I G Z v c i B t b 2 5 l e S B y Y W 5 r L D Q x f S Z x d W 9 0 O y w m c X V v d D t T Z W N 0 a W 9 u M S 9 N Z X J n Z T Y v Q X V 0 b 1 J l b W 9 2 Z W R D b 2 x 1 b W 5 z M S 5 7 M j A x O S 5 D Y X J l Z X J z I H N l c n Z p Y 2 U g c m F u a y w 0 M n 0 m c X V v d D s s J n F 1 b 3 Q 7 U 2 V j d G l v b j E v T W V y Z 2 U 2 L 0 F 1 d G 9 S Z W 1 v d m V k Q 2 9 s d W 1 u c z E u e z I w M T k u U 2 F s Y X J 5 I H R v Z G F 5 I C h V U y Q p L D Q z f S Z x d W 9 0 O y w m c X V v d D t T Z W N 0 a W 9 u M S 9 N Z X J n Z T Y v Q X V 0 b 1 J l b W 9 2 Z W R D b 2 x 1 b W 5 z M S 5 7 M j A x O S 5 J b n R l c m 5 h d G l v b m F s I G 1 v Y m l s a X R 5 I H J h b m s s N D R 9 J n F 1 b 3 Q 7 L C Z x d W 9 0 O 1 N l Y 3 R p b 2 4 x L 0 1 l c m d l N i 9 B d X R v U m V t b 3 Z l Z E N v b H V t b n M x L n s y M D E 5 L l N h b G F y e S B w Z X J j Z W 5 0 Y W d l I G l u Y 3 J l Y X N l L D Q 1 f S Z x d W 9 0 O y w m c X V v d D t T Z W N 0 a W 9 u M S 9 N Z X J n Z T Y v Q X V 0 b 1 J l b W 9 2 Z W R D b 2 x 1 b W 5 z M S 5 7 M j A x O S 5 N Y X h p b X V t I G N v d X J z Z S B m Z W U g K G x v Y 2 F s I G N 1 c n J l b m N 5 K S o s N D Z 9 J n F 1 b 3 Q 7 L C Z x d W 9 0 O 1 N l Y 3 R p b 2 4 x L 0 1 l c m d l N i 9 B d X R v U m V t b 3 Z l Z E N v b H V t b n M x L n s y M D E 5 L k l u d G V y b m F 0 a W 9 u Y W w g Y m 9 h c m Q g K C U p L D Q 3 f S Z x d W 9 0 O y w m c X V v d D t T Z W N 0 a W 9 u M S 9 N Z X J n Z T Y v Q X V 0 b 1 J l b W 9 2 Z W R D b 2 x 1 b W 5 z M S 5 7 M j A x O S 5 G Z W 1 h b G U g c 3 R 1 Z G V u d H M g K C U p L D Q 4 f S Z x d W 9 0 O y w m c X V v d D t T Z W N 0 a W 9 u M S 9 N Z X J n Z T Y v Q X V 0 b 1 J l b W 9 2 Z W R D b 2 x 1 b W 5 z M S 5 7 M j A x O S 5 G Y W N 1 b H R 5 I H d p d G g g Z G 9 j d G 9 y Y X R l c y A o J S k s N D l 9 J n F 1 b 3 Q 7 L C Z x d W 9 0 O 1 N l Y 3 R p b 2 4 x L 0 1 l c m d l N i 9 B d X R v U m V t b 3 Z l Z E N v b H V t b n M x L n s y M D E 5 L l d v b W V u I G 9 u I G J v Y X J k I C g l K S w 1 M H 0 m c X V v d D s s J n F 1 b 3 Q 7 U 2 V j d G l v b j E v T W V y Z 2 U 2 L 0 F 1 d G 9 S Z W 1 v d m V k Q 2 9 s d W 1 u c z E u e z I w M T k u Q 2 9 1 b n R y e S w 1 M X 0 m c X V v d D s s J n F 1 b 3 Q 7 U 2 V j d G l v b j E v T W V y Z 2 U 2 L 0 F 1 d G 9 S Z W 1 v d m V k Q 2 9 s d W 1 u c z E u e z I w M T k u U m F u a y B p b i A y M D E 4 L D U y f S Z x d W 9 0 O y w m c X V v d D t T Z W N 0 a W 9 u M S 9 N Z X J n Z T Y v Q X V 0 b 1 J l b W 9 2 Z W R D b 2 x 1 b W 5 z M S 5 7 M j A x O S 5 M Y W 5 n d W F n Z X M s N T N 9 J n F 1 b 3 Q 7 L C Z x d W 9 0 O 1 N l Y 3 R p b 2 4 x L 0 1 l c m d l N i 9 B d X R v U m V t b 3 Z l Z E N v b H V t b n M x L n s y M D E 5 L k Z l b W F s Z S B m Y W N 1 b H R 5 I C g l K S w 1 N H 0 m c X V v d D s s J n F 1 b 3 Q 7 U 2 V j d G l v b j E v T W V y Z 2 U 2 L 0 F 1 d G 9 S Z W 1 v d m V k Q 2 9 s d W 1 u c z E u e z I w M T k u U m V s Z X Z h b n Q g Z G V n c m V l K u K A o S w 1 N X 0 m c X V v d D t d L C Z x d W 9 0 O 0 N v b H V t b k N v d W 5 0 J n F 1 b 3 Q 7 O j U 2 L C Z x d W 9 0 O 0 t l e U N v b H V t b k 5 h b W V z J n F 1 b 3 Q 7 O l t d L C Z x d W 9 0 O 0 N v b H V t b k l k Z W 5 0 a X R p Z X M m c X V v d D s 6 W y Z x d W 9 0 O 1 N l Y 3 R p b 2 4 x L 0 1 l c m d l N i 9 B d X R v U m V t b 3 Z l Z E N v b H V t b n M x L n t T Y 2 h v b 2 w g T m F t Z S w w f S Z x d W 9 0 O y w m c X V v d D t T Z W N 0 a W 9 u M S 9 N Z X J n Z T Y v Q X V 0 b 1 J l b W 9 2 Z W R D b 2 x 1 b W 5 z M S 5 7 T G l u a 2 V k S W 4 g R m 9 s b G 9 3 Z X J z L D F 9 J n F 1 b 3 Q 7 L C Z x d W 9 0 O 1 N l Y 3 R p b 2 4 x L 0 1 l c m d l N i 9 B d X R v U m V t b 3 Z l Z E N v b H V t b n M x L n t M a W 5 r Z W R J b i B B d m V y Y W d l I F B v c 3 Q g V G l t Z S w y f S Z x d W 9 0 O y w m c X V v d D t T Z W N 0 a W 9 u M S 9 N Z X J n Z T Y v Q X V 0 b 1 J l b W 9 2 Z W R D b 2 x 1 b W 5 z M S 5 7 S W 5 z d G F n c m F t I G V u Z 2 F n Z W 1 l b n Q g J S w z f S Z x d W 9 0 O y w m c X V v d D t T Z W N 0 a W 9 u M S 9 N Z X J n Z T Y v Q X V 0 b 1 J l b W 9 2 Z W R D b 2 x 1 b W 5 z M S 5 7 R 2 9 v Z 2 x l I F J h d G l u Z y w 0 f S Z x d W 9 0 O y w m c X V v d D t T Z W N 0 a W 9 u M S 9 N Z X J n Z T Y v Q X V 0 b 1 J l b W 9 2 Z W R D b 2 x 1 b W 5 z M S 5 7 R 2 9 v Z 2 x l I E 5 1 b W J l c i B v Z i B S Z X Z p Z X d z L D V 9 J n F 1 b 3 Q 7 L C Z x d W 9 0 O 1 N l Y 3 R p b 2 4 x L 0 1 l c m d l N i 9 B d X R v U m V t b 3 Z l Z E N v b H V t b n M x L n t S Z X N l Y X J j a C B R d W F s a X R 5 L D Z 9 J n F 1 b 3 Q 7 L C Z x d W 9 0 O 1 N l Y 3 R p b 2 4 x L 0 1 l c m d l N i 9 B d X R v U m V t b 3 Z l Z E N v b H V t b n M x L n t D a X R h d G l v b n M g c G V y I E Z h Y 3 V s d H k s N 3 0 m c X V v d D s s J n F 1 b 3 Q 7 U 2 V j d G l v b j E v T W V y Z 2 U 2 L 0 F 1 d G 9 S Z W 1 v d m V k Q 2 9 s d W 1 u c z E u e 0 F 2 Z X J h Z 2 U g R X h w Z X J p Z W 5 j Z S B v Z i B G Y W N 1 b H R 5 L D h 9 J n F 1 b 3 Q 7 L C Z x d W 9 0 O 1 N l Y 3 R p b 2 4 x L 0 1 l c m d l N i 9 B d X R v U m V t b 3 Z l Z E N v b H V t b n M x L n t T d H V k Z W 5 0 c y B w Z X I g U 3 R h Z m Y s O X 0 m c X V v d D s s J n F 1 b 3 Q 7 U 2 V j d G l v b j E v T W V y Z 2 U 2 L 0 F 1 d G 9 S Z W 1 v d m V k Q 2 9 s d W 1 u c z E u e z I w M T g u I y w x M H 0 m c X V v d D s s J n F 1 b 3 Q 7 U 2 V j d G l v b j E v T W V y Z 2 U 2 L 0 F 1 d G 9 S Z W 1 v d m V k Q 2 9 s d W 1 u c z E u e z I w M T g u T G F u Z 3 V h Z 2 V z L D E x f S Z x d W 9 0 O y w m c X V v d D t T Z W N 0 a W 9 u M S 9 N Z X J n Z T Y v Q X V 0 b 1 J l b W 9 2 Z W R D b 2 x 1 b W 5 z M S 5 7 M j A x O C 5 T Y W x h c n k g d G 9 k Y X k g K F V T J C k s M T J 9 J n F 1 b 3 Q 7 L C Z x d W 9 0 O 1 N l Y 3 R p b 2 4 x L 0 1 l c m d l N i 9 B d X R v U m V t b 3 Z l Z E N v b H V t b n M x L n s y M D E 4 L k Z l b W F s Z S B z d H V k Z W 5 0 c y A o J S k s M T N 9 J n F 1 b 3 Q 7 L C Z x d W 9 0 O 1 N l Y 3 R p b 2 4 x L 0 1 l c m d l N i 9 B d X R v U m V t b 3 Z l Z E N v b H V t b n M x L n s y M D E 4 L l d v b W V u I G 9 u I G J v Y X J k I C g l K S w x N H 0 m c X V v d D s s J n F 1 b 3 Q 7 U 2 V j d G l v b j E v T W V y Z 2 U 2 L 0 F 1 d G 9 S Z W 1 v d m V k Q 2 9 s d W 1 u c z E u e z I w M T g u Q 2 9 1 c n N l I G x l b m d 0 a C A o b W 9 u d G h z K S w x N X 0 m c X V v d D s s J n F 1 b 3 Q 7 U 2 V j d G l v b j E v T W V y Z 2 U 2 L 0 F 1 d G 9 S Z W 1 v d m V k Q 2 9 s d W 1 u c z E u e z I w M T g u T W F 4 a W 1 1 b S B j b 3 V y c 2 U g Z m V l I C h s b 2 N h b C B j d X J y Z W 5 j e S k s M T Z 9 J n F 1 b 3 Q 7 L C Z x d W 9 0 O 1 N l Y 3 R p b 2 4 x L 0 1 l c m d l N i 9 B d X R v U m V t b 3 Z l Z E N v b H V t b n M x L n s y M D E 4 L k Z l b W F s Z S B m Y W N 1 b H R 5 I C g l K S w x N 3 0 m c X V v d D s s J n F 1 b 3 Q 7 U 2 V j d G l v b j E v T W V y Z 2 U 2 L 0 F 1 d G 9 S Z W 1 v d m V k Q 2 9 s d W 1 u c z E u e z I w M T g u Q 2 9 t c G F u e S B p b n R l c m 5 z a G l w c y A o J S k s M T h 9 J n F 1 b 3 Q 7 L C Z x d W 9 0 O 1 N l Y 3 R p b 2 4 x L 0 1 l c m d l N i 9 B d X R v U m V t b 3 Z l Z E N v b H V t b n M x L n s y M D E 4 L k N v d W 5 0 c n k s M T l 9 J n F 1 b 3 Q 7 L C Z x d W 9 0 O 1 N l Y 3 R p b 2 4 x L 0 1 l c m d l N i 9 B d X R v U m V t b 3 Z l Z E N v b H V t b n M x L n s y M D E 4 L k l u d G V y b m F 0 a W 9 u Y W w g Z m F j d W x 0 e S A o J S k s M j B 9 J n F 1 b 3 Q 7 L C Z x d W 9 0 O 1 N l Y 3 R p b 2 4 x L 0 1 l c m d l N i 9 B d X R v U m V t b 3 Z l Z E N v b H V t b n M x L n s y M D E 4 L k 5 1 b W J l c i B l b n J v b G x l Z C A y M D E 3 L z E 4 L D I x f S Z x d W 9 0 O y w m c X V v d D t T Z W N 0 a W 9 u M S 9 N Z X J n Z T Y v Q X V 0 b 1 J l b W 9 2 Z W R D b 2 x 1 b W 5 z M S 5 7 M j A x O C 5 D Y X J l Z X I g c H J v Z 3 J l c 3 M g c m F u a y w y M n 0 m c X V v d D s s J n F 1 b 3 Q 7 U 2 V j d G l v b j E v T W V y Z 2 U 2 L 0 F 1 d G 9 S Z W 1 v d m V k Q 2 9 s d W 1 u c z E u e z I w M T g u S W 5 0 Z X J u Y X R p b 2 5 h b C B i b 2 F y Z C A o J S k s M j N 9 J n F 1 b 3 Q 7 L C Z x d W 9 0 O 1 N l Y 3 R p b 2 4 x L 0 1 l c m d l N i 9 B d X R v U m V t b 3 Z l Z E N v b H V t b n M x L n s y M D E 4 L j M t e W V h c i B h d m V y Y W d l L D I 0 f S Z x d W 9 0 O y w m c X V v d D t T Z W N 0 a W 9 u M S 9 N Z X J n Z T Y v Q X V 0 b 1 J l b W 9 2 Z W R D b 2 x 1 b W 5 z M S 5 7 M j A x O C 5 J b n R l c m 5 h d G l v b m F s I G 1 v Y m l s a X R 5 I H J h b m s s M j V 9 J n F 1 b 3 Q 7 L C Z x d W 9 0 O 1 N l Y 3 R p b 2 4 x L 0 1 l c m d l N i 9 B d X R v U m V t b 3 Z l Z E N v b H V t b n M x L n s y M D E 4 L l N h b G F y e S B w Z X J j Z W 5 0 Y W d l I G l u Y 3 J l Y X N l L D I 2 f S Z x d W 9 0 O y w m c X V v d D t T Z W N 0 a W 9 u M S 9 N Z X J n Z T Y v Q X V 0 b 1 J l b W 9 2 Z W R D b 2 x 1 b W 5 z M S 5 7 M j A x O C 5 J b n R l c m 5 h d G l v b m F s I H N 0 d W R l b n R z I C g l K S w y N 3 0 m c X V v d D s s J n F 1 b 3 Q 7 U 2 V j d G l v b j E v T W V y Z 2 U 2 L 0 F 1 d G 9 S Z W 1 v d m V k Q 2 9 s d W 1 u c z E u e z I w M T g u R m F j d W x 0 e S B 3 a X R o I G R v Y 3 R v c m F 0 Z X M g K C U p L D I 4 f S Z x d W 9 0 O y w m c X V v d D t T Z W N 0 a W 9 u M S 9 N Z X J n Z T Y v Q X V 0 b 1 J l b W 9 2 Z W R D b 2 x 1 b W 5 z M S 5 7 M j A x O C 5 S Z W x l d m F u d C B k Z W d y Z W U s M j l 9 J n F 1 b 3 Q 7 L C Z x d W 9 0 O 1 N l Y 3 R p b 2 4 x L 0 1 l c m d l N i 9 B d X R v U m V t b 3 Z l Z E N v b H V t b n M x L n s y M D E 5 L i M s M z B 9 J n F 1 b 3 Q 7 L C Z x d W 9 0 O 1 N l Y 3 R p b 2 4 x L 0 1 l c m d l N i 9 B d X R v U m V t b 3 Z l Z E N v b H V t b n M x L n s y M D E 5 L k l u d G V y b m F 0 a W 9 u Y W w g c 3 R 1 Z G V u d H M g K C U p L D M x f S Z x d W 9 0 O y w m c X V v d D t T Z W N 0 a W 9 u M S 9 N Z X J n Z T Y v Q X V 0 b 1 J l b W 9 2 Z W R D b 2 x 1 b W 5 z M S 5 7 M j A x O S 5 D b 2 1 w Y W 5 5 I G l u d G V y b n N o a X B z I C g l K S o s M z J 9 J n F 1 b 3 Q 7 L C Z x d W 9 0 O 1 N l Y 3 R p b 2 4 x L 0 1 l c m d l N i 9 B d X R v U m V t b 3 Z l Z E N v b H V t b n M x L n s y M D E 5 L k l u d G V y b m F 0 a W 9 u Y W w g Y 2 9 1 c n N l I G V 4 c G V y a W V u Y 2 U g c m F u a y w z M 3 0 m c X V v d D s s J n F 1 b 3 Q 7 U 2 V j d G l v b j E v T W V y Z 2 U 2 L 0 F 1 d G 9 S Z W 1 v d m V k Q 2 9 s d W 1 u c z E u e z I w M T k u T n V t Y m V y I G V u c m 9 s b G V k I D I w M T g v M T k q L D M 0 f S Z x d W 9 0 O y w m c X V v d D t T Z W N 0 a W 9 u M S 9 N Z X J n Z T Y v Q X V 0 b 1 J l b W 9 2 Z W R D b 2 x 1 b W 5 z M S 5 7 M j A x O S 5 X Z W l n a H R l Z C B z Y W x h c n k g K F V T J C k s M z V 9 J n F 1 b 3 Q 7 L C Z x d W 9 0 O 1 N l Y 3 R p b 2 4 x L 0 1 l c m d l N i 9 B d X R v U m V t b 3 Z l Z E N v b H V t b n M x L n s y M D E 5 L l J h b m s g a W 4 g M j A x N y w z N n 0 m c X V v d D s s J n F 1 b 3 Q 7 U 2 V j d G l v b j E v T W V y Z 2 U 2 L 0 F 1 d G 9 S Z W 1 v d m V k Q 2 9 s d W 1 u c z E u e z I w M T k u S W 5 0 Z X J u Y X R p b 2 5 h b C B m Y W N 1 b H R 5 I C g l K S w z N 3 0 m c X V v d D s s J n F 1 b 3 Q 7 U 2 V j d G l v b j E v T W V y Z 2 U 2 L 0 F 1 d G 9 S Z W 1 v d m V k Q 2 9 s d W 1 u c z E u e z I w M T k u R W 1 w b G 9 5 Z W Q g Y X Q g d G h y Z W U g b W 9 u d G h z I C g l K S w z O H 0 m c X V v d D s s J n F 1 b 3 Q 7 U 2 V j d G l v b j E v T W V y Z 2 U 2 L 0 F 1 d G 9 S Z W 1 v d m V k Q 2 9 s d W 1 u c z E u e z I w M T k u Q 2 F y Z W V y I H B y b 2 d y Z X N z I H J h b m s s M z l 9 J n F 1 b 3 Q 7 L C Z x d W 9 0 O 1 N l Y 3 R p b 2 4 x L 0 1 l c m d l N i 9 B d X R v U m V t b 3 Z l Z E N v b H V t b n M x L n s y M D E 5 L l R o c m V l L X l l Y X I g Y X Z l c m F n Z S w 0 M H 0 m c X V v d D s s J n F 1 b 3 Q 7 U 2 V j d G l v b j E v T W V y Z 2 U 2 L 0 F 1 d G 9 S Z W 1 v d m V k Q 2 9 s d W 1 u c z E u e z I w M T k u V m F s d W U g Z m 9 y I G 1 v b m V 5 I H J h b m s s N D F 9 J n F 1 b 3 Q 7 L C Z x d W 9 0 O 1 N l Y 3 R p b 2 4 x L 0 1 l c m d l N i 9 B d X R v U m V t b 3 Z l Z E N v b H V t b n M x L n s y M D E 5 L k N h c m V l c n M g c 2 V y d m l j Z S B y Y W 5 r L D Q y f S Z x d W 9 0 O y w m c X V v d D t T Z W N 0 a W 9 u M S 9 N Z X J n Z T Y v Q X V 0 b 1 J l b W 9 2 Z W R D b 2 x 1 b W 5 z M S 5 7 M j A x O S 5 T Y W x h c n k g d G 9 k Y X k g K F V T J C k s N D N 9 J n F 1 b 3 Q 7 L C Z x d W 9 0 O 1 N l Y 3 R p b 2 4 x L 0 1 l c m d l N i 9 B d X R v U m V t b 3 Z l Z E N v b H V t b n M x L n s y M D E 5 L k l u d G V y b m F 0 a W 9 u Y W w g b W 9 i a W x p d H k g c m F u a y w 0 N H 0 m c X V v d D s s J n F 1 b 3 Q 7 U 2 V j d G l v b j E v T W V y Z 2 U 2 L 0 F 1 d G 9 S Z W 1 v d m V k Q 2 9 s d W 1 u c z E u e z I w M T k u U 2 F s Y X J 5 I H B l c m N l b n R h Z 2 U g a W 5 j c m V h c 2 U s N D V 9 J n F 1 b 3 Q 7 L C Z x d W 9 0 O 1 N l Y 3 R p b 2 4 x L 0 1 l c m d l N i 9 B d X R v U m V t b 3 Z l Z E N v b H V t b n M x L n s y M D E 5 L k 1 h e G l t d W 0 g Y 2 9 1 c n N l I G Z l Z S A o b G 9 j Y W w g Y 3 V y c m V u Y 3 k p K i w 0 N n 0 m c X V v d D s s J n F 1 b 3 Q 7 U 2 V j d G l v b j E v T W V y Z 2 U 2 L 0 F 1 d G 9 S Z W 1 v d m V k Q 2 9 s d W 1 u c z E u e z I w M T k u S W 5 0 Z X J u Y X R p b 2 5 h b C B i b 2 F y Z C A o J S k s N D d 9 J n F 1 b 3 Q 7 L C Z x d W 9 0 O 1 N l Y 3 R p b 2 4 x L 0 1 l c m d l N i 9 B d X R v U m V t b 3 Z l Z E N v b H V t b n M x L n s y M D E 5 L k Z l b W F s Z S B z d H V k Z W 5 0 c y A o J S k s N D h 9 J n F 1 b 3 Q 7 L C Z x d W 9 0 O 1 N l Y 3 R p b 2 4 x L 0 1 l c m d l N i 9 B d X R v U m V t b 3 Z l Z E N v b H V t b n M x L n s y M D E 5 L k Z h Y 3 V s d H k g d 2 l 0 a C B k b 2 N 0 b 3 J h d G V z I C g l K S w 0 O X 0 m c X V v d D s s J n F 1 b 3 Q 7 U 2 V j d G l v b j E v T W V y Z 2 U 2 L 0 F 1 d G 9 S Z W 1 v d m V k Q 2 9 s d W 1 u c z E u e z I w M T k u V 2 9 t Z W 4 g b 2 4 g Y m 9 h c m Q g K C U p L D U w f S Z x d W 9 0 O y w m c X V v d D t T Z W N 0 a W 9 u M S 9 N Z X J n Z T Y v Q X V 0 b 1 J l b W 9 2 Z W R D b 2 x 1 b W 5 z M S 5 7 M j A x O S 5 D b 3 V u d H J 5 L D U x f S Z x d W 9 0 O y w m c X V v d D t T Z W N 0 a W 9 u M S 9 N Z X J n Z T Y v Q X V 0 b 1 J l b W 9 2 Z W R D b 2 x 1 b W 5 z M S 5 7 M j A x O S 5 S Y W 5 r I G l u I D I w M T g s N T J 9 J n F 1 b 3 Q 7 L C Z x d W 9 0 O 1 N l Y 3 R p b 2 4 x L 0 1 l c m d l N i 9 B d X R v U m V t b 3 Z l Z E N v b H V t b n M x L n s y M D E 5 L k x h b m d 1 Y W d l c y w 1 M 3 0 m c X V v d D s s J n F 1 b 3 Q 7 U 2 V j d G l v b j E v T W V y Z 2 U 2 L 0 F 1 d G 9 S Z W 1 v d m V k Q 2 9 s d W 1 u c z E u e z I w M T k u R m V t Y W x l I G Z h Y 3 V s d H k g K C U p L D U 0 f S Z x d W 9 0 O y w m c X V v d D t T Z W N 0 a W 9 u M S 9 N Z X J n Z T Y v Q X V 0 b 1 J l b W 9 2 Z W R D b 2 x 1 b W 5 z M S 5 7 M j A x O S 5 S Z W x l d m F u d C B k Z W d y Z W U q 4 o C h L D U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j A y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z L T E x L T A y V D A 3 O j U z O j A 1 L j Q 2 O D E 0 N z F a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Q z N D Z j Y j R h L T l l M T g t N D c z N S 1 h M T Q y L W Q 3 N W Q 5 Y T c y M 2 N k Y S I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C 9 B d X R v U m V t b 3 Z l Z E N v b H V t b n M x L n s j L D B 9 J n F 1 b 3 Q 7 L C Z x d W 9 0 O 1 N l Y 3 R p b 2 4 x L z I w M j A v Q X V 0 b 1 J l b W 9 2 Z W R D b 2 x 1 b W 5 z M S 5 7 U 2 N o b 2 9 s I E 5 h b W U s M X 0 m c X V v d D s s J n F 1 b 3 Q 7 U 2 V j d G l v b j E v M j A y M C 9 B d X R v U m V t b 3 Z l Z E N v b H V t b n M x L n t D Y X J l Z X I g c H J v Z 3 J l c 3 M g c m F u a y w y f S Z x d W 9 0 O y w m c X V v d D t T Z W N 0 a W 9 u M S 8 y M D I w L 0 F 1 d G 9 S Z W 1 v d m V k Q 2 9 s d W 1 u c z E u e 0 Z l b W F s Z S B m Y W N 1 b H R 5 I C g l K S w z f S Z x d W 9 0 O y w m c X V v d D t T Z W N 0 a W 9 u M S 8 y M D I w L 0 F 1 d G 9 S Z W 1 v d m V k Q 2 9 s d W 1 u c z E u e 0 l u d G V y b m F 0 a W 9 u Y W w g Y 2 9 1 c n N l I G V 4 c G V y a W V u Y 2 U g c m F u a y w 0 f S Z x d W 9 0 O y w m c X V v d D t T Z W N 0 a W 9 u M S 8 y M D I w L 0 F 1 d G 9 S Z W 1 v d m V k Q 2 9 s d W 1 u c z E u e 0 N v b X B h b n k g a W 5 0 Z X J u c 2 h p c H M g K C U p L D V 9 J n F 1 b 3 Q 7 L C Z x d W 9 0 O 1 N l Y 3 R p b 2 4 x L z I w M j A v Q X V 0 b 1 J l b W 9 2 Z W R D b 2 x 1 b W 5 z M S 5 7 V G h y Z W U t e W V h c i B h d m V y Y W d l L D Z 9 J n F 1 b 3 Q 7 L C Z x d W 9 0 O 1 N l Y 3 R p b 2 4 x L z I w M j A v Q X V 0 b 1 J l b W 9 2 Z W R D b 2 x 1 b W 5 z M S 5 7 Q W l t c y B h Y 2 h p Z X Z l Z C A o J S k s N 3 0 m c X V v d D s s J n F 1 b 3 Q 7 U 2 V j d G l v b j E v M j A y M C 9 B d X R v U m V t b 3 Z l Z E N v b H V t b n M x L n t G Z W 1 h b G U g c 3 R 1 Z G V u d H M g K C U p L D h 9 J n F 1 b 3 Q 7 L C Z x d W 9 0 O 1 N l Y 3 R p b 2 4 x L z I w M j A v Q X V 0 b 1 J l b W 9 2 Z W R D b 2 x 1 b W 5 z M S 5 7 U 2 F s Y X J 5 I H B l c m N l b n R h Z 2 U g a W 5 j c m V h c 2 U s O X 0 m c X V v d D s s J n F 1 b 3 Q 7 U 2 V j d G l v b j E v M j A y M C 9 B d X R v U m V t b 3 Z l Z E N v b H V t b n M x L n t O d W 1 i Z X I g Z W 5 y b 2 x s Z W Q g M j A x O S 8 y M C w x M H 0 m c X V v d D s s J n F 1 b 3 Q 7 U 2 V j d G l v b j E v M j A y M C 9 B d X R v U m V t b 3 Z l Z E N v b H V t b n M x L n t D Y X J l Z X I g c 2 V y d m l j Z S B y Y W 5 r L D E x f S Z x d W 9 0 O y w m c X V v d D t T Z W N 0 a W 9 u M S 8 y M D I w L 0 F 1 d G 9 S Z W 1 v d m V k Q 2 9 s d W 1 u c z E u e 1 d v b W V u I G 9 u I G J v Y X J k I C g l K S w x M n 0 m c X V v d D s s J n F 1 b 3 Q 7 U 2 V j d G l v b j E v M j A y M C 9 B d X R v U m V t b 3 Z l Z E N v b H V t b n M x L n t F b X B s b 3 l l Z C B h d C B 0 a H J l Z S B t b 2 5 0 a H M g K C U p L D E z f S Z x d W 9 0 O y w m c X V v d D t T Z W N 0 a W 9 u M S 8 y M D I w L 0 F 1 d G 9 S Z W 1 v d m V k Q 2 9 s d W 1 u c z E u e 1 J h b m s g a W 4 g M j A x O S w x N H 0 m c X V v d D s s J n F 1 b 3 Q 7 U 2 V j d G l v b j E v M j A y M C 9 B d X R v U m V t b 3 Z l Z E N v b H V t b n M x L n t G Y W N 1 b H R 5 I H d p d G g g Z G 9 j d G 9 y Y X R l c y A o J S k s M T V 9 J n F 1 b 3 Q 7 L C Z x d W 9 0 O 1 N l Y 3 R p b 2 4 x L z I w M j A v Q X V 0 b 1 J l b W 9 2 Z W R D b 2 x 1 b W 5 z M S 5 7 V 2 V p Z 2 h 0 Z W Q g c 2 F s Y X J 5 I C h V U y Q p L D E 2 f S Z x d W 9 0 O y w m c X V v d D t T Z W N 0 a W 9 u M S 8 y M D I w L 0 F 1 d G 9 S Z W 1 v d m V k Q 2 9 s d W 1 u c z E u e 0 l u d G V y b m F 0 a W 9 u Y W w g Z m F j d W x 0 e S A o J S k s M T d 9 J n F 1 b 3 Q 7 L C Z x d W 9 0 O 1 N l Y 3 R p b 2 4 x L z I w M j A v Q X V 0 b 1 J l b W 9 2 Z W R D b 2 x 1 b W 5 z M S 5 7 S W 5 0 Z X J u Y X R p b 2 5 h b C B t b 2 J p b G l 0 e S B y Y W 5 r L D E 4 f S Z x d W 9 0 O y w m c X V v d D t T Z W N 0 a W 9 u M S 8 y M D I w L 0 F 1 d G 9 S Z W 1 v d m V k Q 2 9 s d W 1 u c z E u e 0 1 l b W J l c i B v Z i B D Z W 1 z L D E 5 f S Z x d W 9 0 O y w m c X V v d D t T Z W N 0 a W 9 u M S 8 y M D I w L 0 F 1 d G 9 S Z W 1 v d m V k Q 2 9 s d W 1 u c z E u e 0 l u d G V y b m F 0 a W 9 u Y W w g Y m 9 h c m Q g K C U p L D I w f S Z x d W 9 0 O y w m c X V v d D t T Z W N 0 a W 9 u M S 8 y M D I w L 0 F 1 d G 9 S Z W 1 v d m V k Q 2 9 s d W 1 u c z E u e 0 x v Y 2 F 0 a W 9 u L D I x f S Z x d W 9 0 O y w m c X V v d D t T Z W N 0 a W 9 u M S 8 y M D I w L 0 F 1 d G 9 S Z W 1 v d m V k Q 2 9 s d W 1 u c z E u e 0 V 4 d H J h I G x h b m d 1 Y W d l c y w y M n 0 m c X V v d D s s J n F 1 b 3 Q 7 U 2 V j d G l v b j E v M j A y M C 9 B d X R v U m V t b 3 Z l Z E N v b H V t b n M x L n t Q c m 9 n c m F t b W U g b m F t Z S w y M 3 0 m c X V v d D s s J n F 1 b 3 Q 7 U 2 V j d G l v b j E v M j A y M C 9 B d X R v U m V t b 3 Z l Z E N v b H V t b n M x L n t B d m V y Y W d l I G N v d X J z Z S B s Z W 5 n d G g g K G 1 v b n R o c y k s M j R 9 J n F 1 b 3 Q 7 L C Z x d W 9 0 O 1 N l Y 3 R p b 2 4 x L z I w M j A v Q X V 0 b 1 J l b W 9 2 Z W R D b 2 x 1 b W 5 z M S 5 7 T 3 Z l c m F s b C B z Y X R p c 2 Z h Y 3 R p b 2 4 s M j V 9 J n F 1 b 3 Q 7 L C Z x d W 9 0 O 1 N l Y 3 R p b 2 4 x L z I w M j A v Q X V 0 b 1 J l b W 9 2 Z W R D b 2 x 1 b W 5 z M S 5 7 S W 5 0 Z X J u Y X R p b 2 5 h b C B z d H V k Z W 5 0 c y A o J S k s M j Z 9 J n F 1 b 3 Q 7 L C Z x d W 9 0 O 1 N l Y 3 R p b 2 4 x L z I w M j A v Q X V 0 b 1 J l b W 9 2 Z W R D b 2 x 1 b W 5 z M S 5 7 U 2 F s Y X J 5 I H R v Z G F 5 I C h V U y Q p L D I 3 f S Z x d W 9 0 O y w m c X V v d D t T Z W N 0 a W 9 u M S 8 y M D I w L 0 F 1 d G 9 S Z W 1 v d m V k Q 2 9 s d W 1 u c z E u e 1 Z h b H V l I G Z v c i B t b 2 5 l e S B y Y W 5 r L D I 4 f S Z x d W 9 0 O y w m c X V v d D t T Z W N 0 a W 9 u M S 8 y M D I w L 0 F 1 d G 9 S Z W 1 v d m V k Q 2 9 s d W 1 u c z E u e 1 J h b m s g a W 4 g M j A x O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v Q X V 0 b 1 J l b W 9 2 Z W R D b 2 x 1 b W 5 z M S 5 7 I y w w f S Z x d W 9 0 O y w m c X V v d D t T Z W N 0 a W 9 u M S 8 y M D I w L 0 F 1 d G 9 S Z W 1 v d m V k Q 2 9 s d W 1 u c z E u e 1 N j a G 9 v b C B O Y W 1 l L D F 9 J n F 1 b 3 Q 7 L C Z x d W 9 0 O 1 N l Y 3 R p b 2 4 x L z I w M j A v Q X V 0 b 1 J l b W 9 2 Z W R D b 2 x 1 b W 5 z M S 5 7 Q 2 F y Z W V y I H B y b 2 d y Z X N z I H J h b m s s M n 0 m c X V v d D s s J n F 1 b 3 Q 7 U 2 V j d G l v b j E v M j A y M C 9 B d X R v U m V t b 3 Z l Z E N v b H V t b n M x L n t G Z W 1 h b G U g Z m F j d W x 0 e S A o J S k s M 3 0 m c X V v d D s s J n F 1 b 3 Q 7 U 2 V j d G l v b j E v M j A y M C 9 B d X R v U m V t b 3 Z l Z E N v b H V t b n M x L n t J b n R l c m 5 h d G l v b m F s I G N v d X J z Z S B l e H B l c m l l b m N l I H J h b m s s N H 0 m c X V v d D s s J n F 1 b 3 Q 7 U 2 V j d G l v b j E v M j A y M C 9 B d X R v U m V t b 3 Z l Z E N v b H V t b n M x L n t D b 2 1 w Y W 5 5 I G l u d G V y b n N o a X B z I C g l K S w 1 f S Z x d W 9 0 O y w m c X V v d D t T Z W N 0 a W 9 u M S 8 y M D I w L 0 F 1 d G 9 S Z W 1 v d m V k Q 2 9 s d W 1 u c z E u e 1 R o c m V l L X l l Y X I g Y X Z l c m F n Z S w 2 f S Z x d W 9 0 O y w m c X V v d D t T Z W N 0 a W 9 u M S 8 y M D I w L 0 F 1 d G 9 S Z W 1 v d m V k Q 2 9 s d W 1 u c z E u e 0 F p b X M g Y W N o a W V 2 Z W Q g K C U p L D d 9 J n F 1 b 3 Q 7 L C Z x d W 9 0 O 1 N l Y 3 R p b 2 4 x L z I w M j A v Q X V 0 b 1 J l b W 9 2 Z W R D b 2 x 1 b W 5 z M S 5 7 R m V t Y W x l I H N 0 d W R l b n R z I C g l K S w 4 f S Z x d W 9 0 O y w m c X V v d D t T Z W N 0 a W 9 u M S 8 y M D I w L 0 F 1 d G 9 S Z W 1 v d m V k Q 2 9 s d W 1 u c z E u e 1 N h b G F y e S B w Z X J j Z W 5 0 Y W d l I G l u Y 3 J l Y X N l L D l 9 J n F 1 b 3 Q 7 L C Z x d W 9 0 O 1 N l Y 3 R p b 2 4 x L z I w M j A v Q X V 0 b 1 J l b W 9 2 Z W R D b 2 x 1 b W 5 z M S 5 7 T n V t Y m V y I G V u c m 9 s b G V k I D I w M T k v M j A s M T B 9 J n F 1 b 3 Q 7 L C Z x d W 9 0 O 1 N l Y 3 R p b 2 4 x L z I w M j A v Q X V 0 b 1 J l b W 9 2 Z W R D b 2 x 1 b W 5 z M S 5 7 Q 2 F y Z W V y I H N l c n Z p Y 2 U g c m F u a y w x M X 0 m c X V v d D s s J n F 1 b 3 Q 7 U 2 V j d G l v b j E v M j A y M C 9 B d X R v U m V t b 3 Z l Z E N v b H V t b n M x L n t X b 2 1 l b i B v b i B i b 2 F y Z C A o J S k s M T J 9 J n F 1 b 3 Q 7 L C Z x d W 9 0 O 1 N l Y 3 R p b 2 4 x L z I w M j A v Q X V 0 b 1 J l b W 9 2 Z W R D b 2 x 1 b W 5 z M S 5 7 R W 1 w b G 9 5 Z W Q g Y X Q g d G h y Z W U g b W 9 u d G h z I C g l K S w x M 3 0 m c X V v d D s s J n F 1 b 3 Q 7 U 2 V j d G l v b j E v M j A y M C 9 B d X R v U m V t b 3 Z l Z E N v b H V t b n M x L n t S Y W 5 r I G l u I D I w M T k s M T R 9 J n F 1 b 3 Q 7 L C Z x d W 9 0 O 1 N l Y 3 R p b 2 4 x L z I w M j A v Q X V 0 b 1 J l b W 9 2 Z W R D b 2 x 1 b W 5 z M S 5 7 R m F j d W x 0 e S B 3 a X R o I G R v Y 3 R v c m F 0 Z X M g K C U p L D E 1 f S Z x d W 9 0 O y w m c X V v d D t T Z W N 0 a W 9 u M S 8 y M D I w L 0 F 1 d G 9 S Z W 1 v d m V k Q 2 9 s d W 1 u c z E u e 1 d l a W d o d G V k I H N h b G F y e S A o V V M k K S w x N n 0 m c X V v d D s s J n F 1 b 3 Q 7 U 2 V j d G l v b j E v M j A y M C 9 B d X R v U m V t b 3 Z l Z E N v b H V t b n M x L n t J b n R l c m 5 h d G l v b m F s I G Z h Y 3 V s d H k g K C U p L D E 3 f S Z x d W 9 0 O y w m c X V v d D t T Z W N 0 a W 9 u M S 8 y M D I w L 0 F 1 d G 9 S Z W 1 v d m V k Q 2 9 s d W 1 u c z E u e 0 l u d G V y b m F 0 a W 9 u Y W w g b W 9 i a W x p d H k g c m F u a y w x O H 0 m c X V v d D s s J n F 1 b 3 Q 7 U 2 V j d G l v b j E v M j A y M C 9 B d X R v U m V t b 3 Z l Z E N v b H V t b n M x L n t N Z W 1 i Z X I g b 2 Y g Q 2 V t c y w x O X 0 m c X V v d D s s J n F 1 b 3 Q 7 U 2 V j d G l v b j E v M j A y M C 9 B d X R v U m V t b 3 Z l Z E N v b H V t b n M x L n t J b n R l c m 5 h d G l v b m F s I G J v Y X J k I C g l K S w y M H 0 m c X V v d D s s J n F 1 b 3 Q 7 U 2 V j d G l v b j E v M j A y M C 9 B d X R v U m V t b 3 Z l Z E N v b H V t b n M x L n t M b 2 N h d G l v b i w y M X 0 m c X V v d D s s J n F 1 b 3 Q 7 U 2 V j d G l v b j E v M j A y M C 9 B d X R v U m V t b 3 Z l Z E N v b H V t b n M x L n t F e H R y Y S B s Y W 5 n d W F n Z X M s M j J 9 J n F 1 b 3 Q 7 L C Z x d W 9 0 O 1 N l Y 3 R p b 2 4 x L z I w M j A v Q X V 0 b 1 J l b W 9 2 Z W R D b 2 x 1 b W 5 z M S 5 7 U H J v Z 3 J h b W 1 l I G 5 h b W U s M j N 9 J n F 1 b 3 Q 7 L C Z x d W 9 0 O 1 N l Y 3 R p b 2 4 x L z I w M j A v Q X V 0 b 1 J l b W 9 2 Z W R D b 2 x 1 b W 5 z M S 5 7 Q X Z l c m F n Z S B j b 3 V y c 2 U g b G V u Z 3 R o I C h t b 2 5 0 a H M p L D I 0 f S Z x d W 9 0 O y w m c X V v d D t T Z W N 0 a W 9 u M S 8 y M D I w L 0 F 1 d G 9 S Z W 1 v d m V k Q 2 9 s d W 1 u c z E u e 0 9 2 Z X J h b G w g c 2 F 0 a X N m Y W N 0 a W 9 u L D I 1 f S Z x d W 9 0 O y w m c X V v d D t T Z W N 0 a W 9 u M S 8 y M D I w L 0 F 1 d G 9 S Z W 1 v d m V k Q 2 9 s d W 1 u c z E u e 0 l u d G V y b m F 0 a W 9 u Y W w g c 3 R 1 Z G V u d H M g K C U p L D I 2 f S Z x d W 9 0 O y w m c X V v d D t T Z W N 0 a W 9 u M S 8 y M D I w L 0 F 1 d G 9 S Z W 1 v d m V k Q 2 9 s d W 1 u c z E u e 1 N h b G F y e S B 0 b 2 R h e S A o V V M k K S w y N 3 0 m c X V v d D s s J n F 1 b 3 Q 7 U 2 V j d G l v b j E v M j A y M C 9 B d X R v U m V t b 3 Z l Z E N v b H V t b n M x L n t W Y W x 1 Z S B m b 3 I g b W 9 u Z X k g c m F u a y w y O H 0 m c X V v d D s s J n F 1 b 3 Q 7 U 2 V j d G l v b j E v M j A y M C 9 B d X R v U m V t b 3 Z l Z E N v b H V t b n M x L n t S Y W 5 r I G l u I D I w M T g s M j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Z X J n Z T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y 0 x M S 0 w M l Q w N z o 1 M z o w N S 4 0 N z A x N T c x W i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M 2 I 5 N z U 5 N C 1 h O D U w L T Q w M 2 Q t O T A 0 M y 1 j M D V i M z V l O W E y M m M i L z 4 8 R W 5 0 c n k g V H l w Z T 0 i U m V s Y X R p b 2 5 z a G l w S W 5 m b 0 N v b n R h a W 5 l c i I g V m F s d W U 9 I n N 7 J n F 1 b 3 Q 7 Y 2 9 s d W 1 u Q 2 9 1 b n Q m c X V v d D s 6 O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N y 9 B d X R v U m V t b 3 Z l Z E N v b H V t b n M x L n t T Y 2 h v b 2 w g T m F t Z S w w f S Z x d W 9 0 O y w m c X V v d D t T Z W N 0 a W 9 u M S 9 N Z X J n Z T c v Q X V 0 b 1 J l b W 9 2 Z W R D b 2 x 1 b W 5 z M S 5 7 T G l u a 2 V k S W 4 g R m 9 s b G 9 3 Z X J z L D F 9 J n F 1 b 3 Q 7 L C Z x d W 9 0 O 1 N l Y 3 R p b 2 4 x L 0 1 l c m d l N y 9 B d X R v U m V t b 3 Z l Z E N v b H V t b n M x L n t M a W 5 r Z W R J b i B B d m V y Y W d l I F B v c 3 Q g V G l t Z S w y f S Z x d W 9 0 O y w m c X V v d D t T Z W N 0 a W 9 u M S 9 N Z X J n Z T c v Q X V 0 b 1 J l b W 9 2 Z W R D b 2 x 1 b W 5 z M S 5 7 S W 5 z d G F n c m F t I G V u Z 2 F n Z W 1 l b n Q g J S w z f S Z x d W 9 0 O y w m c X V v d D t T Z W N 0 a W 9 u M S 9 N Z X J n Z T c v Q X V 0 b 1 J l b W 9 2 Z W R D b 2 x 1 b W 5 z M S 5 7 R 2 9 v Z 2 x l I F J h d G l u Z y w 0 f S Z x d W 9 0 O y w m c X V v d D t T Z W N 0 a W 9 u M S 9 N Z X J n Z T c v Q X V 0 b 1 J l b W 9 2 Z W R D b 2 x 1 b W 5 z M S 5 7 R 2 9 v Z 2 x l I E 5 1 b W J l c i B v Z i B S Z X Z p Z X d z L D V 9 J n F 1 b 3 Q 7 L C Z x d W 9 0 O 1 N l Y 3 R p b 2 4 x L 0 1 l c m d l N y 9 B d X R v U m V t b 3 Z l Z E N v b H V t b n M x L n t S Z X N l Y X J j a C B R d W F s a X R 5 L D Z 9 J n F 1 b 3 Q 7 L C Z x d W 9 0 O 1 N l Y 3 R p b 2 4 x L 0 1 l c m d l N y 9 B d X R v U m V t b 3 Z l Z E N v b H V t b n M x L n t D a X R h d G l v b n M g c G V y I E Z h Y 3 V s d H k s N 3 0 m c X V v d D s s J n F 1 b 3 Q 7 U 2 V j d G l v b j E v T W V y Z 2 U 3 L 0 F 1 d G 9 S Z W 1 v d m V k Q 2 9 s d W 1 u c z E u e 0 F 2 Z X J h Z 2 U g R X h w Z X J p Z W 5 j Z S B v Z i B G Y W N 1 b H R 5 L D h 9 J n F 1 b 3 Q 7 L C Z x d W 9 0 O 1 N l Y 3 R p b 2 4 x L 0 1 l c m d l N y 9 B d X R v U m V t b 3 Z l Z E N v b H V t b n M x L n t T d H V k Z W 5 0 c y B w Z X I g U 3 R h Z m Y s O X 0 m c X V v d D s s J n F 1 b 3 Q 7 U 2 V j d G l v b j E v T W V y Z 2 U 3 L 0 F 1 d G 9 S Z W 1 v d m V k Q 2 9 s d W 1 u c z E u e z I w M T g u I y w x M H 0 m c X V v d D s s J n F 1 b 3 Q 7 U 2 V j d G l v b j E v T W V y Z 2 U 3 L 0 F 1 d G 9 S Z W 1 v d m V k Q 2 9 s d W 1 u c z E u e z I w M T g u T G F u Z 3 V h Z 2 V z L D E x f S Z x d W 9 0 O y w m c X V v d D t T Z W N 0 a W 9 u M S 9 N Z X J n Z T c v Q X V 0 b 1 J l b W 9 2 Z W R D b 2 x 1 b W 5 z M S 5 7 M j A x O C 5 T Y W x h c n k g d G 9 k Y X k g K F V T J C k s M T J 9 J n F 1 b 3 Q 7 L C Z x d W 9 0 O 1 N l Y 3 R p b 2 4 x L 0 1 l c m d l N y 9 B d X R v U m V t b 3 Z l Z E N v b H V t b n M x L n s y M D E 4 L k Z l b W F s Z S B z d H V k Z W 5 0 c y A o J S k s M T N 9 J n F 1 b 3 Q 7 L C Z x d W 9 0 O 1 N l Y 3 R p b 2 4 x L 0 1 l c m d l N y 9 B d X R v U m V t b 3 Z l Z E N v b H V t b n M x L n s y M D E 4 L l d v b W V u I G 9 u I G J v Y X J k I C g l K S w x N H 0 m c X V v d D s s J n F 1 b 3 Q 7 U 2 V j d G l v b j E v T W V y Z 2 U 3 L 0 F 1 d G 9 S Z W 1 v d m V k Q 2 9 s d W 1 u c z E u e z I w M T g u Q 2 9 1 c n N l I G x l b m d 0 a C A o b W 9 u d G h z K S w x N X 0 m c X V v d D s s J n F 1 b 3 Q 7 U 2 V j d G l v b j E v T W V y Z 2 U 3 L 0 F 1 d G 9 S Z W 1 v d m V k Q 2 9 s d W 1 u c z E u e z I w M T g u T W F 4 a W 1 1 b S B j b 3 V y c 2 U g Z m V l I C h s b 2 N h b C B j d X J y Z W 5 j e S k s M T Z 9 J n F 1 b 3 Q 7 L C Z x d W 9 0 O 1 N l Y 3 R p b 2 4 x L 0 1 l c m d l N y 9 B d X R v U m V t b 3 Z l Z E N v b H V t b n M x L n s y M D E 4 L k Z l b W F s Z S B m Y W N 1 b H R 5 I C g l K S w x N 3 0 m c X V v d D s s J n F 1 b 3 Q 7 U 2 V j d G l v b j E v T W V y Z 2 U 3 L 0 F 1 d G 9 S Z W 1 v d m V k Q 2 9 s d W 1 u c z E u e z I w M T g u Q 2 9 t c G F u e S B p b n R l c m 5 z a G l w c y A o J S k s M T h 9 J n F 1 b 3 Q 7 L C Z x d W 9 0 O 1 N l Y 3 R p b 2 4 x L 0 1 l c m d l N y 9 B d X R v U m V t b 3 Z l Z E N v b H V t b n M x L n s y M D E 4 L k N v d W 5 0 c n k s M T l 9 J n F 1 b 3 Q 7 L C Z x d W 9 0 O 1 N l Y 3 R p b 2 4 x L 0 1 l c m d l N y 9 B d X R v U m V t b 3 Z l Z E N v b H V t b n M x L n s y M D E 4 L k l u d G V y b m F 0 a W 9 u Y W w g Z m F j d W x 0 e S A o J S k s M j B 9 J n F 1 b 3 Q 7 L C Z x d W 9 0 O 1 N l Y 3 R p b 2 4 x L 0 1 l c m d l N y 9 B d X R v U m V t b 3 Z l Z E N v b H V t b n M x L n s y M D E 4 L k 5 1 b W J l c i B l b n J v b G x l Z C A y M D E 3 L z E 4 L D I x f S Z x d W 9 0 O y w m c X V v d D t T Z W N 0 a W 9 u M S 9 N Z X J n Z T c v Q X V 0 b 1 J l b W 9 2 Z W R D b 2 x 1 b W 5 z M S 5 7 M j A x O C 5 D Y X J l Z X I g c H J v Z 3 J l c 3 M g c m F u a y w y M n 0 m c X V v d D s s J n F 1 b 3 Q 7 U 2 V j d G l v b j E v T W V y Z 2 U 3 L 0 F 1 d G 9 S Z W 1 v d m V k Q 2 9 s d W 1 u c z E u e z I w M T g u S W 5 0 Z X J u Y X R p b 2 5 h b C B i b 2 F y Z C A o J S k s M j N 9 J n F 1 b 3 Q 7 L C Z x d W 9 0 O 1 N l Y 3 R p b 2 4 x L 0 1 l c m d l N y 9 B d X R v U m V t b 3 Z l Z E N v b H V t b n M x L n s y M D E 4 L j M t e W V h c i B h d m V y Y W d l L D I 0 f S Z x d W 9 0 O y w m c X V v d D t T Z W N 0 a W 9 u M S 9 N Z X J n Z T c v Q X V 0 b 1 J l b W 9 2 Z W R D b 2 x 1 b W 5 z M S 5 7 M j A x O C 5 J b n R l c m 5 h d G l v b m F s I G 1 v Y m l s a X R 5 I H J h b m s s M j V 9 J n F 1 b 3 Q 7 L C Z x d W 9 0 O 1 N l Y 3 R p b 2 4 x L 0 1 l c m d l N y 9 B d X R v U m V t b 3 Z l Z E N v b H V t b n M x L n s y M D E 4 L l N h b G F y e S B w Z X J j Z W 5 0 Y W d l I G l u Y 3 J l Y X N l L D I 2 f S Z x d W 9 0 O y w m c X V v d D t T Z W N 0 a W 9 u M S 9 N Z X J n Z T c v Q X V 0 b 1 J l b W 9 2 Z W R D b 2 x 1 b W 5 z M S 5 7 M j A x O C 5 J b n R l c m 5 h d G l v b m F s I H N 0 d W R l b n R z I C g l K S w y N 3 0 m c X V v d D s s J n F 1 b 3 Q 7 U 2 V j d G l v b j E v T W V y Z 2 U 3 L 0 F 1 d G 9 S Z W 1 v d m V k Q 2 9 s d W 1 u c z E u e z I w M T g u R m F j d W x 0 e S B 3 a X R o I G R v Y 3 R v c m F 0 Z X M g K C U p L D I 4 f S Z x d W 9 0 O y w m c X V v d D t T Z W N 0 a W 9 u M S 9 N Z X J n Z T c v Q X V 0 b 1 J l b W 9 2 Z W R D b 2 x 1 b W 5 z M S 5 7 M j A x O C 5 S Z W x l d m F u d C B k Z W d y Z W U s M j l 9 J n F 1 b 3 Q 7 L C Z x d W 9 0 O 1 N l Y 3 R p b 2 4 x L 0 1 l c m d l N y 9 B d X R v U m V t b 3 Z l Z E N v b H V t b n M x L n s y M D E 5 L i M s M z B 9 J n F 1 b 3 Q 7 L C Z x d W 9 0 O 1 N l Y 3 R p b 2 4 x L 0 1 l c m d l N y 9 B d X R v U m V t b 3 Z l Z E N v b H V t b n M x L n s y M D E 5 L k l u d G V y b m F 0 a W 9 u Y W w g c 3 R 1 Z G V u d H M g K C U p L D M x f S Z x d W 9 0 O y w m c X V v d D t T Z W N 0 a W 9 u M S 9 N Z X J n Z T c v Q X V 0 b 1 J l b W 9 2 Z W R D b 2 x 1 b W 5 z M S 5 7 M j A x O S 5 D b 2 1 w Y W 5 5 I G l u d G V y b n N o a X B z I C g l K S o s M z J 9 J n F 1 b 3 Q 7 L C Z x d W 9 0 O 1 N l Y 3 R p b 2 4 x L 0 1 l c m d l N y 9 B d X R v U m V t b 3 Z l Z E N v b H V t b n M x L n s y M D E 5 L k l u d G V y b m F 0 a W 9 u Y W w g Y 2 9 1 c n N l I G V 4 c G V y a W V u Y 2 U g c m F u a y w z M 3 0 m c X V v d D s s J n F 1 b 3 Q 7 U 2 V j d G l v b j E v T W V y Z 2 U 3 L 0 F 1 d G 9 S Z W 1 v d m V k Q 2 9 s d W 1 u c z E u e z I w M T k u T n V t Y m V y I G V u c m 9 s b G V k I D I w M T g v M T k q L D M 0 f S Z x d W 9 0 O y w m c X V v d D t T Z W N 0 a W 9 u M S 9 N Z X J n Z T c v Q X V 0 b 1 J l b W 9 2 Z W R D b 2 x 1 b W 5 z M S 5 7 M j A x O S 5 X Z W l n a H R l Z C B z Y W x h c n k g K F V T J C k s M z V 9 J n F 1 b 3 Q 7 L C Z x d W 9 0 O 1 N l Y 3 R p b 2 4 x L 0 1 l c m d l N y 9 B d X R v U m V t b 3 Z l Z E N v b H V t b n M x L n s y M D E 5 L l J h b m s g a W 4 g M j A x N y w z N n 0 m c X V v d D s s J n F 1 b 3 Q 7 U 2 V j d G l v b j E v T W V y Z 2 U 3 L 0 F 1 d G 9 S Z W 1 v d m V k Q 2 9 s d W 1 u c z E u e z I w M T k u S W 5 0 Z X J u Y X R p b 2 5 h b C B m Y W N 1 b H R 5 I C g l K S w z N 3 0 m c X V v d D s s J n F 1 b 3 Q 7 U 2 V j d G l v b j E v T W V y Z 2 U 3 L 0 F 1 d G 9 S Z W 1 v d m V k Q 2 9 s d W 1 u c z E u e z I w M T k u R W 1 w b G 9 5 Z W Q g Y X Q g d G h y Z W U g b W 9 u d G h z I C g l K S w z O H 0 m c X V v d D s s J n F 1 b 3 Q 7 U 2 V j d G l v b j E v T W V y Z 2 U 3 L 0 F 1 d G 9 S Z W 1 v d m V k Q 2 9 s d W 1 u c z E u e z I w M T k u Q 2 F y Z W V y I H B y b 2 d y Z X N z I H J h b m s s M z l 9 J n F 1 b 3 Q 7 L C Z x d W 9 0 O 1 N l Y 3 R p b 2 4 x L 0 1 l c m d l N y 9 B d X R v U m V t b 3 Z l Z E N v b H V t b n M x L n s y M D E 5 L l R o c m V l L X l l Y X I g Y X Z l c m F n Z S w 0 M H 0 m c X V v d D s s J n F 1 b 3 Q 7 U 2 V j d G l v b j E v T W V y Z 2 U 3 L 0 F 1 d G 9 S Z W 1 v d m V k Q 2 9 s d W 1 u c z E u e z I w M T k u V m F s d W U g Z m 9 y I G 1 v b m V 5 I H J h b m s s N D F 9 J n F 1 b 3 Q 7 L C Z x d W 9 0 O 1 N l Y 3 R p b 2 4 x L 0 1 l c m d l N y 9 B d X R v U m V t b 3 Z l Z E N v b H V t b n M x L n s y M D E 5 L k N h c m V l c n M g c 2 V y d m l j Z S B y Y W 5 r L D Q y f S Z x d W 9 0 O y w m c X V v d D t T Z W N 0 a W 9 u M S 9 N Z X J n Z T c v Q X V 0 b 1 J l b W 9 2 Z W R D b 2 x 1 b W 5 z M S 5 7 M j A x O S 5 T Y W x h c n k g d G 9 k Y X k g K F V T J C k s N D N 9 J n F 1 b 3 Q 7 L C Z x d W 9 0 O 1 N l Y 3 R p b 2 4 x L 0 1 l c m d l N y 9 B d X R v U m V t b 3 Z l Z E N v b H V t b n M x L n s y M D E 5 L k l u d G V y b m F 0 a W 9 u Y W w g b W 9 i a W x p d H k g c m F u a y w 0 N H 0 m c X V v d D s s J n F 1 b 3 Q 7 U 2 V j d G l v b j E v T W V y Z 2 U 3 L 0 F 1 d G 9 S Z W 1 v d m V k Q 2 9 s d W 1 u c z E u e z I w M T k u U 2 F s Y X J 5 I H B l c m N l b n R h Z 2 U g a W 5 j c m V h c 2 U s N D V 9 J n F 1 b 3 Q 7 L C Z x d W 9 0 O 1 N l Y 3 R p b 2 4 x L 0 1 l c m d l N y 9 B d X R v U m V t b 3 Z l Z E N v b H V t b n M x L n s y M D E 5 L k 1 h e G l t d W 0 g Y 2 9 1 c n N l I G Z l Z S A o b G 9 j Y W w g Y 3 V y c m V u Y 3 k p K i w 0 N n 0 m c X V v d D s s J n F 1 b 3 Q 7 U 2 V j d G l v b j E v T W V y Z 2 U 3 L 0 F 1 d G 9 S Z W 1 v d m V k Q 2 9 s d W 1 u c z E u e z I w M T k u S W 5 0 Z X J u Y X R p b 2 5 h b C B i b 2 F y Z C A o J S k s N D d 9 J n F 1 b 3 Q 7 L C Z x d W 9 0 O 1 N l Y 3 R p b 2 4 x L 0 1 l c m d l N y 9 B d X R v U m V t b 3 Z l Z E N v b H V t b n M x L n s y M D E 5 L k Z l b W F s Z S B z d H V k Z W 5 0 c y A o J S k s N D h 9 J n F 1 b 3 Q 7 L C Z x d W 9 0 O 1 N l Y 3 R p b 2 4 x L 0 1 l c m d l N y 9 B d X R v U m V t b 3 Z l Z E N v b H V t b n M x L n s y M D E 5 L k Z h Y 3 V s d H k g d 2 l 0 a C B k b 2 N 0 b 3 J h d G V z I C g l K S w 0 O X 0 m c X V v d D s s J n F 1 b 3 Q 7 U 2 V j d G l v b j E v T W V y Z 2 U 3 L 0 F 1 d G 9 S Z W 1 v d m V k Q 2 9 s d W 1 u c z E u e z I w M T k u V 2 9 t Z W 4 g b 2 4 g Y m 9 h c m Q g K C U p L D U w f S Z x d W 9 0 O y w m c X V v d D t T Z W N 0 a W 9 u M S 9 N Z X J n Z T c v Q X V 0 b 1 J l b W 9 2 Z W R D b 2 x 1 b W 5 z M S 5 7 M j A x O S 5 D b 3 V u d H J 5 L D U x f S Z x d W 9 0 O y w m c X V v d D t T Z W N 0 a W 9 u M S 9 N Z X J n Z T c v Q X V 0 b 1 J l b W 9 2 Z W R D b 2 x 1 b W 5 z M S 5 7 M j A x O S 5 S Y W 5 r I G l u I D I w M T g s N T J 9 J n F 1 b 3 Q 7 L C Z x d W 9 0 O 1 N l Y 3 R p b 2 4 x L 0 1 l c m d l N y 9 B d X R v U m V t b 3 Z l Z E N v b H V t b n M x L n s y M D E 5 L k x h b m d 1 Y W d l c y w 1 M 3 0 m c X V v d D s s J n F 1 b 3 Q 7 U 2 V j d G l v b j E v T W V y Z 2 U 3 L 0 F 1 d G 9 S Z W 1 v d m V k Q 2 9 s d W 1 u c z E u e z I w M T k u R m V t Y W x l I G Z h Y 3 V s d H k g K C U p L D U 0 f S Z x d W 9 0 O y w m c X V v d D t T Z W N 0 a W 9 u M S 9 N Z X J n Z T c v Q X V 0 b 1 J l b W 9 2 Z W R D b 2 x 1 b W 5 z M S 5 7 M j A x O S 5 S Z W x l d m F u d C B k Z W d y Z W U q 4 o C h L D U 1 f S Z x d W 9 0 O y w m c X V v d D t T Z W N 0 a W 9 u M S 9 N Z X J n Z T c v Q X V 0 b 1 J l b W 9 2 Z W R D b 2 x 1 b W 5 z M S 5 7 M j A y M C 4 j L D U 2 f S Z x d W 9 0 O y w m c X V v d D t T Z W N 0 a W 9 u M S 9 N Z X J n Z T c v Q X V 0 b 1 J l b W 9 2 Z W R D b 2 x 1 b W 5 z M S 5 7 M j A y M C 5 D Y X J l Z X I g c H J v Z 3 J l c 3 M g c m F u a y w 1 N 3 0 m c X V v d D s s J n F 1 b 3 Q 7 U 2 V j d G l v b j E v T W V y Z 2 U 3 L 0 F 1 d G 9 S Z W 1 v d m V k Q 2 9 s d W 1 u c z E u e z I w M j A u R m V t Y W x l I G Z h Y 3 V s d H k g K C U p L D U 4 f S Z x d W 9 0 O y w m c X V v d D t T Z W N 0 a W 9 u M S 9 N Z X J n Z T c v Q X V 0 b 1 J l b W 9 2 Z W R D b 2 x 1 b W 5 z M S 5 7 M j A y M C 5 J b n R l c m 5 h d G l v b m F s I G N v d X J z Z S B l e H B l c m l l b m N l I H J h b m s s N T l 9 J n F 1 b 3 Q 7 L C Z x d W 9 0 O 1 N l Y 3 R p b 2 4 x L 0 1 l c m d l N y 9 B d X R v U m V t b 3 Z l Z E N v b H V t b n M x L n s y M D I w L k N v b X B h b n k g a W 5 0 Z X J u c 2 h p c H M g K C U p L D Y w f S Z x d W 9 0 O y w m c X V v d D t T Z W N 0 a W 9 u M S 9 N Z X J n Z T c v Q X V 0 b 1 J l b W 9 2 Z W R D b 2 x 1 b W 5 z M S 5 7 M j A y M C 5 U a H J l Z S 1 5 Z W F y I G F 2 Z X J h Z 2 U s N j F 9 J n F 1 b 3 Q 7 L C Z x d W 9 0 O 1 N l Y 3 R p b 2 4 x L 0 1 l c m d l N y 9 B d X R v U m V t b 3 Z l Z E N v b H V t b n M x L n s y M D I w L k F p b X M g Y W N o a W V 2 Z W Q g K C U p L D Y y f S Z x d W 9 0 O y w m c X V v d D t T Z W N 0 a W 9 u M S 9 N Z X J n Z T c v Q X V 0 b 1 J l b W 9 2 Z W R D b 2 x 1 b W 5 z M S 5 7 M j A y M C 5 G Z W 1 h b G U g c 3 R 1 Z G V u d H M g K C U p L D Y z f S Z x d W 9 0 O y w m c X V v d D t T Z W N 0 a W 9 u M S 9 N Z X J n Z T c v Q X V 0 b 1 J l b W 9 2 Z W R D b 2 x 1 b W 5 z M S 5 7 M j A y M C 5 T Y W x h c n k g c G V y Y 2 V u d G F n Z S B p b m N y Z W F z Z S w 2 N H 0 m c X V v d D s s J n F 1 b 3 Q 7 U 2 V j d G l v b j E v T W V y Z 2 U 3 L 0 F 1 d G 9 S Z W 1 v d m V k Q 2 9 s d W 1 u c z E u e z I w M j A u T n V t Y m V y I G V u c m 9 s b G V k I D I w M T k v M j A s N j V 9 J n F 1 b 3 Q 7 L C Z x d W 9 0 O 1 N l Y 3 R p b 2 4 x L 0 1 l c m d l N y 9 B d X R v U m V t b 3 Z l Z E N v b H V t b n M x L n s y M D I w L k N h c m V l c i B z Z X J 2 a W N l I H J h b m s s N j Z 9 J n F 1 b 3 Q 7 L C Z x d W 9 0 O 1 N l Y 3 R p b 2 4 x L 0 1 l c m d l N y 9 B d X R v U m V t b 3 Z l Z E N v b H V t b n M x L n s y M D I w L l d v b W V u I G 9 u I G J v Y X J k I C g l K S w 2 N 3 0 m c X V v d D s s J n F 1 b 3 Q 7 U 2 V j d G l v b j E v T W V y Z 2 U 3 L 0 F 1 d G 9 S Z W 1 v d m V k Q 2 9 s d W 1 u c z E u e z I w M j A u R W 1 w b G 9 5 Z W Q g Y X Q g d G h y Z W U g b W 9 u d G h z I C g l K S w 2 O H 0 m c X V v d D s s J n F 1 b 3 Q 7 U 2 V j d G l v b j E v T W V y Z 2 U 3 L 0 F 1 d G 9 S Z W 1 v d m V k Q 2 9 s d W 1 u c z E u e z I w M j A u U m F u a y B p b i A y M D E 5 L D Y 5 f S Z x d W 9 0 O y w m c X V v d D t T Z W N 0 a W 9 u M S 9 N Z X J n Z T c v Q X V 0 b 1 J l b W 9 2 Z W R D b 2 x 1 b W 5 z M S 5 7 M j A y M C 5 G Y W N 1 b H R 5 I H d p d G g g Z G 9 j d G 9 y Y X R l c y A o J S k s N z B 9 J n F 1 b 3 Q 7 L C Z x d W 9 0 O 1 N l Y 3 R p b 2 4 x L 0 1 l c m d l N y 9 B d X R v U m V t b 3 Z l Z E N v b H V t b n M x L n s y M D I w L l d l a W d o d G V k I H N h b G F y e S A o V V M k K S w 3 M X 0 m c X V v d D s s J n F 1 b 3 Q 7 U 2 V j d G l v b j E v T W V y Z 2 U 3 L 0 F 1 d G 9 S Z W 1 v d m V k Q 2 9 s d W 1 u c z E u e z I w M j A u S W 5 0 Z X J u Y X R p b 2 5 h b C B m Y W N 1 b H R 5 I C g l K S w 3 M n 0 m c X V v d D s s J n F 1 b 3 Q 7 U 2 V j d G l v b j E v T W V y Z 2 U 3 L 0 F 1 d G 9 S Z W 1 v d m V k Q 2 9 s d W 1 u c z E u e z I w M j A u S W 5 0 Z X J u Y X R p b 2 5 h b C B t b 2 J p b G l 0 e S B y Y W 5 r L D c z f S Z x d W 9 0 O y w m c X V v d D t T Z W N 0 a W 9 u M S 9 N Z X J n Z T c v Q X V 0 b 1 J l b W 9 2 Z W R D b 2 x 1 b W 5 z M S 5 7 M j A y M C 5 N Z W 1 i Z X I g b 2 Y g Q 2 V t c y w 3 N H 0 m c X V v d D s s J n F 1 b 3 Q 7 U 2 V j d G l v b j E v T W V y Z 2 U 3 L 0 F 1 d G 9 S Z W 1 v d m V k Q 2 9 s d W 1 u c z E u e z I w M j A u S W 5 0 Z X J u Y X R p b 2 5 h b C B i b 2 F y Z C A o J S k s N z V 9 J n F 1 b 3 Q 7 L C Z x d W 9 0 O 1 N l Y 3 R p b 2 4 x L 0 1 l c m d l N y 9 B d X R v U m V t b 3 Z l Z E N v b H V t b n M x L n s y M D I w L k V 4 d H J h I G x h b m d 1 Y W d l c y w 3 N n 0 m c X V v d D s s J n F 1 b 3 Q 7 U 2 V j d G l v b j E v T W V y Z 2 U 3 L 0 F 1 d G 9 S Z W 1 v d m V k Q 2 9 s d W 1 u c z E u e z I w M j A u Q X Z l c m F n Z S B j b 3 V y c 2 U g b G V u Z 3 R o I C h t b 2 5 0 a H M p L D c 3 f S Z x d W 9 0 O y w m c X V v d D t T Z W N 0 a W 9 u M S 9 N Z X J n Z T c v Q X V 0 b 1 J l b W 9 2 Z W R D b 2 x 1 b W 5 z M S 5 7 M j A y M C 5 P d m V y Y W x s I H N h d G l z Z m F j d G l v b i w 3 O H 0 m c X V v d D s s J n F 1 b 3 Q 7 U 2 V j d G l v b j E v T W V y Z 2 U 3 L 0 F 1 d G 9 S Z W 1 v d m V k Q 2 9 s d W 1 u c z E u e z I w M j A u S W 5 0 Z X J u Y X R p b 2 5 h b C B z d H V k Z W 5 0 c y A o J S k s N z l 9 J n F 1 b 3 Q 7 L C Z x d W 9 0 O 1 N l Y 3 R p b 2 4 x L 0 1 l c m d l N y 9 B d X R v U m V t b 3 Z l Z E N v b H V t b n M x L n s y M D I w L l N h b G F y e S B 0 b 2 R h e S A o V V M k K S w 4 M H 0 m c X V v d D s s J n F 1 b 3 Q 7 U 2 V j d G l v b j E v T W V y Z 2 U 3 L 0 F 1 d G 9 S Z W 1 v d m V k Q 2 9 s d W 1 u c z E u e z I w M j A u V m F s d W U g Z m 9 y I G 1 v b m V 5 I H J h b m s s O D F 9 J n F 1 b 3 Q 7 L C Z x d W 9 0 O 1 N l Y 3 R p b 2 4 x L 0 1 l c m d l N y 9 B d X R v U m V t b 3 Z l Z E N v b H V t b n M x L n s y M D I w L l J h b m s g a W 4 g M j A x O C w 4 M n 0 m c X V v d D t d L C Z x d W 9 0 O 0 N v b H V t b k N v d W 5 0 J n F 1 b 3 Q 7 O j g z L C Z x d W 9 0 O 0 t l e U N v b H V t b k 5 h b W V z J n F 1 b 3 Q 7 O l t d L C Z x d W 9 0 O 0 N v b H V t b k l k Z W 5 0 a X R p Z X M m c X V v d D s 6 W y Z x d W 9 0 O 1 N l Y 3 R p b 2 4 x L 0 1 l c m d l N y 9 B d X R v U m V t b 3 Z l Z E N v b H V t b n M x L n t T Y 2 h v b 2 w g T m F t Z S w w f S Z x d W 9 0 O y w m c X V v d D t T Z W N 0 a W 9 u M S 9 N Z X J n Z T c v Q X V 0 b 1 J l b W 9 2 Z W R D b 2 x 1 b W 5 z M S 5 7 T G l u a 2 V k S W 4 g R m 9 s b G 9 3 Z X J z L D F 9 J n F 1 b 3 Q 7 L C Z x d W 9 0 O 1 N l Y 3 R p b 2 4 x L 0 1 l c m d l N y 9 B d X R v U m V t b 3 Z l Z E N v b H V t b n M x L n t M a W 5 r Z W R J b i B B d m V y Y W d l I F B v c 3 Q g V G l t Z S w y f S Z x d W 9 0 O y w m c X V v d D t T Z W N 0 a W 9 u M S 9 N Z X J n Z T c v Q X V 0 b 1 J l b W 9 2 Z W R D b 2 x 1 b W 5 z M S 5 7 S W 5 z d G F n c m F t I G V u Z 2 F n Z W 1 l b n Q g J S w z f S Z x d W 9 0 O y w m c X V v d D t T Z W N 0 a W 9 u M S 9 N Z X J n Z T c v Q X V 0 b 1 J l b W 9 2 Z W R D b 2 x 1 b W 5 z M S 5 7 R 2 9 v Z 2 x l I F J h d G l u Z y w 0 f S Z x d W 9 0 O y w m c X V v d D t T Z W N 0 a W 9 u M S 9 N Z X J n Z T c v Q X V 0 b 1 J l b W 9 2 Z W R D b 2 x 1 b W 5 z M S 5 7 R 2 9 v Z 2 x l I E 5 1 b W J l c i B v Z i B S Z X Z p Z X d z L D V 9 J n F 1 b 3 Q 7 L C Z x d W 9 0 O 1 N l Y 3 R p b 2 4 x L 0 1 l c m d l N y 9 B d X R v U m V t b 3 Z l Z E N v b H V t b n M x L n t S Z X N l Y X J j a C B R d W F s a X R 5 L D Z 9 J n F 1 b 3 Q 7 L C Z x d W 9 0 O 1 N l Y 3 R p b 2 4 x L 0 1 l c m d l N y 9 B d X R v U m V t b 3 Z l Z E N v b H V t b n M x L n t D a X R h d G l v b n M g c G V y I E Z h Y 3 V s d H k s N 3 0 m c X V v d D s s J n F 1 b 3 Q 7 U 2 V j d G l v b j E v T W V y Z 2 U 3 L 0 F 1 d G 9 S Z W 1 v d m V k Q 2 9 s d W 1 u c z E u e 0 F 2 Z X J h Z 2 U g R X h w Z X J p Z W 5 j Z S B v Z i B G Y W N 1 b H R 5 L D h 9 J n F 1 b 3 Q 7 L C Z x d W 9 0 O 1 N l Y 3 R p b 2 4 x L 0 1 l c m d l N y 9 B d X R v U m V t b 3 Z l Z E N v b H V t b n M x L n t T d H V k Z W 5 0 c y B w Z X I g U 3 R h Z m Y s O X 0 m c X V v d D s s J n F 1 b 3 Q 7 U 2 V j d G l v b j E v T W V y Z 2 U 3 L 0 F 1 d G 9 S Z W 1 v d m V k Q 2 9 s d W 1 u c z E u e z I w M T g u I y w x M H 0 m c X V v d D s s J n F 1 b 3 Q 7 U 2 V j d G l v b j E v T W V y Z 2 U 3 L 0 F 1 d G 9 S Z W 1 v d m V k Q 2 9 s d W 1 u c z E u e z I w M T g u T G F u Z 3 V h Z 2 V z L D E x f S Z x d W 9 0 O y w m c X V v d D t T Z W N 0 a W 9 u M S 9 N Z X J n Z T c v Q X V 0 b 1 J l b W 9 2 Z W R D b 2 x 1 b W 5 z M S 5 7 M j A x O C 5 T Y W x h c n k g d G 9 k Y X k g K F V T J C k s M T J 9 J n F 1 b 3 Q 7 L C Z x d W 9 0 O 1 N l Y 3 R p b 2 4 x L 0 1 l c m d l N y 9 B d X R v U m V t b 3 Z l Z E N v b H V t b n M x L n s y M D E 4 L k Z l b W F s Z S B z d H V k Z W 5 0 c y A o J S k s M T N 9 J n F 1 b 3 Q 7 L C Z x d W 9 0 O 1 N l Y 3 R p b 2 4 x L 0 1 l c m d l N y 9 B d X R v U m V t b 3 Z l Z E N v b H V t b n M x L n s y M D E 4 L l d v b W V u I G 9 u I G J v Y X J k I C g l K S w x N H 0 m c X V v d D s s J n F 1 b 3 Q 7 U 2 V j d G l v b j E v T W V y Z 2 U 3 L 0 F 1 d G 9 S Z W 1 v d m V k Q 2 9 s d W 1 u c z E u e z I w M T g u Q 2 9 1 c n N l I G x l b m d 0 a C A o b W 9 u d G h z K S w x N X 0 m c X V v d D s s J n F 1 b 3 Q 7 U 2 V j d G l v b j E v T W V y Z 2 U 3 L 0 F 1 d G 9 S Z W 1 v d m V k Q 2 9 s d W 1 u c z E u e z I w M T g u T W F 4 a W 1 1 b S B j b 3 V y c 2 U g Z m V l I C h s b 2 N h b C B j d X J y Z W 5 j e S k s M T Z 9 J n F 1 b 3 Q 7 L C Z x d W 9 0 O 1 N l Y 3 R p b 2 4 x L 0 1 l c m d l N y 9 B d X R v U m V t b 3 Z l Z E N v b H V t b n M x L n s y M D E 4 L k Z l b W F s Z S B m Y W N 1 b H R 5 I C g l K S w x N 3 0 m c X V v d D s s J n F 1 b 3 Q 7 U 2 V j d G l v b j E v T W V y Z 2 U 3 L 0 F 1 d G 9 S Z W 1 v d m V k Q 2 9 s d W 1 u c z E u e z I w M T g u Q 2 9 t c G F u e S B p b n R l c m 5 z a G l w c y A o J S k s M T h 9 J n F 1 b 3 Q 7 L C Z x d W 9 0 O 1 N l Y 3 R p b 2 4 x L 0 1 l c m d l N y 9 B d X R v U m V t b 3 Z l Z E N v b H V t b n M x L n s y M D E 4 L k N v d W 5 0 c n k s M T l 9 J n F 1 b 3 Q 7 L C Z x d W 9 0 O 1 N l Y 3 R p b 2 4 x L 0 1 l c m d l N y 9 B d X R v U m V t b 3 Z l Z E N v b H V t b n M x L n s y M D E 4 L k l u d G V y b m F 0 a W 9 u Y W w g Z m F j d W x 0 e S A o J S k s M j B 9 J n F 1 b 3 Q 7 L C Z x d W 9 0 O 1 N l Y 3 R p b 2 4 x L 0 1 l c m d l N y 9 B d X R v U m V t b 3 Z l Z E N v b H V t b n M x L n s y M D E 4 L k 5 1 b W J l c i B l b n J v b G x l Z C A y M D E 3 L z E 4 L D I x f S Z x d W 9 0 O y w m c X V v d D t T Z W N 0 a W 9 u M S 9 N Z X J n Z T c v Q X V 0 b 1 J l b W 9 2 Z W R D b 2 x 1 b W 5 z M S 5 7 M j A x O C 5 D Y X J l Z X I g c H J v Z 3 J l c 3 M g c m F u a y w y M n 0 m c X V v d D s s J n F 1 b 3 Q 7 U 2 V j d G l v b j E v T W V y Z 2 U 3 L 0 F 1 d G 9 S Z W 1 v d m V k Q 2 9 s d W 1 u c z E u e z I w M T g u S W 5 0 Z X J u Y X R p b 2 5 h b C B i b 2 F y Z C A o J S k s M j N 9 J n F 1 b 3 Q 7 L C Z x d W 9 0 O 1 N l Y 3 R p b 2 4 x L 0 1 l c m d l N y 9 B d X R v U m V t b 3 Z l Z E N v b H V t b n M x L n s y M D E 4 L j M t e W V h c i B h d m V y Y W d l L D I 0 f S Z x d W 9 0 O y w m c X V v d D t T Z W N 0 a W 9 u M S 9 N Z X J n Z T c v Q X V 0 b 1 J l b W 9 2 Z W R D b 2 x 1 b W 5 z M S 5 7 M j A x O C 5 J b n R l c m 5 h d G l v b m F s I G 1 v Y m l s a X R 5 I H J h b m s s M j V 9 J n F 1 b 3 Q 7 L C Z x d W 9 0 O 1 N l Y 3 R p b 2 4 x L 0 1 l c m d l N y 9 B d X R v U m V t b 3 Z l Z E N v b H V t b n M x L n s y M D E 4 L l N h b G F y e S B w Z X J j Z W 5 0 Y W d l I G l u Y 3 J l Y X N l L D I 2 f S Z x d W 9 0 O y w m c X V v d D t T Z W N 0 a W 9 u M S 9 N Z X J n Z T c v Q X V 0 b 1 J l b W 9 2 Z W R D b 2 x 1 b W 5 z M S 5 7 M j A x O C 5 J b n R l c m 5 h d G l v b m F s I H N 0 d W R l b n R z I C g l K S w y N 3 0 m c X V v d D s s J n F 1 b 3 Q 7 U 2 V j d G l v b j E v T W V y Z 2 U 3 L 0 F 1 d G 9 S Z W 1 v d m V k Q 2 9 s d W 1 u c z E u e z I w M T g u R m F j d W x 0 e S B 3 a X R o I G R v Y 3 R v c m F 0 Z X M g K C U p L D I 4 f S Z x d W 9 0 O y w m c X V v d D t T Z W N 0 a W 9 u M S 9 N Z X J n Z T c v Q X V 0 b 1 J l b W 9 2 Z W R D b 2 x 1 b W 5 z M S 5 7 M j A x O C 5 S Z W x l d m F u d C B k Z W d y Z W U s M j l 9 J n F 1 b 3 Q 7 L C Z x d W 9 0 O 1 N l Y 3 R p b 2 4 x L 0 1 l c m d l N y 9 B d X R v U m V t b 3 Z l Z E N v b H V t b n M x L n s y M D E 5 L i M s M z B 9 J n F 1 b 3 Q 7 L C Z x d W 9 0 O 1 N l Y 3 R p b 2 4 x L 0 1 l c m d l N y 9 B d X R v U m V t b 3 Z l Z E N v b H V t b n M x L n s y M D E 5 L k l u d G V y b m F 0 a W 9 u Y W w g c 3 R 1 Z G V u d H M g K C U p L D M x f S Z x d W 9 0 O y w m c X V v d D t T Z W N 0 a W 9 u M S 9 N Z X J n Z T c v Q X V 0 b 1 J l b W 9 2 Z W R D b 2 x 1 b W 5 z M S 5 7 M j A x O S 5 D b 2 1 w Y W 5 5 I G l u d G V y b n N o a X B z I C g l K S o s M z J 9 J n F 1 b 3 Q 7 L C Z x d W 9 0 O 1 N l Y 3 R p b 2 4 x L 0 1 l c m d l N y 9 B d X R v U m V t b 3 Z l Z E N v b H V t b n M x L n s y M D E 5 L k l u d G V y b m F 0 a W 9 u Y W w g Y 2 9 1 c n N l I G V 4 c G V y a W V u Y 2 U g c m F u a y w z M 3 0 m c X V v d D s s J n F 1 b 3 Q 7 U 2 V j d G l v b j E v T W V y Z 2 U 3 L 0 F 1 d G 9 S Z W 1 v d m V k Q 2 9 s d W 1 u c z E u e z I w M T k u T n V t Y m V y I G V u c m 9 s b G V k I D I w M T g v M T k q L D M 0 f S Z x d W 9 0 O y w m c X V v d D t T Z W N 0 a W 9 u M S 9 N Z X J n Z T c v Q X V 0 b 1 J l b W 9 2 Z W R D b 2 x 1 b W 5 z M S 5 7 M j A x O S 5 X Z W l n a H R l Z C B z Y W x h c n k g K F V T J C k s M z V 9 J n F 1 b 3 Q 7 L C Z x d W 9 0 O 1 N l Y 3 R p b 2 4 x L 0 1 l c m d l N y 9 B d X R v U m V t b 3 Z l Z E N v b H V t b n M x L n s y M D E 5 L l J h b m s g a W 4 g M j A x N y w z N n 0 m c X V v d D s s J n F 1 b 3 Q 7 U 2 V j d G l v b j E v T W V y Z 2 U 3 L 0 F 1 d G 9 S Z W 1 v d m V k Q 2 9 s d W 1 u c z E u e z I w M T k u S W 5 0 Z X J u Y X R p b 2 5 h b C B m Y W N 1 b H R 5 I C g l K S w z N 3 0 m c X V v d D s s J n F 1 b 3 Q 7 U 2 V j d G l v b j E v T W V y Z 2 U 3 L 0 F 1 d G 9 S Z W 1 v d m V k Q 2 9 s d W 1 u c z E u e z I w M T k u R W 1 w b G 9 5 Z W Q g Y X Q g d G h y Z W U g b W 9 u d G h z I C g l K S w z O H 0 m c X V v d D s s J n F 1 b 3 Q 7 U 2 V j d G l v b j E v T W V y Z 2 U 3 L 0 F 1 d G 9 S Z W 1 v d m V k Q 2 9 s d W 1 u c z E u e z I w M T k u Q 2 F y Z W V y I H B y b 2 d y Z X N z I H J h b m s s M z l 9 J n F 1 b 3 Q 7 L C Z x d W 9 0 O 1 N l Y 3 R p b 2 4 x L 0 1 l c m d l N y 9 B d X R v U m V t b 3 Z l Z E N v b H V t b n M x L n s y M D E 5 L l R o c m V l L X l l Y X I g Y X Z l c m F n Z S w 0 M H 0 m c X V v d D s s J n F 1 b 3 Q 7 U 2 V j d G l v b j E v T W V y Z 2 U 3 L 0 F 1 d G 9 S Z W 1 v d m V k Q 2 9 s d W 1 u c z E u e z I w M T k u V m F s d W U g Z m 9 y I G 1 v b m V 5 I H J h b m s s N D F 9 J n F 1 b 3 Q 7 L C Z x d W 9 0 O 1 N l Y 3 R p b 2 4 x L 0 1 l c m d l N y 9 B d X R v U m V t b 3 Z l Z E N v b H V t b n M x L n s y M D E 5 L k N h c m V l c n M g c 2 V y d m l j Z S B y Y W 5 r L D Q y f S Z x d W 9 0 O y w m c X V v d D t T Z W N 0 a W 9 u M S 9 N Z X J n Z T c v Q X V 0 b 1 J l b W 9 2 Z W R D b 2 x 1 b W 5 z M S 5 7 M j A x O S 5 T Y W x h c n k g d G 9 k Y X k g K F V T J C k s N D N 9 J n F 1 b 3 Q 7 L C Z x d W 9 0 O 1 N l Y 3 R p b 2 4 x L 0 1 l c m d l N y 9 B d X R v U m V t b 3 Z l Z E N v b H V t b n M x L n s y M D E 5 L k l u d G V y b m F 0 a W 9 u Y W w g b W 9 i a W x p d H k g c m F u a y w 0 N H 0 m c X V v d D s s J n F 1 b 3 Q 7 U 2 V j d G l v b j E v T W V y Z 2 U 3 L 0 F 1 d G 9 S Z W 1 v d m V k Q 2 9 s d W 1 u c z E u e z I w M T k u U 2 F s Y X J 5 I H B l c m N l b n R h Z 2 U g a W 5 j c m V h c 2 U s N D V 9 J n F 1 b 3 Q 7 L C Z x d W 9 0 O 1 N l Y 3 R p b 2 4 x L 0 1 l c m d l N y 9 B d X R v U m V t b 3 Z l Z E N v b H V t b n M x L n s y M D E 5 L k 1 h e G l t d W 0 g Y 2 9 1 c n N l I G Z l Z S A o b G 9 j Y W w g Y 3 V y c m V u Y 3 k p K i w 0 N n 0 m c X V v d D s s J n F 1 b 3 Q 7 U 2 V j d G l v b j E v T W V y Z 2 U 3 L 0 F 1 d G 9 S Z W 1 v d m V k Q 2 9 s d W 1 u c z E u e z I w M T k u S W 5 0 Z X J u Y X R p b 2 5 h b C B i b 2 F y Z C A o J S k s N D d 9 J n F 1 b 3 Q 7 L C Z x d W 9 0 O 1 N l Y 3 R p b 2 4 x L 0 1 l c m d l N y 9 B d X R v U m V t b 3 Z l Z E N v b H V t b n M x L n s y M D E 5 L k Z l b W F s Z S B z d H V k Z W 5 0 c y A o J S k s N D h 9 J n F 1 b 3 Q 7 L C Z x d W 9 0 O 1 N l Y 3 R p b 2 4 x L 0 1 l c m d l N y 9 B d X R v U m V t b 3 Z l Z E N v b H V t b n M x L n s y M D E 5 L k Z h Y 3 V s d H k g d 2 l 0 a C B k b 2 N 0 b 3 J h d G V z I C g l K S w 0 O X 0 m c X V v d D s s J n F 1 b 3 Q 7 U 2 V j d G l v b j E v T W V y Z 2 U 3 L 0 F 1 d G 9 S Z W 1 v d m V k Q 2 9 s d W 1 u c z E u e z I w M T k u V 2 9 t Z W 4 g b 2 4 g Y m 9 h c m Q g K C U p L D U w f S Z x d W 9 0 O y w m c X V v d D t T Z W N 0 a W 9 u M S 9 N Z X J n Z T c v Q X V 0 b 1 J l b W 9 2 Z W R D b 2 x 1 b W 5 z M S 5 7 M j A x O S 5 D b 3 V u d H J 5 L D U x f S Z x d W 9 0 O y w m c X V v d D t T Z W N 0 a W 9 u M S 9 N Z X J n Z T c v Q X V 0 b 1 J l b W 9 2 Z W R D b 2 x 1 b W 5 z M S 5 7 M j A x O S 5 S Y W 5 r I G l u I D I w M T g s N T J 9 J n F 1 b 3 Q 7 L C Z x d W 9 0 O 1 N l Y 3 R p b 2 4 x L 0 1 l c m d l N y 9 B d X R v U m V t b 3 Z l Z E N v b H V t b n M x L n s y M D E 5 L k x h b m d 1 Y W d l c y w 1 M 3 0 m c X V v d D s s J n F 1 b 3 Q 7 U 2 V j d G l v b j E v T W V y Z 2 U 3 L 0 F 1 d G 9 S Z W 1 v d m V k Q 2 9 s d W 1 u c z E u e z I w M T k u R m V t Y W x l I G Z h Y 3 V s d H k g K C U p L D U 0 f S Z x d W 9 0 O y w m c X V v d D t T Z W N 0 a W 9 u M S 9 N Z X J n Z T c v Q X V 0 b 1 J l b W 9 2 Z W R D b 2 x 1 b W 5 z M S 5 7 M j A x O S 5 S Z W x l d m F u d C B k Z W d y Z W U q 4 o C h L D U 1 f S Z x d W 9 0 O y w m c X V v d D t T Z W N 0 a W 9 u M S 9 N Z X J n Z T c v Q X V 0 b 1 J l b W 9 2 Z W R D b 2 x 1 b W 5 z M S 5 7 M j A y M C 4 j L D U 2 f S Z x d W 9 0 O y w m c X V v d D t T Z W N 0 a W 9 u M S 9 N Z X J n Z T c v Q X V 0 b 1 J l b W 9 2 Z W R D b 2 x 1 b W 5 z M S 5 7 M j A y M C 5 D Y X J l Z X I g c H J v Z 3 J l c 3 M g c m F u a y w 1 N 3 0 m c X V v d D s s J n F 1 b 3 Q 7 U 2 V j d G l v b j E v T W V y Z 2 U 3 L 0 F 1 d G 9 S Z W 1 v d m V k Q 2 9 s d W 1 u c z E u e z I w M j A u R m V t Y W x l I G Z h Y 3 V s d H k g K C U p L D U 4 f S Z x d W 9 0 O y w m c X V v d D t T Z W N 0 a W 9 u M S 9 N Z X J n Z T c v Q X V 0 b 1 J l b W 9 2 Z W R D b 2 x 1 b W 5 z M S 5 7 M j A y M C 5 J b n R l c m 5 h d G l v b m F s I G N v d X J z Z S B l e H B l c m l l b m N l I H J h b m s s N T l 9 J n F 1 b 3 Q 7 L C Z x d W 9 0 O 1 N l Y 3 R p b 2 4 x L 0 1 l c m d l N y 9 B d X R v U m V t b 3 Z l Z E N v b H V t b n M x L n s y M D I w L k N v b X B h b n k g a W 5 0 Z X J u c 2 h p c H M g K C U p L D Y w f S Z x d W 9 0 O y w m c X V v d D t T Z W N 0 a W 9 u M S 9 N Z X J n Z T c v Q X V 0 b 1 J l b W 9 2 Z W R D b 2 x 1 b W 5 z M S 5 7 M j A y M C 5 U a H J l Z S 1 5 Z W F y I G F 2 Z X J h Z 2 U s N j F 9 J n F 1 b 3 Q 7 L C Z x d W 9 0 O 1 N l Y 3 R p b 2 4 x L 0 1 l c m d l N y 9 B d X R v U m V t b 3 Z l Z E N v b H V t b n M x L n s y M D I w L k F p b X M g Y W N o a W V 2 Z W Q g K C U p L D Y y f S Z x d W 9 0 O y w m c X V v d D t T Z W N 0 a W 9 u M S 9 N Z X J n Z T c v Q X V 0 b 1 J l b W 9 2 Z W R D b 2 x 1 b W 5 z M S 5 7 M j A y M C 5 G Z W 1 h b G U g c 3 R 1 Z G V u d H M g K C U p L D Y z f S Z x d W 9 0 O y w m c X V v d D t T Z W N 0 a W 9 u M S 9 N Z X J n Z T c v Q X V 0 b 1 J l b W 9 2 Z W R D b 2 x 1 b W 5 z M S 5 7 M j A y M C 5 T Y W x h c n k g c G V y Y 2 V u d G F n Z S B p b m N y Z W F z Z S w 2 N H 0 m c X V v d D s s J n F 1 b 3 Q 7 U 2 V j d G l v b j E v T W V y Z 2 U 3 L 0 F 1 d G 9 S Z W 1 v d m V k Q 2 9 s d W 1 u c z E u e z I w M j A u T n V t Y m V y I G V u c m 9 s b G V k I D I w M T k v M j A s N j V 9 J n F 1 b 3 Q 7 L C Z x d W 9 0 O 1 N l Y 3 R p b 2 4 x L 0 1 l c m d l N y 9 B d X R v U m V t b 3 Z l Z E N v b H V t b n M x L n s y M D I w L k N h c m V l c i B z Z X J 2 a W N l I H J h b m s s N j Z 9 J n F 1 b 3 Q 7 L C Z x d W 9 0 O 1 N l Y 3 R p b 2 4 x L 0 1 l c m d l N y 9 B d X R v U m V t b 3 Z l Z E N v b H V t b n M x L n s y M D I w L l d v b W V u I G 9 u I G J v Y X J k I C g l K S w 2 N 3 0 m c X V v d D s s J n F 1 b 3 Q 7 U 2 V j d G l v b j E v T W V y Z 2 U 3 L 0 F 1 d G 9 S Z W 1 v d m V k Q 2 9 s d W 1 u c z E u e z I w M j A u R W 1 w b G 9 5 Z W Q g Y X Q g d G h y Z W U g b W 9 u d G h z I C g l K S w 2 O H 0 m c X V v d D s s J n F 1 b 3 Q 7 U 2 V j d G l v b j E v T W V y Z 2 U 3 L 0 F 1 d G 9 S Z W 1 v d m V k Q 2 9 s d W 1 u c z E u e z I w M j A u U m F u a y B p b i A y M D E 5 L D Y 5 f S Z x d W 9 0 O y w m c X V v d D t T Z W N 0 a W 9 u M S 9 N Z X J n Z T c v Q X V 0 b 1 J l b W 9 2 Z W R D b 2 x 1 b W 5 z M S 5 7 M j A y M C 5 G Y W N 1 b H R 5 I H d p d G g g Z G 9 j d G 9 y Y X R l c y A o J S k s N z B 9 J n F 1 b 3 Q 7 L C Z x d W 9 0 O 1 N l Y 3 R p b 2 4 x L 0 1 l c m d l N y 9 B d X R v U m V t b 3 Z l Z E N v b H V t b n M x L n s y M D I w L l d l a W d o d G V k I H N h b G F y e S A o V V M k K S w 3 M X 0 m c X V v d D s s J n F 1 b 3 Q 7 U 2 V j d G l v b j E v T W V y Z 2 U 3 L 0 F 1 d G 9 S Z W 1 v d m V k Q 2 9 s d W 1 u c z E u e z I w M j A u S W 5 0 Z X J u Y X R p b 2 5 h b C B m Y W N 1 b H R 5 I C g l K S w 3 M n 0 m c X V v d D s s J n F 1 b 3 Q 7 U 2 V j d G l v b j E v T W V y Z 2 U 3 L 0 F 1 d G 9 S Z W 1 v d m V k Q 2 9 s d W 1 u c z E u e z I w M j A u S W 5 0 Z X J u Y X R p b 2 5 h b C B t b 2 J p b G l 0 e S B y Y W 5 r L D c z f S Z x d W 9 0 O y w m c X V v d D t T Z W N 0 a W 9 u M S 9 N Z X J n Z T c v Q X V 0 b 1 J l b W 9 2 Z W R D b 2 x 1 b W 5 z M S 5 7 M j A y M C 5 N Z W 1 i Z X I g b 2 Y g Q 2 V t c y w 3 N H 0 m c X V v d D s s J n F 1 b 3 Q 7 U 2 V j d G l v b j E v T W V y Z 2 U 3 L 0 F 1 d G 9 S Z W 1 v d m V k Q 2 9 s d W 1 u c z E u e z I w M j A u S W 5 0 Z X J u Y X R p b 2 5 h b C B i b 2 F y Z C A o J S k s N z V 9 J n F 1 b 3 Q 7 L C Z x d W 9 0 O 1 N l Y 3 R p b 2 4 x L 0 1 l c m d l N y 9 B d X R v U m V t b 3 Z l Z E N v b H V t b n M x L n s y M D I w L k V 4 d H J h I G x h b m d 1 Y W d l c y w 3 N n 0 m c X V v d D s s J n F 1 b 3 Q 7 U 2 V j d G l v b j E v T W V y Z 2 U 3 L 0 F 1 d G 9 S Z W 1 v d m V k Q 2 9 s d W 1 u c z E u e z I w M j A u Q X Z l c m F n Z S B j b 3 V y c 2 U g b G V u Z 3 R o I C h t b 2 5 0 a H M p L D c 3 f S Z x d W 9 0 O y w m c X V v d D t T Z W N 0 a W 9 u M S 9 N Z X J n Z T c v Q X V 0 b 1 J l b W 9 2 Z W R D b 2 x 1 b W 5 z M S 5 7 M j A y M C 5 P d m V y Y W x s I H N h d G l z Z m F j d G l v b i w 3 O H 0 m c X V v d D s s J n F 1 b 3 Q 7 U 2 V j d G l v b j E v T W V y Z 2 U 3 L 0 F 1 d G 9 S Z W 1 v d m V k Q 2 9 s d W 1 u c z E u e z I w M j A u S W 5 0 Z X J u Y X R p b 2 5 h b C B z d H V k Z W 5 0 c y A o J S k s N z l 9 J n F 1 b 3 Q 7 L C Z x d W 9 0 O 1 N l Y 3 R p b 2 4 x L 0 1 l c m d l N y 9 B d X R v U m V t b 3 Z l Z E N v b H V t b n M x L n s y M D I w L l N h b G F y e S B 0 b 2 R h e S A o V V M k K S w 4 M H 0 m c X V v d D s s J n F 1 b 3 Q 7 U 2 V j d G l v b j E v T W V y Z 2 U 3 L 0 F 1 d G 9 S Z W 1 v d m V k Q 2 9 s d W 1 u c z E u e z I w M j A u V m F s d W U g Z m 9 y I G 1 v b m V 5 I H J h b m s s O D F 9 J n F 1 b 3 Q 7 L C Z x d W 9 0 O 1 N l Y 3 R p b 2 4 x L 0 1 l c m d l N y 9 B d X R v U m V t b 3 Z l Z E N v b H V t b n M x L n s y M D I w L l J h b m s g a W 4 g M j A x O C w 4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I w M j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y 0 x M S 0 w M l Q w N z o 1 M z o w N S 4 0 N z E 0 M j c 1 W i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Z W U x M D Q 4 N S 1 j M 2 U 1 L T Q x N j A t O T k y O C 1 l Z W F h N D Q 0 Y z Z i Y T Q i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v Q X V 0 b 1 J l b W 9 2 Z W R D b 2 x 1 b W 5 z M S 5 7 I y w w f S Z x d W 9 0 O y w m c X V v d D t T Z W N 0 a W 9 u M S 8 y M D I x L 0 F 1 d G 9 S Z W 1 v d m V k Q 2 9 s d W 1 u c z E u e 1 N j a G 9 v b C B O Y W 1 l L D F 9 J n F 1 b 3 Q 7 L C Z x d W 9 0 O 1 N l Y 3 R p b 2 4 x L z I w M j E v Q X V 0 b 1 J l b W 9 2 Z W R D b 2 x 1 b W 5 z M S 5 7 U m F u a y B p b i A y M D I w L D J 9 J n F 1 b 3 Q 7 L C Z x d W 9 0 O 1 N l Y 3 R p b 2 4 x L z I w M j E v Q X V 0 b 1 J l b W 9 2 Z W R D b 2 x 1 b W 5 z M S 5 7 V 2 9 t Z W 4 g b 2 4 g Y m 9 h c m Q g K C U p L D N 9 J n F 1 b 3 Q 7 L C Z x d W 9 0 O 1 N l Y 3 R p b 2 4 x L z I w M j E v Q X V 0 b 1 J l b W 9 2 Z W R D b 2 x 1 b W 5 z M S 5 7 U H J v Z 3 J h b W 1 l I G 5 h b W U s N H 0 m c X V v d D s s J n F 1 b 3 Q 7 U 2 V j d G l v b j E v M j A y M S 9 B d X R v U m V t b 3 Z l Z E N v b H V t b n M x L n t F b X B s b 3 l l Z C B h d C B 0 a H J l Z S B t b 2 5 0 a H M g K C U p L D V 9 J n F 1 b 3 Q 7 L C Z x d W 9 0 O 1 N l Y 3 R p b 2 4 x L z I w M j E v Q X V 0 b 1 J l b W 9 2 Z W R D b 2 x 1 b W 5 z M S 5 7 R m V t Y W x l I G Z h Y 3 V s d H k g K C U p L D Z 9 J n F 1 b 3 Q 7 L C Z x d W 9 0 O 1 N l Y 3 R p b 2 4 x L z I w M j E v Q X V 0 b 1 J l b W 9 2 Z W R D b 2 x 1 b W 5 z M S 5 7 S W 5 0 Z X J u Y X R p b 2 5 h b C B m Y W N 1 b H R 5 I C g l K S w 3 f S Z x d W 9 0 O y w m c X V v d D t T Z W N 0 a W 9 u M S 8 y M D I x L 0 F 1 d G 9 S Z W 1 v d m V k Q 2 9 s d W 1 u c z E u e 0 x v Y 2 F 0 a W 9 u L D h 9 J n F 1 b 3 Q 7 L C Z x d W 9 0 O 1 N l Y 3 R p b 2 4 x L z I w M j E v Q X V 0 b 1 J l b W 9 2 Z W R D b 2 x 1 b W 5 z M S 5 7 S W 5 0 Z X J u Y X R p b 2 5 h b C B t b 2 J p b G l 0 e S B y Y W 5 r L D l 9 J n F 1 b 3 Q 7 L C Z x d W 9 0 O 1 N l Y 3 R p b 2 4 x L z I w M j E v Q X V 0 b 1 J l b W 9 2 Z W R D b 2 x 1 b W 5 z M S 5 7 S W 5 0 Z X J u Y X R p b 2 5 h b C B i b 2 F y Z C A o J S k s M T B 9 J n F 1 b 3 Q 7 L C Z x d W 9 0 O 1 N l Y 3 R p b 2 4 x L z I w M j E v Q X V 0 b 1 J l b W 9 2 Z W R D b 2 x 1 b W 5 z M S 5 7 V G h y Z W U t e W V h c i B h d m V y Y W d l L D E x f S Z x d W 9 0 O y w m c X V v d D t T Z W N 0 a W 9 u M S 8 y M D I x L 0 F 1 d G 9 S Z W 1 v d m V k Q 2 9 s d W 1 u c z E u e 0 Z h Y 3 V s d H k g d 2 l 0 a C B k b 2 N 0 b 3 J h d G V z I C g l K S w x M n 0 m c X V v d D s s J n F 1 b 3 Q 7 U 2 V j d G l v b j E v M j A y M S 9 B d X R v U m V t b 3 Z l Z E N v b H V t b n M x L n t P d m V y Y W x s I H N h d G l z Z m F j d G l v b i w x M 3 0 m c X V v d D s s J n F 1 b 3 Q 7 U 2 V j d G l v b j E v M j A y M S 9 B d X R v U m V t b 3 Z l Z E N v b H V t b n M x L n t S Y W 5 r I G l u I D I w M T k s M T R 9 J n F 1 b 3 Q 7 L C Z x d W 9 0 O 1 N l Y 3 R p b 2 4 x L z I w M j E v Q X V 0 b 1 J l b W 9 2 Z W R D b 2 x 1 b W 5 z M S 5 7 Q X Z l c m F n Z S B j b 3 V y c 2 U g b G V u Z 3 R o I C h t b 2 5 0 a H M p L D E 1 f S Z x d W 9 0 O y w m c X V v d D t T Z W N 0 a W 9 u M S 8 y M D I x L 0 F 1 d G 9 S Z W 1 v d m V k Q 2 9 s d W 1 u c z E u e 0 N v b X B h b n k g a W 5 0 Z X J u c 2 h p c H M g K C U p L D E 2 f S Z x d W 9 0 O y w m c X V v d D t T Z W N 0 a W 9 u M S 8 y M D I x L 0 F 1 d G 9 S Z W 1 v d m V k Q 2 9 s d W 1 u c z E u e 0 N h c m V l c i B w c m 9 n c m V z c y B y Y W 5 r L D E 3 f S Z x d W 9 0 O y w m c X V v d D t T Z W N 0 a W 9 u M S 8 y M D I x L 0 F 1 d G 9 S Z W 1 v d m V k Q 2 9 s d W 1 u c z E u e 1 d l a W d o d G V k I H N h b G F y e S A o V V M k K S w x O H 0 m c X V v d D s s J n F 1 b 3 Q 7 U 2 V j d G l v b j E v M j A y M S 9 B d X R v U m V t b 3 Z l Z E N v b H V t b n M x L n t J b n R l c m 5 h d G l v b m F s I H N 0 d W R l b n R z I C g l K S w x O X 0 m c X V v d D s s J n F 1 b 3 Q 7 U 2 V j d G l v b j E v M j A y M S 9 B d X R v U m V t b 3 Z l Z E N v b H V t b n M x L n t T Y W x h c n k g c G V y Y 2 V u d G F n Z S B p b m N y Z W F z Z S w y M H 0 m c X V v d D s s J n F 1 b 3 Q 7 U 2 V j d G l v b j E v M j A y M S 9 B d X R v U m V t b 3 Z l Z E N v b H V t b n M x L n t B a W 1 z I G F j a G l l d m V k I C g l K S w y M X 0 m c X V v d D s s J n F 1 b 3 Q 7 U 2 V j d G l v b j E v M j A y M S 9 B d X R v U m V t b 3 Z l Z E N v b H V t b n M x L n t D Y X J l Z X I g c 2 V y d m l j Z S B y Y W 5 r L D I y f S Z x d W 9 0 O y w m c X V v d D t T Z W N 0 a W 9 u M S 8 y M D I x L 0 F 1 d G 9 S Z W 1 v d m V k Q 2 9 s d W 1 u c z E u e 0 l u d G V y b m F 0 a W 9 u Y W w g Y 2 9 1 c n N l I G V 4 c G V y a W V u Y 2 U g c m F u a y w y M 3 0 m c X V v d D s s J n F 1 b 3 Q 7 U 2 V j d G l v b j E v M j A y M S 9 B d X R v U m V t b 3 Z l Z E N v b H V t b n M x L n t W Y W x 1 Z S B m b 3 I g b W 9 u Z X k g c m F u a y w y N H 0 m c X V v d D s s J n F 1 b 3 Q 7 U 2 V j d G l v b j E v M j A y M S 9 B d X R v U m V t b 3 Z l Z E N v b H V t b n M x L n t T Y W x h c n k g d G 9 k Y X k g K F V T J C k g K i w y N X 0 m c X V v d D s s J n F 1 b 3 Q 7 U 2 V j d G l v b j E v M j A y M S 9 B d X R v U m V t b 3 Z l Z E N v b H V t b n M x L n t F e H R y Y S B s Y W 5 n d W F n Z X M s M j Z 9 J n F 1 b 3 Q 7 L C Z x d W 9 0 O 1 N l Y 3 R p b 2 4 x L z I w M j E v Q X V 0 b 1 J l b W 9 2 Z W R D b 2 x 1 b W 5 z M S 5 7 R m V t Y W x l I H N 0 d W R l b n R z I C g l K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z I w M j E v Q X V 0 b 1 J l b W 9 2 Z W R D b 2 x 1 b W 5 z M S 5 7 I y w w f S Z x d W 9 0 O y w m c X V v d D t T Z W N 0 a W 9 u M S 8 y M D I x L 0 F 1 d G 9 S Z W 1 v d m V k Q 2 9 s d W 1 u c z E u e 1 N j a G 9 v b C B O Y W 1 l L D F 9 J n F 1 b 3 Q 7 L C Z x d W 9 0 O 1 N l Y 3 R p b 2 4 x L z I w M j E v Q X V 0 b 1 J l b W 9 2 Z W R D b 2 x 1 b W 5 z M S 5 7 U m F u a y B p b i A y M D I w L D J 9 J n F 1 b 3 Q 7 L C Z x d W 9 0 O 1 N l Y 3 R p b 2 4 x L z I w M j E v Q X V 0 b 1 J l b W 9 2 Z W R D b 2 x 1 b W 5 z M S 5 7 V 2 9 t Z W 4 g b 2 4 g Y m 9 h c m Q g K C U p L D N 9 J n F 1 b 3 Q 7 L C Z x d W 9 0 O 1 N l Y 3 R p b 2 4 x L z I w M j E v Q X V 0 b 1 J l b W 9 2 Z W R D b 2 x 1 b W 5 z M S 5 7 U H J v Z 3 J h b W 1 l I G 5 h b W U s N H 0 m c X V v d D s s J n F 1 b 3 Q 7 U 2 V j d G l v b j E v M j A y M S 9 B d X R v U m V t b 3 Z l Z E N v b H V t b n M x L n t F b X B s b 3 l l Z C B h d C B 0 a H J l Z S B t b 2 5 0 a H M g K C U p L D V 9 J n F 1 b 3 Q 7 L C Z x d W 9 0 O 1 N l Y 3 R p b 2 4 x L z I w M j E v Q X V 0 b 1 J l b W 9 2 Z W R D b 2 x 1 b W 5 z M S 5 7 R m V t Y W x l I G Z h Y 3 V s d H k g K C U p L D Z 9 J n F 1 b 3 Q 7 L C Z x d W 9 0 O 1 N l Y 3 R p b 2 4 x L z I w M j E v Q X V 0 b 1 J l b W 9 2 Z W R D b 2 x 1 b W 5 z M S 5 7 S W 5 0 Z X J u Y X R p b 2 5 h b C B m Y W N 1 b H R 5 I C g l K S w 3 f S Z x d W 9 0 O y w m c X V v d D t T Z W N 0 a W 9 u M S 8 y M D I x L 0 F 1 d G 9 S Z W 1 v d m V k Q 2 9 s d W 1 u c z E u e 0 x v Y 2 F 0 a W 9 u L D h 9 J n F 1 b 3 Q 7 L C Z x d W 9 0 O 1 N l Y 3 R p b 2 4 x L z I w M j E v Q X V 0 b 1 J l b W 9 2 Z W R D b 2 x 1 b W 5 z M S 5 7 S W 5 0 Z X J u Y X R p b 2 5 h b C B t b 2 J p b G l 0 e S B y Y W 5 r L D l 9 J n F 1 b 3 Q 7 L C Z x d W 9 0 O 1 N l Y 3 R p b 2 4 x L z I w M j E v Q X V 0 b 1 J l b W 9 2 Z W R D b 2 x 1 b W 5 z M S 5 7 S W 5 0 Z X J u Y X R p b 2 5 h b C B i b 2 F y Z C A o J S k s M T B 9 J n F 1 b 3 Q 7 L C Z x d W 9 0 O 1 N l Y 3 R p b 2 4 x L z I w M j E v Q X V 0 b 1 J l b W 9 2 Z W R D b 2 x 1 b W 5 z M S 5 7 V G h y Z W U t e W V h c i B h d m V y Y W d l L D E x f S Z x d W 9 0 O y w m c X V v d D t T Z W N 0 a W 9 u M S 8 y M D I x L 0 F 1 d G 9 S Z W 1 v d m V k Q 2 9 s d W 1 u c z E u e 0 Z h Y 3 V s d H k g d 2 l 0 a C B k b 2 N 0 b 3 J h d G V z I C g l K S w x M n 0 m c X V v d D s s J n F 1 b 3 Q 7 U 2 V j d G l v b j E v M j A y M S 9 B d X R v U m V t b 3 Z l Z E N v b H V t b n M x L n t P d m V y Y W x s I H N h d G l z Z m F j d G l v b i w x M 3 0 m c X V v d D s s J n F 1 b 3 Q 7 U 2 V j d G l v b j E v M j A y M S 9 B d X R v U m V t b 3 Z l Z E N v b H V t b n M x L n t S Y W 5 r I G l u I D I w M T k s M T R 9 J n F 1 b 3 Q 7 L C Z x d W 9 0 O 1 N l Y 3 R p b 2 4 x L z I w M j E v Q X V 0 b 1 J l b W 9 2 Z W R D b 2 x 1 b W 5 z M S 5 7 Q X Z l c m F n Z S B j b 3 V y c 2 U g b G V u Z 3 R o I C h t b 2 5 0 a H M p L D E 1 f S Z x d W 9 0 O y w m c X V v d D t T Z W N 0 a W 9 u M S 8 y M D I x L 0 F 1 d G 9 S Z W 1 v d m V k Q 2 9 s d W 1 u c z E u e 0 N v b X B h b n k g a W 5 0 Z X J u c 2 h p c H M g K C U p L D E 2 f S Z x d W 9 0 O y w m c X V v d D t T Z W N 0 a W 9 u M S 8 y M D I x L 0 F 1 d G 9 S Z W 1 v d m V k Q 2 9 s d W 1 u c z E u e 0 N h c m V l c i B w c m 9 n c m V z c y B y Y W 5 r L D E 3 f S Z x d W 9 0 O y w m c X V v d D t T Z W N 0 a W 9 u M S 8 y M D I x L 0 F 1 d G 9 S Z W 1 v d m V k Q 2 9 s d W 1 u c z E u e 1 d l a W d o d G V k I H N h b G F y e S A o V V M k K S w x O H 0 m c X V v d D s s J n F 1 b 3 Q 7 U 2 V j d G l v b j E v M j A y M S 9 B d X R v U m V t b 3 Z l Z E N v b H V t b n M x L n t J b n R l c m 5 h d G l v b m F s I H N 0 d W R l b n R z I C g l K S w x O X 0 m c X V v d D s s J n F 1 b 3 Q 7 U 2 V j d G l v b j E v M j A y M S 9 B d X R v U m V t b 3 Z l Z E N v b H V t b n M x L n t T Y W x h c n k g c G V y Y 2 V u d G F n Z S B p b m N y Z W F z Z S w y M H 0 m c X V v d D s s J n F 1 b 3 Q 7 U 2 V j d G l v b j E v M j A y M S 9 B d X R v U m V t b 3 Z l Z E N v b H V t b n M x L n t B a W 1 z I G F j a G l l d m V k I C g l K S w y M X 0 m c X V v d D s s J n F 1 b 3 Q 7 U 2 V j d G l v b j E v M j A y M S 9 B d X R v U m V t b 3 Z l Z E N v b H V t b n M x L n t D Y X J l Z X I g c 2 V y d m l j Z S B y Y W 5 r L D I y f S Z x d W 9 0 O y w m c X V v d D t T Z W N 0 a W 9 u M S 8 y M D I x L 0 F 1 d G 9 S Z W 1 v d m V k Q 2 9 s d W 1 u c z E u e 0 l u d G V y b m F 0 a W 9 u Y W w g Y 2 9 1 c n N l I G V 4 c G V y a W V u Y 2 U g c m F u a y w y M 3 0 m c X V v d D s s J n F 1 b 3 Q 7 U 2 V j d G l v b j E v M j A y M S 9 B d X R v U m V t b 3 Z l Z E N v b H V t b n M x L n t W Y W x 1 Z S B m b 3 I g b W 9 u Z X k g c m F u a y w y N H 0 m c X V v d D s s J n F 1 b 3 Q 7 U 2 V j d G l v b j E v M j A y M S 9 B d X R v U m V t b 3 Z l Z E N v b H V t b n M x L n t T Y W x h c n k g d G 9 k Y X k g K F V T J C k g K i w y N X 0 m c X V v d D s s J n F 1 b 3 Q 7 U 2 V j d G l v b j E v M j A y M S 9 B d X R v U m V t b 3 Z l Z E N v b H V t b n M x L n t F e H R y Y S B s Y W 5 n d W F n Z X M s M j Z 9 J n F 1 b 3 Q 7 L C Z x d W 9 0 O 1 N l Y 3 R p b 2 4 x L z I w M j E v Q X V 0 b 1 J l b W 9 2 Z W R D b 2 x 1 b W 5 z M S 5 7 R m V t Y W x l I H N 0 d W R l b n R z I C g l K S w y N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l c m d l O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z L T E x L T A y V D A 3 O j U z O j A 1 L j Q 3 M z Q z N T R a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F i Z G U z Z m Y 5 L T Z j O T c t N G F k N S 0 4 Z T Y 3 L T A 1 M W Q 4 M D R i Y W E 5 M S I v P j x F b n R y e S B U e X B l P S J S Z W x h d G l v b n N o a X B J b m Z v Q 2 9 u d G F p b m V y I i B W Y W x 1 Z T 0 i c 3 s m c X V v d D t j b 2 x 1 b W 5 D b 3 V u d C Z x d W 9 0 O z o x M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O C 9 B d X R v U m V t b 3 Z l Z E N v b H V t b n M x L n t T Y 2 h v b 2 w g T m F t Z S w w f S Z x d W 9 0 O y w m c X V v d D t T Z W N 0 a W 9 u M S 9 N Z X J n Z T g v Q X V 0 b 1 J l b W 9 2 Z W R D b 2 x 1 b W 5 z M S 5 7 T G l u a 2 V k S W 4 g R m 9 s b G 9 3 Z X J z L D F 9 J n F 1 b 3 Q 7 L C Z x d W 9 0 O 1 N l Y 3 R p b 2 4 x L 0 1 l c m d l O C 9 B d X R v U m V t b 3 Z l Z E N v b H V t b n M x L n t M a W 5 r Z W R J b i B B d m V y Y W d l I F B v c 3 Q g V G l t Z S w y f S Z x d W 9 0 O y w m c X V v d D t T Z W N 0 a W 9 u M S 9 N Z X J n Z T g v Q X V 0 b 1 J l b W 9 2 Z W R D b 2 x 1 b W 5 z M S 5 7 S W 5 z d G F n c m F t I G V u Z 2 F n Z W 1 l b n Q g J S w z f S Z x d W 9 0 O y w m c X V v d D t T Z W N 0 a W 9 u M S 9 N Z X J n Z T g v Q X V 0 b 1 J l b W 9 2 Z W R D b 2 x 1 b W 5 z M S 5 7 R 2 9 v Z 2 x l I F J h d G l u Z y w 0 f S Z x d W 9 0 O y w m c X V v d D t T Z W N 0 a W 9 u M S 9 N Z X J n Z T g v Q X V 0 b 1 J l b W 9 2 Z W R D b 2 x 1 b W 5 z M S 5 7 R 2 9 v Z 2 x l I E 5 1 b W J l c i B v Z i B S Z X Z p Z X d z L D V 9 J n F 1 b 3 Q 7 L C Z x d W 9 0 O 1 N l Y 3 R p b 2 4 x L 0 1 l c m d l O C 9 B d X R v U m V t b 3 Z l Z E N v b H V t b n M x L n t S Z X N l Y X J j a C B R d W F s a X R 5 L D Z 9 J n F 1 b 3 Q 7 L C Z x d W 9 0 O 1 N l Y 3 R p b 2 4 x L 0 1 l c m d l O C 9 B d X R v U m V t b 3 Z l Z E N v b H V t b n M x L n t D a X R h d G l v b n M g c G V y I E Z h Y 3 V s d H k s N 3 0 m c X V v d D s s J n F 1 b 3 Q 7 U 2 V j d G l v b j E v T W V y Z 2 U 4 L 0 F 1 d G 9 S Z W 1 v d m V k Q 2 9 s d W 1 u c z E u e 0 F 2 Z X J h Z 2 U g R X h w Z X J p Z W 5 j Z S B v Z i B G Y W N 1 b H R 5 L D h 9 J n F 1 b 3 Q 7 L C Z x d W 9 0 O 1 N l Y 3 R p b 2 4 x L 0 1 l c m d l O C 9 B d X R v U m V t b 3 Z l Z E N v b H V t b n M x L n t T d H V k Z W 5 0 c y B w Z X I g U 3 R h Z m Y s O X 0 m c X V v d D s s J n F 1 b 3 Q 7 U 2 V j d G l v b j E v T W V y Z 2 U 4 L 0 F 1 d G 9 S Z W 1 v d m V k Q 2 9 s d W 1 u c z E u e z I w M T g u I y w x M H 0 m c X V v d D s s J n F 1 b 3 Q 7 U 2 V j d G l v b j E v T W V y Z 2 U 4 L 0 F 1 d G 9 S Z W 1 v d m V k Q 2 9 s d W 1 u c z E u e z I w M T g u T G F u Z 3 V h Z 2 V z L D E x f S Z x d W 9 0 O y w m c X V v d D t T Z W N 0 a W 9 u M S 9 N Z X J n Z T g v Q X V 0 b 1 J l b W 9 2 Z W R D b 2 x 1 b W 5 z M S 5 7 M j A x O C 5 T Y W x h c n k g d G 9 k Y X k g K F V T J C k s M T J 9 J n F 1 b 3 Q 7 L C Z x d W 9 0 O 1 N l Y 3 R p b 2 4 x L 0 1 l c m d l O C 9 B d X R v U m V t b 3 Z l Z E N v b H V t b n M x L n s y M D E 4 L k Z l b W F s Z S B z d H V k Z W 5 0 c y A o J S k s M T N 9 J n F 1 b 3 Q 7 L C Z x d W 9 0 O 1 N l Y 3 R p b 2 4 x L 0 1 l c m d l O C 9 B d X R v U m V t b 3 Z l Z E N v b H V t b n M x L n s y M D E 4 L l d v b W V u I G 9 u I G J v Y X J k I C g l K S w x N H 0 m c X V v d D s s J n F 1 b 3 Q 7 U 2 V j d G l v b j E v T W V y Z 2 U 4 L 0 F 1 d G 9 S Z W 1 v d m V k Q 2 9 s d W 1 u c z E u e z I w M T g u Q 2 9 1 c n N l I G x l b m d 0 a C A o b W 9 u d G h z K S w x N X 0 m c X V v d D s s J n F 1 b 3 Q 7 U 2 V j d G l v b j E v T W V y Z 2 U 4 L 0 F 1 d G 9 S Z W 1 v d m V k Q 2 9 s d W 1 u c z E u e z I w M T g u T W F 4 a W 1 1 b S B j b 3 V y c 2 U g Z m V l I C h s b 2 N h b C B j d X J y Z W 5 j e S k s M T Z 9 J n F 1 b 3 Q 7 L C Z x d W 9 0 O 1 N l Y 3 R p b 2 4 x L 0 1 l c m d l O C 9 B d X R v U m V t b 3 Z l Z E N v b H V t b n M x L n s y M D E 4 L k Z l b W F s Z S B m Y W N 1 b H R 5 I C g l K S w x N 3 0 m c X V v d D s s J n F 1 b 3 Q 7 U 2 V j d G l v b j E v T W V y Z 2 U 4 L 0 F 1 d G 9 S Z W 1 v d m V k Q 2 9 s d W 1 u c z E u e z I w M T g u Q 2 9 t c G F u e S B p b n R l c m 5 z a G l w c y A o J S k s M T h 9 J n F 1 b 3 Q 7 L C Z x d W 9 0 O 1 N l Y 3 R p b 2 4 x L 0 1 l c m d l O C 9 B d X R v U m V t b 3 Z l Z E N v b H V t b n M x L n s y M D E 4 L k N v d W 5 0 c n k s M T l 9 J n F 1 b 3 Q 7 L C Z x d W 9 0 O 1 N l Y 3 R p b 2 4 x L 0 1 l c m d l O C 9 B d X R v U m V t b 3 Z l Z E N v b H V t b n M x L n s y M D E 4 L k l u d G V y b m F 0 a W 9 u Y W w g Z m F j d W x 0 e S A o J S k s M j B 9 J n F 1 b 3 Q 7 L C Z x d W 9 0 O 1 N l Y 3 R p b 2 4 x L 0 1 l c m d l O C 9 B d X R v U m V t b 3 Z l Z E N v b H V t b n M x L n s y M D E 4 L k 5 1 b W J l c i B l b n J v b G x l Z C A y M D E 3 L z E 4 L D I x f S Z x d W 9 0 O y w m c X V v d D t T Z W N 0 a W 9 u M S 9 N Z X J n Z T g v Q X V 0 b 1 J l b W 9 2 Z W R D b 2 x 1 b W 5 z M S 5 7 M j A x O C 5 D Y X J l Z X I g c H J v Z 3 J l c 3 M g c m F u a y w y M n 0 m c X V v d D s s J n F 1 b 3 Q 7 U 2 V j d G l v b j E v T W V y Z 2 U 4 L 0 F 1 d G 9 S Z W 1 v d m V k Q 2 9 s d W 1 u c z E u e z I w M T g u S W 5 0 Z X J u Y X R p b 2 5 h b C B i b 2 F y Z C A o J S k s M j N 9 J n F 1 b 3 Q 7 L C Z x d W 9 0 O 1 N l Y 3 R p b 2 4 x L 0 1 l c m d l O C 9 B d X R v U m V t b 3 Z l Z E N v b H V t b n M x L n s y M D E 4 L j M t e W V h c i B h d m V y Y W d l L D I 0 f S Z x d W 9 0 O y w m c X V v d D t T Z W N 0 a W 9 u M S 9 N Z X J n Z T g v Q X V 0 b 1 J l b W 9 2 Z W R D b 2 x 1 b W 5 z M S 5 7 M j A x O C 5 J b n R l c m 5 h d G l v b m F s I G 1 v Y m l s a X R 5 I H J h b m s s M j V 9 J n F 1 b 3 Q 7 L C Z x d W 9 0 O 1 N l Y 3 R p b 2 4 x L 0 1 l c m d l O C 9 B d X R v U m V t b 3 Z l Z E N v b H V t b n M x L n s y M D E 4 L l N h b G F y e S B w Z X J j Z W 5 0 Y W d l I G l u Y 3 J l Y X N l L D I 2 f S Z x d W 9 0 O y w m c X V v d D t T Z W N 0 a W 9 u M S 9 N Z X J n Z T g v Q X V 0 b 1 J l b W 9 2 Z W R D b 2 x 1 b W 5 z M S 5 7 M j A x O C 5 J b n R l c m 5 h d G l v b m F s I H N 0 d W R l b n R z I C g l K S w y N 3 0 m c X V v d D s s J n F 1 b 3 Q 7 U 2 V j d G l v b j E v T W V y Z 2 U 4 L 0 F 1 d G 9 S Z W 1 v d m V k Q 2 9 s d W 1 u c z E u e z I w M T g u R m F j d W x 0 e S B 3 a X R o I G R v Y 3 R v c m F 0 Z X M g K C U p L D I 4 f S Z x d W 9 0 O y w m c X V v d D t T Z W N 0 a W 9 u M S 9 N Z X J n Z T g v Q X V 0 b 1 J l b W 9 2 Z W R D b 2 x 1 b W 5 z M S 5 7 M j A x O C 5 S Z W x l d m F u d C B k Z W d y Z W U s M j l 9 J n F 1 b 3 Q 7 L C Z x d W 9 0 O 1 N l Y 3 R p b 2 4 x L 0 1 l c m d l O C 9 B d X R v U m V t b 3 Z l Z E N v b H V t b n M x L n s y M D E 5 L i M s M z B 9 J n F 1 b 3 Q 7 L C Z x d W 9 0 O 1 N l Y 3 R p b 2 4 x L 0 1 l c m d l O C 9 B d X R v U m V t b 3 Z l Z E N v b H V t b n M x L n s y M D E 5 L k l u d G V y b m F 0 a W 9 u Y W w g c 3 R 1 Z G V u d H M g K C U p L D M x f S Z x d W 9 0 O y w m c X V v d D t T Z W N 0 a W 9 u M S 9 N Z X J n Z T g v Q X V 0 b 1 J l b W 9 2 Z W R D b 2 x 1 b W 5 z M S 5 7 M j A x O S 5 D b 2 1 w Y W 5 5 I G l u d G V y b n N o a X B z I C g l K S o s M z J 9 J n F 1 b 3 Q 7 L C Z x d W 9 0 O 1 N l Y 3 R p b 2 4 x L 0 1 l c m d l O C 9 B d X R v U m V t b 3 Z l Z E N v b H V t b n M x L n s y M D E 5 L k l u d G V y b m F 0 a W 9 u Y W w g Y 2 9 1 c n N l I G V 4 c G V y a W V u Y 2 U g c m F u a y w z M 3 0 m c X V v d D s s J n F 1 b 3 Q 7 U 2 V j d G l v b j E v T W V y Z 2 U 4 L 0 F 1 d G 9 S Z W 1 v d m V k Q 2 9 s d W 1 u c z E u e z I w M T k u T n V t Y m V y I G V u c m 9 s b G V k I D I w M T g v M T k q L D M 0 f S Z x d W 9 0 O y w m c X V v d D t T Z W N 0 a W 9 u M S 9 N Z X J n Z T g v Q X V 0 b 1 J l b W 9 2 Z W R D b 2 x 1 b W 5 z M S 5 7 M j A x O S 5 X Z W l n a H R l Z C B z Y W x h c n k g K F V T J C k s M z V 9 J n F 1 b 3 Q 7 L C Z x d W 9 0 O 1 N l Y 3 R p b 2 4 x L 0 1 l c m d l O C 9 B d X R v U m V t b 3 Z l Z E N v b H V t b n M x L n s y M D E 5 L l J h b m s g a W 4 g M j A x N y w z N n 0 m c X V v d D s s J n F 1 b 3 Q 7 U 2 V j d G l v b j E v T W V y Z 2 U 4 L 0 F 1 d G 9 S Z W 1 v d m V k Q 2 9 s d W 1 u c z E u e z I w M T k u S W 5 0 Z X J u Y X R p b 2 5 h b C B m Y W N 1 b H R 5 I C g l K S w z N 3 0 m c X V v d D s s J n F 1 b 3 Q 7 U 2 V j d G l v b j E v T W V y Z 2 U 4 L 0 F 1 d G 9 S Z W 1 v d m V k Q 2 9 s d W 1 u c z E u e z I w M T k u R W 1 w b G 9 5 Z W Q g Y X Q g d G h y Z W U g b W 9 u d G h z I C g l K S w z O H 0 m c X V v d D s s J n F 1 b 3 Q 7 U 2 V j d G l v b j E v T W V y Z 2 U 4 L 0 F 1 d G 9 S Z W 1 v d m V k Q 2 9 s d W 1 u c z E u e z I w M T k u Q 2 F y Z W V y I H B y b 2 d y Z X N z I H J h b m s s M z l 9 J n F 1 b 3 Q 7 L C Z x d W 9 0 O 1 N l Y 3 R p b 2 4 x L 0 1 l c m d l O C 9 B d X R v U m V t b 3 Z l Z E N v b H V t b n M x L n s y M D E 5 L l R o c m V l L X l l Y X I g Y X Z l c m F n Z S w 0 M H 0 m c X V v d D s s J n F 1 b 3 Q 7 U 2 V j d G l v b j E v T W V y Z 2 U 4 L 0 F 1 d G 9 S Z W 1 v d m V k Q 2 9 s d W 1 u c z E u e z I w M T k u V m F s d W U g Z m 9 y I G 1 v b m V 5 I H J h b m s s N D F 9 J n F 1 b 3 Q 7 L C Z x d W 9 0 O 1 N l Y 3 R p b 2 4 x L 0 1 l c m d l O C 9 B d X R v U m V t b 3 Z l Z E N v b H V t b n M x L n s y M D E 5 L k N h c m V l c n M g c 2 V y d m l j Z S B y Y W 5 r L D Q y f S Z x d W 9 0 O y w m c X V v d D t T Z W N 0 a W 9 u M S 9 N Z X J n Z T g v Q X V 0 b 1 J l b W 9 2 Z W R D b 2 x 1 b W 5 z M S 5 7 M j A x O S 5 T Y W x h c n k g d G 9 k Y X k g K F V T J C k s N D N 9 J n F 1 b 3 Q 7 L C Z x d W 9 0 O 1 N l Y 3 R p b 2 4 x L 0 1 l c m d l O C 9 B d X R v U m V t b 3 Z l Z E N v b H V t b n M x L n s y M D E 5 L k l u d G V y b m F 0 a W 9 u Y W w g b W 9 i a W x p d H k g c m F u a y w 0 N H 0 m c X V v d D s s J n F 1 b 3 Q 7 U 2 V j d G l v b j E v T W V y Z 2 U 4 L 0 F 1 d G 9 S Z W 1 v d m V k Q 2 9 s d W 1 u c z E u e z I w M T k u U 2 F s Y X J 5 I H B l c m N l b n R h Z 2 U g a W 5 j c m V h c 2 U s N D V 9 J n F 1 b 3 Q 7 L C Z x d W 9 0 O 1 N l Y 3 R p b 2 4 x L 0 1 l c m d l O C 9 B d X R v U m V t b 3 Z l Z E N v b H V t b n M x L n s y M D E 5 L k 1 h e G l t d W 0 g Y 2 9 1 c n N l I G Z l Z S A o b G 9 j Y W w g Y 3 V y c m V u Y 3 k p K i w 0 N n 0 m c X V v d D s s J n F 1 b 3 Q 7 U 2 V j d G l v b j E v T W V y Z 2 U 4 L 0 F 1 d G 9 S Z W 1 v d m V k Q 2 9 s d W 1 u c z E u e z I w M T k u S W 5 0 Z X J u Y X R p b 2 5 h b C B i b 2 F y Z C A o J S k s N D d 9 J n F 1 b 3 Q 7 L C Z x d W 9 0 O 1 N l Y 3 R p b 2 4 x L 0 1 l c m d l O C 9 B d X R v U m V t b 3 Z l Z E N v b H V t b n M x L n s y M D E 5 L k Z l b W F s Z S B z d H V k Z W 5 0 c y A o J S k s N D h 9 J n F 1 b 3 Q 7 L C Z x d W 9 0 O 1 N l Y 3 R p b 2 4 x L 0 1 l c m d l O C 9 B d X R v U m V t b 3 Z l Z E N v b H V t b n M x L n s y M D E 5 L k Z h Y 3 V s d H k g d 2 l 0 a C B k b 2 N 0 b 3 J h d G V z I C g l K S w 0 O X 0 m c X V v d D s s J n F 1 b 3 Q 7 U 2 V j d G l v b j E v T W V y Z 2 U 4 L 0 F 1 d G 9 S Z W 1 v d m V k Q 2 9 s d W 1 u c z E u e z I w M T k u V 2 9 t Z W 4 g b 2 4 g Y m 9 h c m Q g K C U p L D U w f S Z x d W 9 0 O y w m c X V v d D t T Z W N 0 a W 9 u M S 9 N Z X J n Z T g v Q X V 0 b 1 J l b W 9 2 Z W R D b 2 x 1 b W 5 z M S 5 7 M j A x O S 5 D b 3 V u d H J 5 L D U x f S Z x d W 9 0 O y w m c X V v d D t T Z W N 0 a W 9 u M S 9 N Z X J n Z T g v Q X V 0 b 1 J l b W 9 2 Z W R D b 2 x 1 b W 5 z M S 5 7 M j A x O S 5 S Y W 5 r I G l u I D I w M T g s N T J 9 J n F 1 b 3 Q 7 L C Z x d W 9 0 O 1 N l Y 3 R p b 2 4 x L 0 1 l c m d l O C 9 B d X R v U m V t b 3 Z l Z E N v b H V t b n M x L n s y M D E 5 L k x h b m d 1 Y W d l c y w 1 M 3 0 m c X V v d D s s J n F 1 b 3 Q 7 U 2 V j d G l v b j E v T W V y Z 2 U 4 L 0 F 1 d G 9 S Z W 1 v d m V k Q 2 9 s d W 1 u c z E u e z I w M T k u R m V t Y W x l I G Z h Y 3 V s d H k g K C U p L D U 0 f S Z x d W 9 0 O y w m c X V v d D t T Z W N 0 a W 9 u M S 9 N Z X J n Z T g v Q X V 0 b 1 J l b W 9 2 Z W R D b 2 x 1 b W 5 z M S 5 7 M j A x O S 5 S Z W x l d m F u d C B k Z W d y Z W U q 4 o C h L D U 1 f S Z x d W 9 0 O y w m c X V v d D t T Z W N 0 a W 9 u M S 9 N Z X J n Z T g v Q X V 0 b 1 J l b W 9 2 Z W R D b 2 x 1 b W 5 z M S 5 7 M j A y M C 4 j L D U 2 f S Z x d W 9 0 O y w m c X V v d D t T Z W N 0 a W 9 u M S 9 N Z X J n Z T g v Q X V 0 b 1 J l b W 9 2 Z W R D b 2 x 1 b W 5 z M S 5 7 M j A y M C 5 D Y X J l Z X I g c H J v Z 3 J l c 3 M g c m F u a y w 1 N 3 0 m c X V v d D s s J n F 1 b 3 Q 7 U 2 V j d G l v b j E v T W V y Z 2 U 4 L 0 F 1 d G 9 S Z W 1 v d m V k Q 2 9 s d W 1 u c z E u e z I w M j A u R m V t Y W x l I G Z h Y 3 V s d H k g K C U p L D U 4 f S Z x d W 9 0 O y w m c X V v d D t T Z W N 0 a W 9 u M S 9 N Z X J n Z T g v Q X V 0 b 1 J l b W 9 2 Z W R D b 2 x 1 b W 5 z M S 5 7 M j A y M C 5 J b n R l c m 5 h d G l v b m F s I G N v d X J z Z S B l e H B l c m l l b m N l I H J h b m s s N T l 9 J n F 1 b 3 Q 7 L C Z x d W 9 0 O 1 N l Y 3 R p b 2 4 x L 0 1 l c m d l O C 9 B d X R v U m V t b 3 Z l Z E N v b H V t b n M x L n s y M D I w L k N v b X B h b n k g a W 5 0 Z X J u c 2 h p c H M g K C U p L D Y w f S Z x d W 9 0 O y w m c X V v d D t T Z W N 0 a W 9 u M S 9 N Z X J n Z T g v Q X V 0 b 1 J l b W 9 2 Z W R D b 2 x 1 b W 5 z M S 5 7 M j A y M C 5 U a H J l Z S 1 5 Z W F y I G F 2 Z X J h Z 2 U s N j F 9 J n F 1 b 3 Q 7 L C Z x d W 9 0 O 1 N l Y 3 R p b 2 4 x L 0 1 l c m d l O C 9 B d X R v U m V t b 3 Z l Z E N v b H V t b n M x L n s y M D I w L k F p b X M g Y W N o a W V 2 Z W Q g K C U p L D Y y f S Z x d W 9 0 O y w m c X V v d D t T Z W N 0 a W 9 u M S 9 N Z X J n Z T g v Q X V 0 b 1 J l b W 9 2 Z W R D b 2 x 1 b W 5 z M S 5 7 M j A y M C 5 G Z W 1 h b G U g c 3 R 1 Z G V u d H M g K C U p L D Y z f S Z x d W 9 0 O y w m c X V v d D t T Z W N 0 a W 9 u M S 9 N Z X J n Z T g v Q X V 0 b 1 J l b W 9 2 Z W R D b 2 x 1 b W 5 z M S 5 7 M j A y M C 5 T Y W x h c n k g c G V y Y 2 V u d G F n Z S B p b m N y Z W F z Z S w 2 N H 0 m c X V v d D s s J n F 1 b 3 Q 7 U 2 V j d G l v b j E v T W V y Z 2 U 4 L 0 F 1 d G 9 S Z W 1 v d m V k Q 2 9 s d W 1 u c z E u e z I w M j A u T n V t Y m V y I G V u c m 9 s b G V k I D I w M T k v M j A s N j V 9 J n F 1 b 3 Q 7 L C Z x d W 9 0 O 1 N l Y 3 R p b 2 4 x L 0 1 l c m d l O C 9 B d X R v U m V t b 3 Z l Z E N v b H V t b n M x L n s y M D I w L k N h c m V l c i B z Z X J 2 a W N l I H J h b m s s N j Z 9 J n F 1 b 3 Q 7 L C Z x d W 9 0 O 1 N l Y 3 R p b 2 4 x L 0 1 l c m d l O C 9 B d X R v U m V t b 3 Z l Z E N v b H V t b n M x L n s y M D I w L l d v b W V u I G 9 u I G J v Y X J k I C g l K S w 2 N 3 0 m c X V v d D s s J n F 1 b 3 Q 7 U 2 V j d G l v b j E v T W V y Z 2 U 4 L 0 F 1 d G 9 S Z W 1 v d m V k Q 2 9 s d W 1 u c z E u e z I w M j A u R W 1 w b G 9 5 Z W Q g Y X Q g d G h y Z W U g b W 9 u d G h z I C g l K S w 2 O H 0 m c X V v d D s s J n F 1 b 3 Q 7 U 2 V j d G l v b j E v T W V y Z 2 U 4 L 0 F 1 d G 9 S Z W 1 v d m V k Q 2 9 s d W 1 u c z E u e z I w M j A u U m F u a y B p b i A y M D E 5 L D Y 5 f S Z x d W 9 0 O y w m c X V v d D t T Z W N 0 a W 9 u M S 9 N Z X J n Z T g v Q X V 0 b 1 J l b W 9 2 Z W R D b 2 x 1 b W 5 z M S 5 7 M j A y M C 5 G Y W N 1 b H R 5 I H d p d G g g Z G 9 j d G 9 y Y X R l c y A o J S k s N z B 9 J n F 1 b 3 Q 7 L C Z x d W 9 0 O 1 N l Y 3 R p b 2 4 x L 0 1 l c m d l O C 9 B d X R v U m V t b 3 Z l Z E N v b H V t b n M x L n s y M D I w L l d l a W d o d G V k I H N h b G F y e S A o V V M k K S w 3 M X 0 m c X V v d D s s J n F 1 b 3 Q 7 U 2 V j d G l v b j E v T W V y Z 2 U 4 L 0 F 1 d G 9 S Z W 1 v d m V k Q 2 9 s d W 1 u c z E u e z I w M j A u S W 5 0 Z X J u Y X R p b 2 5 h b C B m Y W N 1 b H R 5 I C g l K S w 3 M n 0 m c X V v d D s s J n F 1 b 3 Q 7 U 2 V j d G l v b j E v T W V y Z 2 U 4 L 0 F 1 d G 9 S Z W 1 v d m V k Q 2 9 s d W 1 u c z E u e z I w M j A u S W 5 0 Z X J u Y X R p b 2 5 h b C B t b 2 J p b G l 0 e S B y Y W 5 r L D c z f S Z x d W 9 0 O y w m c X V v d D t T Z W N 0 a W 9 u M S 9 N Z X J n Z T g v Q X V 0 b 1 J l b W 9 2 Z W R D b 2 x 1 b W 5 z M S 5 7 M j A y M C 5 N Z W 1 i Z X I g b 2 Y g Q 2 V t c y w 3 N H 0 m c X V v d D s s J n F 1 b 3 Q 7 U 2 V j d G l v b j E v T W V y Z 2 U 4 L 0 F 1 d G 9 S Z W 1 v d m V k Q 2 9 s d W 1 u c z E u e z I w M j A u S W 5 0 Z X J u Y X R p b 2 5 h b C B i b 2 F y Z C A o J S k s N z V 9 J n F 1 b 3 Q 7 L C Z x d W 9 0 O 1 N l Y 3 R p b 2 4 x L 0 1 l c m d l O C 9 B d X R v U m V t b 3 Z l Z E N v b H V t b n M x L n s y M D I w L k V 4 d H J h I G x h b m d 1 Y W d l c y w 3 N n 0 m c X V v d D s s J n F 1 b 3 Q 7 U 2 V j d G l v b j E v T W V y Z 2 U 4 L 0 F 1 d G 9 S Z W 1 v d m V k Q 2 9 s d W 1 u c z E u e z I w M j A u Q X Z l c m F n Z S B j b 3 V y c 2 U g b G V u Z 3 R o I C h t b 2 5 0 a H M p L D c 3 f S Z x d W 9 0 O y w m c X V v d D t T Z W N 0 a W 9 u M S 9 N Z X J n Z T g v Q X V 0 b 1 J l b W 9 2 Z W R D b 2 x 1 b W 5 z M S 5 7 M j A y M C 5 P d m V y Y W x s I H N h d G l z Z m F j d G l v b i w 3 O H 0 m c X V v d D s s J n F 1 b 3 Q 7 U 2 V j d G l v b j E v T W V y Z 2 U 4 L 0 F 1 d G 9 S Z W 1 v d m V k Q 2 9 s d W 1 u c z E u e z I w M j A u S W 5 0 Z X J u Y X R p b 2 5 h b C B z d H V k Z W 5 0 c y A o J S k s N z l 9 J n F 1 b 3 Q 7 L C Z x d W 9 0 O 1 N l Y 3 R p b 2 4 x L 0 1 l c m d l O C 9 B d X R v U m V t b 3 Z l Z E N v b H V t b n M x L n s y M D I w L l N h b G F y e S B 0 b 2 R h e S A o V V M k K S w 4 M H 0 m c X V v d D s s J n F 1 b 3 Q 7 U 2 V j d G l v b j E v T W V y Z 2 U 4 L 0 F 1 d G 9 S Z W 1 v d m V k Q 2 9 s d W 1 u c z E u e z I w M j A u V m F s d W U g Z m 9 y I G 1 v b m V 5 I H J h b m s s O D F 9 J n F 1 b 3 Q 7 L C Z x d W 9 0 O 1 N l Y 3 R p b 2 4 x L 0 1 l c m d l O C 9 B d X R v U m V t b 3 Z l Z E N v b H V t b n M x L n s y M D I w L l J h b m s g a W 4 g M j A x O C w 4 M n 0 m c X V v d D s s J n F 1 b 3 Q 7 U 2 V j d G l v b j E v T W V y Z 2 U 4 L 0 F 1 d G 9 S Z W 1 v d m V k Q 2 9 s d W 1 u c z E u e z I w M j E u V 2 9 t Z W 4 g b 2 4 g Y m 9 h c m Q g K C U p L D g z f S Z x d W 9 0 O y w m c X V v d D t T Z W N 0 a W 9 u M S 9 N Z X J n Z T g v Q X V 0 b 1 J l b W 9 2 Z W R D b 2 x 1 b W 5 z M S 5 7 M j A y M S 5 F b X B s b 3 l l Z C B h d C B 0 a H J l Z S B t b 2 5 0 a H M g K C U p L D g 0 f S Z x d W 9 0 O y w m c X V v d D t T Z W N 0 a W 9 u M S 9 N Z X J n Z T g v Q X V 0 b 1 J l b W 9 2 Z W R D b 2 x 1 b W 5 z M S 5 7 M j A y M S 5 G Z W 1 h b G U g Z m F j d W x 0 e S A o J S k s O D V 9 J n F 1 b 3 Q 7 L C Z x d W 9 0 O 1 N l Y 3 R p b 2 4 x L 0 1 l c m d l O C 9 B d X R v U m V t b 3 Z l Z E N v b H V t b n M x L n s y M D I x L k l u d G V y b m F 0 a W 9 u Y W w g Z m F j d W x 0 e S A o J S k s O D Z 9 J n F 1 b 3 Q 7 L C Z x d W 9 0 O 1 N l Y 3 R p b 2 4 x L 0 1 l c m d l O C 9 B d X R v U m V t b 3 Z l Z E N v b H V t b n M x L n s y M D I x L k l u d G V y b m F 0 a W 9 u Y W w g b W 9 i a W x p d H k g c m F u a y w 4 N 3 0 m c X V v d D s s J n F 1 b 3 Q 7 U 2 V j d G l v b j E v T W V y Z 2 U 4 L 0 F 1 d G 9 S Z W 1 v d m V k Q 2 9 s d W 1 u c z E u e z I w M j E u S W 5 0 Z X J u Y X R p b 2 5 h b C B i b 2 F y Z C A o J S k s O D h 9 J n F 1 b 3 Q 7 L C Z x d W 9 0 O 1 N l Y 3 R p b 2 4 x L 0 1 l c m d l O C 9 B d X R v U m V t b 3 Z l Z E N v b H V t b n M x L n s y M D I x L l R o c m V l L X l l Y X I g Y X Z l c m F n Z S w 4 O X 0 m c X V v d D s s J n F 1 b 3 Q 7 U 2 V j d G l v b j E v T W V y Z 2 U 4 L 0 F 1 d G 9 S Z W 1 v d m V k Q 2 9 s d W 1 u c z E u e z I w M j E u R m F j d W x 0 e S B 3 a X R o I G R v Y 3 R v c m F 0 Z X M g K C U p L D k w f S Z x d W 9 0 O y w m c X V v d D t T Z W N 0 a W 9 u M S 9 N Z X J n Z T g v Q X V 0 b 1 J l b W 9 2 Z W R D b 2 x 1 b W 5 z M S 5 7 M j A y M S 5 P d m V y Y W x s I H N h d G l z Z m F j d G l v b i w 5 M X 0 m c X V v d D s s J n F 1 b 3 Q 7 U 2 V j d G l v b j E v T W V y Z 2 U 4 L 0 F 1 d G 9 S Z W 1 v d m V k Q 2 9 s d W 1 u c z E u e z I w M j E u U m F u a y B p b i A y M D E 5 L D k y f S Z x d W 9 0 O y w m c X V v d D t T Z W N 0 a W 9 u M S 9 N Z X J n Z T g v Q X V 0 b 1 J l b W 9 2 Z W R D b 2 x 1 b W 5 z M S 5 7 M j A y M S 5 B d m V y Y W d l I G N v d X J z Z S B s Z W 5 n d G g g K G 1 v b n R o c y k s O T N 9 J n F 1 b 3 Q 7 L C Z x d W 9 0 O 1 N l Y 3 R p b 2 4 x L 0 1 l c m d l O C 9 B d X R v U m V t b 3 Z l Z E N v b H V t b n M x L n s y M D I x L k N v b X B h b n k g a W 5 0 Z X J u c 2 h p c H M g K C U p L D k 0 f S Z x d W 9 0 O y w m c X V v d D t T Z W N 0 a W 9 u M S 9 N Z X J n Z T g v Q X V 0 b 1 J l b W 9 2 Z W R D b 2 x 1 b W 5 z M S 5 7 M j A y M S 5 D Y X J l Z X I g c H J v Z 3 J l c 3 M g c m F u a y w 5 N X 0 m c X V v d D s s J n F 1 b 3 Q 7 U 2 V j d G l v b j E v T W V y Z 2 U 4 L 0 F 1 d G 9 S Z W 1 v d m V k Q 2 9 s d W 1 u c z E u e z I w M j E u V 2 V p Z 2 h 0 Z W Q g c 2 F s Y X J 5 I C h V U y Q p L D k 2 f S Z x d W 9 0 O y w m c X V v d D t T Z W N 0 a W 9 u M S 9 N Z X J n Z T g v Q X V 0 b 1 J l b W 9 2 Z W R D b 2 x 1 b W 5 z M S 5 7 M j A y M S 5 J b n R l c m 5 h d G l v b m F s I H N 0 d W R l b n R z I C g l K S w 5 N 3 0 m c X V v d D s s J n F 1 b 3 Q 7 U 2 V j d G l v b j E v T W V y Z 2 U 4 L 0 F 1 d G 9 S Z W 1 v d m V k Q 2 9 s d W 1 u c z E u e z I w M j E u U 2 F s Y X J 5 I H B l c m N l b n R h Z 2 U g a W 5 j c m V h c 2 U s O T h 9 J n F 1 b 3 Q 7 L C Z x d W 9 0 O 1 N l Y 3 R p b 2 4 x L 0 1 l c m d l O C 9 B d X R v U m V t b 3 Z l Z E N v b H V t b n M x L n s y M D I x L k F p b X M g Y W N o a W V 2 Z W Q g K C U p L D k 5 f S Z x d W 9 0 O y w m c X V v d D t T Z W N 0 a W 9 u M S 9 N Z X J n Z T g v Q X V 0 b 1 J l b W 9 2 Z W R D b 2 x 1 b W 5 z M S 5 7 M j A y M S 5 D Y X J l Z X I g c 2 V y d m l j Z S B y Y W 5 r L D E w M H 0 m c X V v d D s s J n F 1 b 3 Q 7 U 2 V j d G l v b j E v T W V y Z 2 U 4 L 0 F 1 d G 9 S Z W 1 v d m V k Q 2 9 s d W 1 u c z E u e z I w M j E u S W 5 0 Z X J u Y X R p b 2 5 h b C B j b 3 V y c 2 U g Z X h w Z X J p Z W 5 j Z S B y Y W 5 r L D E w M X 0 m c X V v d D s s J n F 1 b 3 Q 7 U 2 V j d G l v b j E v T W V y Z 2 U 4 L 0 F 1 d G 9 S Z W 1 v d m V k Q 2 9 s d W 1 u c z E u e z I w M j E u V m F s d W U g Z m 9 y I G 1 v b m V 5 I H J h b m s s M T A y f S Z x d W 9 0 O y w m c X V v d D t T Z W N 0 a W 9 u M S 9 N Z X J n Z T g v Q X V 0 b 1 J l b W 9 2 Z W R D b 2 x 1 b W 5 z M S 5 7 M j A y M S 5 T Y W x h c n k g d G 9 k Y X k g K F V T J C k g K i w x M D N 9 J n F 1 b 3 Q 7 L C Z x d W 9 0 O 1 N l Y 3 R p b 2 4 x L 0 1 l c m d l O C 9 B d X R v U m V t b 3 Z l Z E N v b H V t b n M x L n s y M D I x L k V 4 d H J h I G x h b m d 1 Y W d l c y w x M D R 9 J n F 1 b 3 Q 7 L C Z x d W 9 0 O 1 N l Y 3 R p b 2 4 x L 0 1 l c m d l O C 9 B d X R v U m V t b 3 Z l Z E N v b H V t b n M x L n s y M D I x L k Z l b W F s Z S B z d H V k Z W 5 0 c y A o J S k s M T A 1 f S Z x d W 9 0 O 1 0 s J n F 1 b 3 Q 7 Q 2 9 s d W 1 u Q 2 9 1 b n Q m c X V v d D s 6 M T A 2 L C Z x d W 9 0 O 0 t l e U N v b H V t b k 5 h b W V z J n F 1 b 3 Q 7 O l t d L C Z x d W 9 0 O 0 N v b H V t b k l k Z W 5 0 a X R p Z X M m c X V v d D s 6 W y Z x d W 9 0 O 1 N l Y 3 R p b 2 4 x L 0 1 l c m d l O C 9 B d X R v U m V t b 3 Z l Z E N v b H V t b n M x L n t T Y 2 h v b 2 w g T m F t Z S w w f S Z x d W 9 0 O y w m c X V v d D t T Z W N 0 a W 9 u M S 9 N Z X J n Z T g v Q X V 0 b 1 J l b W 9 2 Z W R D b 2 x 1 b W 5 z M S 5 7 T G l u a 2 V k S W 4 g R m 9 s b G 9 3 Z X J z L D F 9 J n F 1 b 3 Q 7 L C Z x d W 9 0 O 1 N l Y 3 R p b 2 4 x L 0 1 l c m d l O C 9 B d X R v U m V t b 3 Z l Z E N v b H V t b n M x L n t M a W 5 r Z W R J b i B B d m V y Y W d l I F B v c 3 Q g V G l t Z S w y f S Z x d W 9 0 O y w m c X V v d D t T Z W N 0 a W 9 u M S 9 N Z X J n Z T g v Q X V 0 b 1 J l b W 9 2 Z W R D b 2 x 1 b W 5 z M S 5 7 S W 5 z d G F n c m F t I G V u Z 2 F n Z W 1 l b n Q g J S w z f S Z x d W 9 0 O y w m c X V v d D t T Z W N 0 a W 9 u M S 9 N Z X J n Z T g v Q X V 0 b 1 J l b W 9 2 Z W R D b 2 x 1 b W 5 z M S 5 7 R 2 9 v Z 2 x l I F J h d G l u Z y w 0 f S Z x d W 9 0 O y w m c X V v d D t T Z W N 0 a W 9 u M S 9 N Z X J n Z T g v Q X V 0 b 1 J l b W 9 2 Z W R D b 2 x 1 b W 5 z M S 5 7 R 2 9 v Z 2 x l I E 5 1 b W J l c i B v Z i B S Z X Z p Z X d z L D V 9 J n F 1 b 3 Q 7 L C Z x d W 9 0 O 1 N l Y 3 R p b 2 4 x L 0 1 l c m d l O C 9 B d X R v U m V t b 3 Z l Z E N v b H V t b n M x L n t S Z X N l Y X J j a C B R d W F s a X R 5 L D Z 9 J n F 1 b 3 Q 7 L C Z x d W 9 0 O 1 N l Y 3 R p b 2 4 x L 0 1 l c m d l O C 9 B d X R v U m V t b 3 Z l Z E N v b H V t b n M x L n t D a X R h d G l v b n M g c G V y I E Z h Y 3 V s d H k s N 3 0 m c X V v d D s s J n F 1 b 3 Q 7 U 2 V j d G l v b j E v T W V y Z 2 U 4 L 0 F 1 d G 9 S Z W 1 v d m V k Q 2 9 s d W 1 u c z E u e 0 F 2 Z X J h Z 2 U g R X h w Z X J p Z W 5 j Z S B v Z i B G Y W N 1 b H R 5 L D h 9 J n F 1 b 3 Q 7 L C Z x d W 9 0 O 1 N l Y 3 R p b 2 4 x L 0 1 l c m d l O C 9 B d X R v U m V t b 3 Z l Z E N v b H V t b n M x L n t T d H V k Z W 5 0 c y B w Z X I g U 3 R h Z m Y s O X 0 m c X V v d D s s J n F 1 b 3 Q 7 U 2 V j d G l v b j E v T W V y Z 2 U 4 L 0 F 1 d G 9 S Z W 1 v d m V k Q 2 9 s d W 1 u c z E u e z I w M T g u I y w x M H 0 m c X V v d D s s J n F 1 b 3 Q 7 U 2 V j d G l v b j E v T W V y Z 2 U 4 L 0 F 1 d G 9 S Z W 1 v d m V k Q 2 9 s d W 1 u c z E u e z I w M T g u T G F u Z 3 V h Z 2 V z L D E x f S Z x d W 9 0 O y w m c X V v d D t T Z W N 0 a W 9 u M S 9 N Z X J n Z T g v Q X V 0 b 1 J l b W 9 2 Z W R D b 2 x 1 b W 5 z M S 5 7 M j A x O C 5 T Y W x h c n k g d G 9 k Y X k g K F V T J C k s M T J 9 J n F 1 b 3 Q 7 L C Z x d W 9 0 O 1 N l Y 3 R p b 2 4 x L 0 1 l c m d l O C 9 B d X R v U m V t b 3 Z l Z E N v b H V t b n M x L n s y M D E 4 L k Z l b W F s Z S B z d H V k Z W 5 0 c y A o J S k s M T N 9 J n F 1 b 3 Q 7 L C Z x d W 9 0 O 1 N l Y 3 R p b 2 4 x L 0 1 l c m d l O C 9 B d X R v U m V t b 3 Z l Z E N v b H V t b n M x L n s y M D E 4 L l d v b W V u I G 9 u I G J v Y X J k I C g l K S w x N H 0 m c X V v d D s s J n F 1 b 3 Q 7 U 2 V j d G l v b j E v T W V y Z 2 U 4 L 0 F 1 d G 9 S Z W 1 v d m V k Q 2 9 s d W 1 u c z E u e z I w M T g u Q 2 9 1 c n N l I G x l b m d 0 a C A o b W 9 u d G h z K S w x N X 0 m c X V v d D s s J n F 1 b 3 Q 7 U 2 V j d G l v b j E v T W V y Z 2 U 4 L 0 F 1 d G 9 S Z W 1 v d m V k Q 2 9 s d W 1 u c z E u e z I w M T g u T W F 4 a W 1 1 b S B j b 3 V y c 2 U g Z m V l I C h s b 2 N h b C B j d X J y Z W 5 j e S k s M T Z 9 J n F 1 b 3 Q 7 L C Z x d W 9 0 O 1 N l Y 3 R p b 2 4 x L 0 1 l c m d l O C 9 B d X R v U m V t b 3 Z l Z E N v b H V t b n M x L n s y M D E 4 L k Z l b W F s Z S B m Y W N 1 b H R 5 I C g l K S w x N 3 0 m c X V v d D s s J n F 1 b 3 Q 7 U 2 V j d G l v b j E v T W V y Z 2 U 4 L 0 F 1 d G 9 S Z W 1 v d m V k Q 2 9 s d W 1 u c z E u e z I w M T g u Q 2 9 t c G F u e S B p b n R l c m 5 z a G l w c y A o J S k s M T h 9 J n F 1 b 3 Q 7 L C Z x d W 9 0 O 1 N l Y 3 R p b 2 4 x L 0 1 l c m d l O C 9 B d X R v U m V t b 3 Z l Z E N v b H V t b n M x L n s y M D E 4 L k N v d W 5 0 c n k s M T l 9 J n F 1 b 3 Q 7 L C Z x d W 9 0 O 1 N l Y 3 R p b 2 4 x L 0 1 l c m d l O C 9 B d X R v U m V t b 3 Z l Z E N v b H V t b n M x L n s y M D E 4 L k l u d G V y b m F 0 a W 9 u Y W w g Z m F j d W x 0 e S A o J S k s M j B 9 J n F 1 b 3 Q 7 L C Z x d W 9 0 O 1 N l Y 3 R p b 2 4 x L 0 1 l c m d l O C 9 B d X R v U m V t b 3 Z l Z E N v b H V t b n M x L n s y M D E 4 L k 5 1 b W J l c i B l b n J v b G x l Z C A y M D E 3 L z E 4 L D I x f S Z x d W 9 0 O y w m c X V v d D t T Z W N 0 a W 9 u M S 9 N Z X J n Z T g v Q X V 0 b 1 J l b W 9 2 Z W R D b 2 x 1 b W 5 z M S 5 7 M j A x O C 5 D Y X J l Z X I g c H J v Z 3 J l c 3 M g c m F u a y w y M n 0 m c X V v d D s s J n F 1 b 3 Q 7 U 2 V j d G l v b j E v T W V y Z 2 U 4 L 0 F 1 d G 9 S Z W 1 v d m V k Q 2 9 s d W 1 u c z E u e z I w M T g u S W 5 0 Z X J u Y X R p b 2 5 h b C B i b 2 F y Z C A o J S k s M j N 9 J n F 1 b 3 Q 7 L C Z x d W 9 0 O 1 N l Y 3 R p b 2 4 x L 0 1 l c m d l O C 9 B d X R v U m V t b 3 Z l Z E N v b H V t b n M x L n s y M D E 4 L j M t e W V h c i B h d m V y Y W d l L D I 0 f S Z x d W 9 0 O y w m c X V v d D t T Z W N 0 a W 9 u M S 9 N Z X J n Z T g v Q X V 0 b 1 J l b W 9 2 Z W R D b 2 x 1 b W 5 z M S 5 7 M j A x O C 5 J b n R l c m 5 h d G l v b m F s I G 1 v Y m l s a X R 5 I H J h b m s s M j V 9 J n F 1 b 3 Q 7 L C Z x d W 9 0 O 1 N l Y 3 R p b 2 4 x L 0 1 l c m d l O C 9 B d X R v U m V t b 3 Z l Z E N v b H V t b n M x L n s y M D E 4 L l N h b G F y e S B w Z X J j Z W 5 0 Y W d l I G l u Y 3 J l Y X N l L D I 2 f S Z x d W 9 0 O y w m c X V v d D t T Z W N 0 a W 9 u M S 9 N Z X J n Z T g v Q X V 0 b 1 J l b W 9 2 Z W R D b 2 x 1 b W 5 z M S 5 7 M j A x O C 5 J b n R l c m 5 h d G l v b m F s I H N 0 d W R l b n R z I C g l K S w y N 3 0 m c X V v d D s s J n F 1 b 3 Q 7 U 2 V j d G l v b j E v T W V y Z 2 U 4 L 0 F 1 d G 9 S Z W 1 v d m V k Q 2 9 s d W 1 u c z E u e z I w M T g u R m F j d W x 0 e S B 3 a X R o I G R v Y 3 R v c m F 0 Z X M g K C U p L D I 4 f S Z x d W 9 0 O y w m c X V v d D t T Z W N 0 a W 9 u M S 9 N Z X J n Z T g v Q X V 0 b 1 J l b W 9 2 Z W R D b 2 x 1 b W 5 z M S 5 7 M j A x O C 5 S Z W x l d m F u d C B k Z W d y Z W U s M j l 9 J n F 1 b 3 Q 7 L C Z x d W 9 0 O 1 N l Y 3 R p b 2 4 x L 0 1 l c m d l O C 9 B d X R v U m V t b 3 Z l Z E N v b H V t b n M x L n s y M D E 5 L i M s M z B 9 J n F 1 b 3 Q 7 L C Z x d W 9 0 O 1 N l Y 3 R p b 2 4 x L 0 1 l c m d l O C 9 B d X R v U m V t b 3 Z l Z E N v b H V t b n M x L n s y M D E 5 L k l u d G V y b m F 0 a W 9 u Y W w g c 3 R 1 Z G V u d H M g K C U p L D M x f S Z x d W 9 0 O y w m c X V v d D t T Z W N 0 a W 9 u M S 9 N Z X J n Z T g v Q X V 0 b 1 J l b W 9 2 Z W R D b 2 x 1 b W 5 z M S 5 7 M j A x O S 5 D b 2 1 w Y W 5 5 I G l u d G V y b n N o a X B z I C g l K S o s M z J 9 J n F 1 b 3 Q 7 L C Z x d W 9 0 O 1 N l Y 3 R p b 2 4 x L 0 1 l c m d l O C 9 B d X R v U m V t b 3 Z l Z E N v b H V t b n M x L n s y M D E 5 L k l u d G V y b m F 0 a W 9 u Y W w g Y 2 9 1 c n N l I G V 4 c G V y a W V u Y 2 U g c m F u a y w z M 3 0 m c X V v d D s s J n F 1 b 3 Q 7 U 2 V j d G l v b j E v T W V y Z 2 U 4 L 0 F 1 d G 9 S Z W 1 v d m V k Q 2 9 s d W 1 u c z E u e z I w M T k u T n V t Y m V y I G V u c m 9 s b G V k I D I w M T g v M T k q L D M 0 f S Z x d W 9 0 O y w m c X V v d D t T Z W N 0 a W 9 u M S 9 N Z X J n Z T g v Q X V 0 b 1 J l b W 9 2 Z W R D b 2 x 1 b W 5 z M S 5 7 M j A x O S 5 X Z W l n a H R l Z C B z Y W x h c n k g K F V T J C k s M z V 9 J n F 1 b 3 Q 7 L C Z x d W 9 0 O 1 N l Y 3 R p b 2 4 x L 0 1 l c m d l O C 9 B d X R v U m V t b 3 Z l Z E N v b H V t b n M x L n s y M D E 5 L l J h b m s g a W 4 g M j A x N y w z N n 0 m c X V v d D s s J n F 1 b 3 Q 7 U 2 V j d G l v b j E v T W V y Z 2 U 4 L 0 F 1 d G 9 S Z W 1 v d m V k Q 2 9 s d W 1 u c z E u e z I w M T k u S W 5 0 Z X J u Y X R p b 2 5 h b C B m Y W N 1 b H R 5 I C g l K S w z N 3 0 m c X V v d D s s J n F 1 b 3 Q 7 U 2 V j d G l v b j E v T W V y Z 2 U 4 L 0 F 1 d G 9 S Z W 1 v d m V k Q 2 9 s d W 1 u c z E u e z I w M T k u R W 1 w b G 9 5 Z W Q g Y X Q g d G h y Z W U g b W 9 u d G h z I C g l K S w z O H 0 m c X V v d D s s J n F 1 b 3 Q 7 U 2 V j d G l v b j E v T W V y Z 2 U 4 L 0 F 1 d G 9 S Z W 1 v d m V k Q 2 9 s d W 1 u c z E u e z I w M T k u Q 2 F y Z W V y I H B y b 2 d y Z X N z I H J h b m s s M z l 9 J n F 1 b 3 Q 7 L C Z x d W 9 0 O 1 N l Y 3 R p b 2 4 x L 0 1 l c m d l O C 9 B d X R v U m V t b 3 Z l Z E N v b H V t b n M x L n s y M D E 5 L l R o c m V l L X l l Y X I g Y X Z l c m F n Z S w 0 M H 0 m c X V v d D s s J n F 1 b 3 Q 7 U 2 V j d G l v b j E v T W V y Z 2 U 4 L 0 F 1 d G 9 S Z W 1 v d m V k Q 2 9 s d W 1 u c z E u e z I w M T k u V m F s d W U g Z m 9 y I G 1 v b m V 5 I H J h b m s s N D F 9 J n F 1 b 3 Q 7 L C Z x d W 9 0 O 1 N l Y 3 R p b 2 4 x L 0 1 l c m d l O C 9 B d X R v U m V t b 3 Z l Z E N v b H V t b n M x L n s y M D E 5 L k N h c m V l c n M g c 2 V y d m l j Z S B y Y W 5 r L D Q y f S Z x d W 9 0 O y w m c X V v d D t T Z W N 0 a W 9 u M S 9 N Z X J n Z T g v Q X V 0 b 1 J l b W 9 2 Z W R D b 2 x 1 b W 5 z M S 5 7 M j A x O S 5 T Y W x h c n k g d G 9 k Y X k g K F V T J C k s N D N 9 J n F 1 b 3 Q 7 L C Z x d W 9 0 O 1 N l Y 3 R p b 2 4 x L 0 1 l c m d l O C 9 B d X R v U m V t b 3 Z l Z E N v b H V t b n M x L n s y M D E 5 L k l u d G V y b m F 0 a W 9 u Y W w g b W 9 i a W x p d H k g c m F u a y w 0 N H 0 m c X V v d D s s J n F 1 b 3 Q 7 U 2 V j d G l v b j E v T W V y Z 2 U 4 L 0 F 1 d G 9 S Z W 1 v d m V k Q 2 9 s d W 1 u c z E u e z I w M T k u U 2 F s Y X J 5 I H B l c m N l b n R h Z 2 U g a W 5 j c m V h c 2 U s N D V 9 J n F 1 b 3 Q 7 L C Z x d W 9 0 O 1 N l Y 3 R p b 2 4 x L 0 1 l c m d l O C 9 B d X R v U m V t b 3 Z l Z E N v b H V t b n M x L n s y M D E 5 L k 1 h e G l t d W 0 g Y 2 9 1 c n N l I G Z l Z S A o b G 9 j Y W w g Y 3 V y c m V u Y 3 k p K i w 0 N n 0 m c X V v d D s s J n F 1 b 3 Q 7 U 2 V j d G l v b j E v T W V y Z 2 U 4 L 0 F 1 d G 9 S Z W 1 v d m V k Q 2 9 s d W 1 u c z E u e z I w M T k u S W 5 0 Z X J u Y X R p b 2 5 h b C B i b 2 F y Z C A o J S k s N D d 9 J n F 1 b 3 Q 7 L C Z x d W 9 0 O 1 N l Y 3 R p b 2 4 x L 0 1 l c m d l O C 9 B d X R v U m V t b 3 Z l Z E N v b H V t b n M x L n s y M D E 5 L k Z l b W F s Z S B z d H V k Z W 5 0 c y A o J S k s N D h 9 J n F 1 b 3 Q 7 L C Z x d W 9 0 O 1 N l Y 3 R p b 2 4 x L 0 1 l c m d l O C 9 B d X R v U m V t b 3 Z l Z E N v b H V t b n M x L n s y M D E 5 L k Z h Y 3 V s d H k g d 2 l 0 a C B k b 2 N 0 b 3 J h d G V z I C g l K S w 0 O X 0 m c X V v d D s s J n F 1 b 3 Q 7 U 2 V j d G l v b j E v T W V y Z 2 U 4 L 0 F 1 d G 9 S Z W 1 v d m V k Q 2 9 s d W 1 u c z E u e z I w M T k u V 2 9 t Z W 4 g b 2 4 g Y m 9 h c m Q g K C U p L D U w f S Z x d W 9 0 O y w m c X V v d D t T Z W N 0 a W 9 u M S 9 N Z X J n Z T g v Q X V 0 b 1 J l b W 9 2 Z W R D b 2 x 1 b W 5 z M S 5 7 M j A x O S 5 D b 3 V u d H J 5 L D U x f S Z x d W 9 0 O y w m c X V v d D t T Z W N 0 a W 9 u M S 9 N Z X J n Z T g v Q X V 0 b 1 J l b W 9 2 Z W R D b 2 x 1 b W 5 z M S 5 7 M j A x O S 5 S Y W 5 r I G l u I D I w M T g s N T J 9 J n F 1 b 3 Q 7 L C Z x d W 9 0 O 1 N l Y 3 R p b 2 4 x L 0 1 l c m d l O C 9 B d X R v U m V t b 3 Z l Z E N v b H V t b n M x L n s y M D E 5 L k x h b m d 1 Y W d l c y w 1 M 3 0 m c X V v d D s s J n F 1 b 3 Q 7 U 2 V j d G l v b j E v T W V y Z 2 U 4 L 0 F 1 d G 9 S Z W 1 v d m V k Q 2 9 s d W 1 u c z E u e z I w M T k u R m V t Y W x l I G Z h Y 3 V s d H k g K C U p L D U 0 f S Z x d W 9 0 O y w m c X V v d D t T Z W N 0 a W 9 u M S 9 N Z X J n Z T g v Q X V 0 b 1 J l b W 9 2 Z W R D b 2 x 1 b W 5 z M S 5 7 M j A x O S 5 S Z W x l d m F u d C B k Z W d y Z W U q 4 o C h L D U 1 f S Z x d W 9 0 O y w m c X V v d D t T Z W N 0 a W 9 u M S 9 N Z X J n Z T g v Q X V 0 b 1 J l b W 9 2 Z W R D b 2 x 1 b W 5 z M S 5 7 M j A y M C 4 j L D U 2 f S Z x d W 9 0 O y w m c X V v d D t T Z W N 0 a W 9 u M S 9 N Z X J n Z T g v Q X V 0 b 1 J l b W 9 2 Z W R D b 2 x 1 b W 5 z M S 5 7 M j A y M C 5 D Y X J l Z X I g c H J v Z 3 J l c 3 M g c m F u a y w 1 N 3 0 m c X V v d D s s J n F 1 b 3 Q 7 U 2 V j d G l v b j E v T W V y Z 2 U 4 L 0 F 1 d G 9 S Z W 1 v d m V k Q 2 9 s d W 1 u c z E u e z I w M j A u R m V t Y W x l I G Z h Y 3 V s d H k g K C U p L D U 4 f S Z x d W 9 0 O y w m c X V v d D t T Z W N 0 a W 9 u M S 9 N Z X J n Z T g v Q X V 0 b 1 J l b W 9 2 Z W R D b 2 x 1 b W 5 z M S 5 7 M j A y M C 5 J b n R l c m 5 h d G l v b m F s I G N v d X J z Z S B l e H B l c m l l b m N l I H J h b m s s N T l 9 J n F 1 b 3 Q 7 L C Z x d W 9 0 O 1 N l Y 3 R p b 2 4 x L 0 1 l c m d l O C 9 B d X R v U m V t b 3 Z l Z E N v b H V t b n M x L n s y M D I w L k N v b X B h b n k g a W 5 0 Z X J u c 2 h p c H M g K C U p L D Y w f S Z x d W 9 0 O y w m c X V v d D t T Z W N 0 a W 9 u M S 9 N Z X J n Z T g v Q X V 0 b 1 J l b W 9 2 Z W R D b 2 x 1 b W 5 z M S 5 7 M j A y M C 5 U a H J l Z S 1 5 Z W F y I G F 2 Z X J h Z 2 U s N j F 9 J n F 1 b 3 Q 7 L C Z x d W 9 0 O 1 N l Y 3 R p b 2 4 x L 0 1 l c m d l O C 9 B d X R v U m V t b 3 Z l Z E N v b H V t b n M x L n s y M D I w L k F p b X M g Y W N o a W V 2 Z W Q g K C U p L D Y y f S Z x d W 9 0 O y w m c X V v d D t T Z W N 0 a W 9 u M S 9 N Z X J n Z T g v Q X V 0 b 1 J l b W 9 2 Z W R D b 2 x 1 b W 5 z M S 5 7 M j A y M C 5 G Z W 1 h b G U g c 3 R 1 Z G V u d H M g K C U p L D Y z f S Z x d W 9 0 O y w m c X V v d D t T Z W N 0 a W 9 u M S 9 N Z X J n Z T g v Q X V 0 b 1 J l b W 9 2 Z W R D b 2 x 1 b W 5 z M S 5 7 M j A y M C 5 T Y W x h c n k g c G V y Y 2 V u d G F n Z S B p b m N y Z W F z Z S w 2 N H 0 m c X V v d D s s J n F 1 b 3 Q 7 U 2 V j d G l v b j E v T W V y Z 2 U 4 L 0 F 1 d G 9 S Z W 1 v d m V k Q 2 9 s d W 1 u c z E u e z I w M j A u T n V t Y m V y I G V u c m 9 s b G V k I D I w M T k v M j A s N j V 9 J n F 1 b 3 Q 7 L C Z x d W 9 0 O 1 N l Y 3 R p b 2 4 x L 0 1 l c m d l O C 9 B d X R v U m V t b 3 Z l Z E N v b H V t b n M x L n s y M D I w L k N h c m V l c i B z Z X J 2 a W N l I H J h b m s s N j Z 9 J n F 1 b 3 Q 7 L C Z x d W 9 0 O 1 N l Y 3 R p b 2 4 x L 0 1 l c m d l O C 9 B d X R v U m V t b 3 Z l Z E N v b H V t b n M x L n s y M D I w L l d v b W V u I G 9 u I G J v Y X J k I C g l K S w 2 N 3 0 m c X V v d D s s J n F 1 b 3 Q 7 U 2 V j d G l v b j E v T W V y Z 2 U 4 L 0 F 1 d G 9 S Z W 1 v d m V k Q 2 9 s d W 1 u c z E u e z I w M j A u R W 1 w b G 9 5 Z W Q g Y X Q g d G h y Z W U g b W 9 u d G h z I C g l K S w 2 O H 0 m c X V v d D s s J n F 1 b 3 Q 7 U 2 V j d G l v b j E v T W V y Z 2 U 4 L 0 F 1 d G 9 S Z W 1 v d m V k Q 2 9 s d W 1 u c z E u e z I w M j A u U m F u a y B p b i A y M D E 5 L D Y 5 f S Z x d W 9 0 O y w m c X V v d D t T Z W N 0 a W 9 u M S 9 N Z X J n Z T g v Q X V 0 b 1 J l b W 9 2 Z W R D b 2 x 1 b W 5 z M S 5 7 M j A y M C 5 G Y W N 1 b H R 5 I H d p d G g g Z G 9 j d G 9 y Y X R l c y A o J S k s N z B 9 J n F 1 b 3 Q 7 L C Z x d W 9 0 O 1 N l Y 3 R p b 2 4 x L 0 1 l c m d l O C 9 B d X R v U m V t b 3 Z l Z E N v b H V t b n M x L n s y M D I w L l d l a W d o d G V k I H N h b G F y e S A o V V M k K S w 3 M X 0 m c X V v d D s s J n F 1 b 3 Q 7 U 2 V j d G l v b j E v T W V y Z 2 U 4 L 0 F 1 d G 9 S Z W 1 v d m V k Q 2 9 s d W 1 u c z E u e z I w M j A u S W 5 0 Z X J u Y X R p b 2 5 h b C B m Y W N 1 b H R 5 I C g l K S w 3 M n 0 m c X V v d D s s J n F 1 b 3 Q 7 U 2 V j d G l v b j E v T W V y Z 2 U 4 L 0 F 1 d G 9 S Z W 1 v d m V k Q 2 9 s d W 1 u c z E u e z I w M j A u S W 5 0 Z X J u Y X R p b 2 5 h b C B t b 2 J p b G l 0 e S B y Y W 5 r L D c z f S Z x d W 9 0 O y w m c X V v d D t T Z W N 0 a W 9 u M S 9 N Z X J n Z T g v Q X V 0 b 1 J l b W 9 2 Z W R D b 2 x 1 b W 5 z M S 5 7 M j A y M C 5 N Z W 1 i Z X I g b 2 Y g Q 2 V t c y w 3 N H 0 m c X V v d D s s J n F 1 b 3 Q 7 U 2 V j d G l v b j E v T W V y Z 2 U 4 L 0 F 1 d G 9 S Z W 1 v d m V k Q 2 9 s d W 1 u c z E u e z I w M j A u S W 5 0 Z X J u Y X R p b 2 5 h b C B i b 2 F y Z C A o J S k s N z V 9 J n F 1 b 3 Q 7 L C Z x d W 9 0 O 1 N l Y 3 R p b 2 4 x L 0 1 l c m d l O C 9 B d X R v U m V t b 3 Z l Z E N v b H V t b n M x L n s y M D I w L k V 4 d H J h I G x h b m d 1 Y W d l c y w 3 N n 0 m c X V v d D s s J n F 1 b 3 Q 7 U 2 V j d G l v b j E v T W V y Z 2 U 4 L 0 F 1 d G 9 S Z W 1 v d m V k Q 2 9 s d W 1 u c z E u e z I w M j A u Q X Z l c m F n Z S B j b 3 V y c 2 U g b G V u Z 3 R o I C h t b 2 5 0 a H M p L D c 3 f S Z x d W 9 0 O y w m c X V v d D t T Z W N 0 a W 9 u M S 9 N Z X J n Z T g v Q X V 0 b 1 J l b W 9 2 Z W R D b 2 x 1 b W 5 z M S 5 7 M j A y M C 5 P d m V y Y W x s I H N h d G l z Z m F j d G l v b i w 3 O H 0 m c X V v d D s s J n F 1 b 3 Q 7 U 2 V j d G l v b j E v T W V y Z 2 U 4 L 0 F 1 d G 9 S Z W 1 v d m V k Q 2 9 s d W 1 u c z E u e z I w M j A u S W 5 0 Z X J u Y X R p b 2 5 h b C B z d H V k Z W 5 0 c y A o J S k s N z l 9 J n F 1 b 3 Q 7 L C Z x d W 9 0 O 1 N l Y 3 R p b 2 4 x L 0 1 l c m d l O C 9 B d X R v U m V t b 3 Z l Z E N v b H V t b n M x L n s y M D I w L l N h b G F y e S B 0 b 2 R h e S A o V V M k K S w 4 M H 0 m c X V v d D s s J n F 1 b 3 Q 7 U 2 V j d G l v b j E v T W V y Z 2 U 4 L 0 F 1 d G 9 S Z W 1 v d m V k Q 2 9 s d W 1 u c z E u e z I w M j A u V m F s d W U g Z m 9 y I G 1 v b m V 5 I H J h b m s s O D F 9 J n F 1 b 3 Q 7 L C Z x d W 9 0 O 1 N l Y 3 R p b 2 4 x L 0 1 l c m d l O C 9 B d X R v U m V t b 3 Z l Z E N v b H V t b n M x L n s y M D I w L l J h b m s g a W 4 g M j A x O C w 4 M n 0 m c X V v d D s s J n F 1 b 3 Q 7 U 2 V j d G l v b j E v T W V y Z 2 U 4 L 0 F 1 d G 9 S Z W 1 v d m V k Q 2 9 s d W 1 u c z E u e z I w M j E u V 2 9 t Z W 4 g b 2 4 g Y m 9 h c m Q g K C U p L D g z f S Z x d W 9 0 O y w m c X V v d D t T Z W N 0 a W 9 u M S 9 N Z X J n Z T g v Q X V 0 b 1 J l b W 9 2 Z W R D b 2 x 1 b W 5 z M S 5 7 M j A y M S 5 F b X B s b 3 l l Z C B h d C B 0 a H J l Z S B t b 2 5 0 a H M g K C U p L D g 0 f S Z x d W 9 0 O y w m c X V v d D t T Z W N 0 a W 9 u M S 9 N Z X J n Z T g v Q X V 0 b 1 J l b W 9 2 Z W R D b 2 x 1 b W 5 z M S 5 7 M j A y M S 5 G Z W 1 h b G U g Z m F j d W x 0 e S A o J S k s O D V 9 J n F 1 b 3 Q 7 L C Z x d W 9 0 O 1 N l Y 3 R p b 2 4 x L 0 1 l c m d l O C 9 B d X R v U m V t b 3 Z l Z E N v b H V t b n M x L n s y M D I x L k l u d G V y b m F 0 a W 9 u Y W w g Z m F j d W x 0 e S A o J S k s O D Z 9 J n F 1 b 3 Q 7 L C Z x d W 9 0 O 1 N l Y 3 R p b 2 4 x L 0 1 l c m d l O C 9 B d X R v U m V t b 3 Z l Z E N v b H V t b n M x L n s y M D I x L k l u d G V y b m F 0 a W 9 u Y W w g b W 9 i a W x p d H k g c m F u a y w 4 N 3 0 m c X V v d D s s J n F 1 b 3 Q 7 U 2 V j d G l v b j E v T W V y Z 2 U 4 L 0 F 1 d G 9 S Z W 1 v d m V k Q 2 9 s d W 1 u c z E u e z I w M j E u S W 5 0 Z X J u Y X R p b 2 5 h b C B i b 2 F y Z C A o J S k s O D h 9 J n F 1 b 3 Q 7 L C Z x d W 9 0 O 1 N l Y 3 R p b 2 4 x L 0 1 l c m d l O C 9 B d X R v U m V t b 3 Z l Z E N v b H V t b n M x L n s y M D I x L l R o c m V l L X l l Y X I g Y X Z l c m F n Z S w 4 O X 0 m c X V v d D s s J n F 1 b 3 Q 7 U 2 V j d G l v b j E v T W V y Z 2 U 4 L 0 F 1 d G 9 S Z W 1 v d m V k Q 2 9 s d W 1 u c z E u e z I w M j E u R m F j d W x 0 e S B 3 a X R o I G R v Y 3 R v c m F 0 Z X M g K C U p L D k w f S Z x d W 9 0 O y w m c X V v d D t T Z W N 0 a W 9 u M S 9 N Z X J n Z T g v Q X V 0 b 1 J l b W 9 2 Z W R D b 2 x 1 b W 5 z M S 5 7 M j A y M S 5 P d m V y Y W x s I H N h d G l z Z m F j d G l v b i w 5 M X 0 m c X V v d D s s J n F 1 b 3 Q 7 U 2 V j d G l v b j E v T W V y Z 2 U 4 L 0 F 1 d G 9 S Z W 1 v d m V k Q 2 9 s d W 1 u c z E u e z I w M j E u U m F u a y B p b i A y M D E 5 L D k y f S Z x d W 9 0 O y w m c X V v d D t T Z W N 0 a W 9 u M S 9 N Z X J n Z T g v Q X V 0 b 1 J l b W 9 2 Z W R D b 2 x 1 b W 5 z M S 5 7 M j A y M S 5 B d m V y Y W d l I G N v d X J z Z S B s Z W 5 n d G g g K G 1 v b n R o c y k s O T N 9 J n F 1 b 3 Q 7 L C Z x d W 9 0 O 1 N l Y 3 R p b 2 4 x L 0 1 l c m d l O C 9 B d X R v U m V t b 3 Z l Z E N v b H V t b n M x L n s y M D I x L k N v b X B h b n k g a W 5 0 Z X J u c 2 h p c H M g K C U p L D k 0 f S Z x d W 9 0 O y w m c X V v d D t T Z W N 0 a W 9 u M S 9 N Z X J n Z T g v Q X V 0 b 1 J l b W 9 2 Z W R D b 2 x 1 b W 5 z M S 5 7 M j A y M S 5 D Y X J l Z X I g c H J v Z 3 J l c 3 M g c m F u a y w 5 N X 0 m c X V v d D s s J n F 1 b 3 Q 7 U 2 V j d G l v b j E v T W V y Z 2 U 4 L 0 F 1 d G 9 S Z W 1 v d m V k Q 2 9 s d W 1 u c z E u e z I w M j E u V 2 V p Z 2 h 0 Z W Q g c 2 F s Y X J 5 I C h V U y Q p L D k 2 f S Z x d W 9 0 O y w m c X V v d D t T Z W N 0 a W 9 u M S 9 N Z X J n Z T g v Q X V 0 b 1 J l b W 9 2 Z W R D b 2 x 1 b W 5 z M S 5 7 M j A y M S 5 J b n R l c m 5 h d G l v b m F s I H N 0 d W R l b n R z I C g l K S w 5 N 3 0 m c X V v d D s s J n F 1 b 3 Q 7 U 2 V j d G l v b j E v T W V y Z 2 U 4 L 0 F 1 d G 9 S Z W 1 v d m V k Q 2 9 s d W 1 u c z E u e z I w M j E u U 2 F s Y X J 5 I H B l c m N l b n R h Z 2 U g a W 5 j c m V h c 2 U s O T h 9 J n F 1 b 3 Q 7 L C Z x d W 9 0 O 1 N l Y 3 R p b 2 4 x L 0 1 l c m d l O C 9 B d X R v U m V t b 3 Z l Z E N v b H V t b n M x L n s y M D I x L k F p b X M g Y W N o a W V 2 Z W Q g K C U p L D k 5 f S Z x d W 9 0 O y w m c X V v d D t T Z W N 0 a W 9 u M S 9 N Z X J n Z T g v Q X V 0 b 1 J l b W 9 2 Z W R D b 2 x 1 b W 5 z M S 5 7 M j A y M S 5 D Y X J l Z X I g c 2 V y d m l j Z S B y Y W 5 r L D E w M H 0 m c X V v d D s s J n F 1 b 3 Q 7 U 2 V j d G l v b j E v T W V y Z 2 U 4 L 0 F 1 d G 9 S Z W 1 v d m V k Q 2 9 s d W 1 u c z E u e z I w M j E u S W 5 0 Z X J u Y X R p b 2 5 h b C B j b 3 V y c 2 U g Z X h w Z X J p Z W 5 j Z S B y Y W 5 r L D E w M X 0 m c X V v d D s s J n F 1 b 3 Q 7 U 2 V j d G l v b j E v T W V y Z 2 U 4 L 0 F 1 d G 9 S Z W 1 v d m V k Q 2 9 s d W 1 u c z E u e z I w M j E u V m F s d W U g Z m 9 y I G 1 v b m V 5 I H J h b m s s M T A y f S Z x d W 9 0 O y w m c X V v d D t T Z W N 0 a W 9 u M S 9 N Z X J n Z T g v Q X V 0 b 1 J l b W 9 2 Z W R D b 2 x 1 b W 5 z M S 5 7 M j A y M S 5 T Y W x h c n k g d G 9 k Y X k g K F V T J C k g K i w x M D N 9 J n F 1 b 3 Q 7 L C Z x d W 9 0 O 1 N l Y 3 R p b 2 4 x L 0 1 l c m d l O C 9 B d X R v U m V t b 3 Z l Z E N v b H V t b n M x L n s y M D I x L k V 4 d H J h I G x h b m d 1 Y W d l c y w x M D R 9 J n F 1 b 3 Q 7 L C Z x d W 9 0 O 1 N l Y 3 R p b 2 4 x L 0 1 l c m d l O C 9 B d X R v U m V t b 3 Z l Z E N v b H V t b n M x L n s y M D I x L k Z l b W F s Z S B z d H V k Z W 5 0 c y A o J S k s M T A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j A y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z L T E x L T A y V D A 3 O j U z O j A 1 L j Q 3 N T Q z N T d a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E 0 N 2 Y 3 M D g z L T Q 1 M D k t N D B l Z S 1 h N 2 R k L W M y N j E z N T V i Y W U 4 O S I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i 9 B d X R v U m V t b 3 Z l Z E N v b H V t b n M x L n s j L D B 9 J n F 1 b 3 Q 7 L C Z x d W 9 0 O 1 N l Y 3 R p b 2 4 x L z I w M j I v Q X V 0 b 1 J l b W 9 2 Z W R D b 2 x 1 b W 5 z M S 5 7 U 2 N o b 2 9 s I E 5 h b W U s M X 0 m c X V v d D s s J n F 1 b 3 Q 7 U 2 V j d G l v b j E v M j A y M i 9 B d X R v U m V t b 3 Z l Z E N v b H V t b n M x L n t M b 2 N h d G l v b i B i e S B w c m l t Y X J 5 I G N h b X B 1 c y w y f S Z x d W 9 0 O y w m c X V v d D t T Z W N 0 a W 9 u M S 8 y M D I y L 0 F 1 d G 9 S Z W 1 v d m V k Q 2 9 s d W 1 u c z E u e 0 N h c m V l c n M g c 2 V y d m l j Z S B y Y W 5 r L D N 9 J n F 1 b 3 Q 7 L C Z x d W 9 0 O 1 N l Y 3 R p b 2 4 x L z I w M j I v Q X V 0 b 1 J l b W 9 2 Z W R D b 2 x 1 b W 5 z M S 5 7 S W 5 0 Z X J u Y X R p b 2 5 h b C B i b 2 F y Z C A o J S k s N H 0 m c X V v d D s s J n F 1 b 3 Q 7 U 2 V j d G l v b j E v M j A y M i 9 B d X R v U m V t b 3 Z l Z E N v b H V t b n M x L n t J b n R l c m 5 h d G l v b m F s I G N v d X J z Z S B l e H B l c m l l b m N l I H J h b m s s N X 0 m c X V v d D s s J n F 1 b 3 Q 7 U 2 V j d G l v b j E v M j A y M i 9 B d X R v U m V t b 3 Z l Z E N v b H V t b n M x L n t J b n R l c m 5 z a G l w c y A o J S k s N n 0 m c X V v d D s s J n F 1 b 3 Q 7 U 2 V j d G l v b j E v M j A y M i 9 B d X R v U m V t b 3 Z l Z E N v b H V t b n M x L n t U a H J l Z X l l Y X I g Y X Z l c m F n Z S w 3 f S Z x d W 9 0 O y w m c X V v d D t T Z W N 0 a W 9 u M S 8 y M D I y L 0 F 1 d G 9 S Z W 1 v d m V k Q 2 9 s d W 1 u c z E u e 0 Z h Y 3 V s d H k g d 2 l 0 a C B k b 2 N 0 b 3 J h d G V z I C g l K S w 4 f S Z x d W 9 0 O y w m c X V v d D t T Z W N 0 a W 9 u M S 8 y M D I y L 0 F 1 d G 9 S Z W 1 v d m V k Q 2 9 s d W 1 u c z E u e 0 l u d G V y b m F 0 a W 9 u Y W w g d 2 9 y a y B t b 2 J p b G l 0 e S B y Y W 5 r L D l 9 J n F 1 b 3 Q 7 L C Z x d W 9 0 O 1 N l Y 3 R p b 2 4 x L z I w M j I v Q X V 0 b 1 J l b W 9 2 Z W R D b 2 x 1 b W 5 z M S 5 7 U m F u a y B p b i A y M D I w L D E w f S Z x d W 9 0 O y w m c X V v d D t T Z W N 0 a W 9 u M S 8 y M D I y L 0 F 1 d G 9 S Z W 1 v d m V k Q 2 9 s d W 1 u c z E u e 1 J h b m s g a W 4 g M j A y M S w x M X 0 m c X V v d D s s J n F 1 b 3 Q 7 U 2 V j d G l v b j E v M j A y M i 9 B d X R v U m V t b 3 Z l Z E N v b H V t b n M x L n t B d m V y Y W d l I G N v d X J z Z S B s Z W 5 n d G g g K G 1 v b n R o c y k s M T J 9 J n F 1 b 3 Q 7 L C Z x d W 9 0 O 1 N l Y 3 R p b 2 4 x L z I w M j I v Q X V 0 b 1 J l b W 9 2 Z W R D b 2 x 1 b W 5 z M S 5 7 T 3 Z l c m F s b C B z Y X R p c 2 Z h Y 3 R p b 2 4 s M T N 9 J n F 1 b 3 Q 7 L C Z x d W 9 0 O 1 N l Y 3 R p b 2 4 x L z I w M j I v Q X V 0 b 1 J l b W 9 2 Z W R D b 2 x 1 b W 5 z M S 5 7 V 2 9 t Z W 4 g b 2 4 g Y m 9 h c m Q g K C U p L D E 0 f S Z x d W 9 0 O y w m c X V v d D t T Z W N 0 a W 9 u M S 8 y M D I y L 0 F 1 d G 9 S Z W 1 v d m V k Q 2 9 s d W 1 u c z E u e 0 Z l b W F s Z S B z d H V k Z W 5 0 c y A o J S k s M T V 9 J n F 1 b 3 Q 7 L C Z x d W 9 0 O 1 N l Y 3 R p b 2 4 x L z I w M j I v Q X V 0 b 1 J l b W 9 2 Z W R D b 2 x 1 b W 5 z M S 5 7 R m V t Y W x l I G Z h Y 3 V s d H k g K C U p L D E 2 f S Z x d W 9 0 O y w m c X V v d D t T Z W N 0 a W 9 u M S 8 y M D I y L 0 F 1 d G 9 S Z W 1 v d m V k Q 2 9 s d W 1 u c z E u e 0 N h c m V l c i B w c m 9 n c m V z c y B y Y W 5 r L D E 3 f S Z x d W 9 0 O y w m c X V v d D t T Z W N 0 a W 9 u M S 8 y M D I y L 0 F 1 d G 9 S Z W 1 v d m V k Q 2 9 s d W 1 u c z E u e 1 N h b G F y e S B w Z X J j Z W 5 0 Y W d l I G l u Y 3 J l Y X N l L D E 4 f S Z x d W 9 0 O y w m c X V v d D t T Z W N 0 a W 9 u M S 8 y M D I y L 0 F 1 d G 9 S Z W 1 v d m V k Q 2 9 s d W 1 u c z E u e 1 B y b 2 d y Y W 1 t Z S B u Y W 1 l L D E 5 f S Z x d W 9 0 O y w m c X V v d D t T Z W N 0 a W 9 u M S 8 y M D I y L 0 F 1 d G 9 S Z W 1 v d m V k Q 2 9 s d W 1 u c z E u e 1 d l a W d o d G V k I H N h b G F y e S A o V V M k K S w y M H 0 m c X V v d D s s J n F 1 b 3 Q 7 U 2 V j d G l v b j E v M j A y M i 9 B d X R v U m V t b 3 Z l Z E N v b H V t b n M x L n t W Y W x 1 Z S B m b 3 I g b W 9 u Z X k g c m F u a y w y M X 0 m c X V v d D s s J n F 1 b 3 Q 7 U 2 V j d G l v b j E v M j A y M i 9 B d X R v U m V t b 3 Z l Z E N v b H V t b n M x L n t F b X B s b 3 l l Z C B h d C B 0 a H J l Z S B t b 2 5 0 a H M g K C U p L D I y f S Z x d W 9 0 O y w m c X V v d D t T Z W N 0 a W 9 u M S 8 y M D I y L 0 F 1 d G 9 S Z W 1 v d m V k Q 2 9 s d W 1 u c z E u e 0 l u d G V y b m F 0 a W 9 u Y W w g Z m F j d W x 0 e S A o J S k s M j N 9 J n F 1 b 3 Q 7 L C Z x d W 9 0 O 1 N l Y 3 R p b 2 4 x L z I w M j I v Q X V 0 b 1 J l b W 9 2 Z W R D b 2 x 1 b W 5 z M S 5 7 S W 5 0 Z X J u Y X R p b 2 5 h b C B z d H V k Z W 5 0 c y A o J S k s M j R 9 J n F 1 b 3 Q 7 L C Z x d W 9 0 O 1 N l Y 3 R p b 2 4 x L z I w M j I v Q X V 0 b 1 J l b W 9 2 Z W R D b 2 x 1 b W 5 z M S 5 7 Q W l t c y B h Y 2 h p Z X Z l Z C A o J S k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8 y M D I y L 0 F 1 d G 9 S Z W 1 v d m V k Q 2 9 s d W 1 u c z E u e y M s M H 0 m c X V v d D s s J n F 1 b 3 Q 7 U 2 V j d G l v b j E v M j A y M i 9 B d X R v U m V t b 3 Z l Z E N v b H V t b n M x L n t T Y 2 h v b 2 w g T m F t Z S w x f S Z x d W 9 0 O y w m c X V v d D t T Z W N 0 a W 9 u M S 8 y M D I y L 0 F 1 d G 9 S Z W 1 v d m V k Q 2 9 s d W 1 u c z E u e 0 x v Y 2 F 0 a W 9 u I G J 5 I H B y a W 1 h c n k g Y 2 F t c H V z L D J 9 J n F 1 b 3 Q 7 L C Z x d W 9 0 O 1 N l Y 3 R p b 2 4 x L z I w M j I v Q X V 0 b 1 J l b W 9 2 Z W R D b 2 x 1 b W 5 z M S 5 7 Q 2 F y Z W V y c y B z Z X J 2 a W N l I H J h b m s s M 3 0 m c X V v d D s s J n F 1 b 3 Q 7 U 2 V j d G l v b j E v M j A y M i 9 B d X R v U m V t b 3 Z l Z E N v b H V t b n M x L n t J b n R l c m 5 h d G l v b m F s I G J v Y X J k I C g l K S w 0 f S Z x d W 9 0 O y w m c X V v d D t T Z W N 0 a W 9 u M S 8 y M D I y L 0 F 1 d G 9 S Z W 1 v d m V k Q 2 9 s d W 1 u c z E u e 0 l u d G V y b m F 0 a W 9 u Y W w g Y 2 9 1 c n N l I G V 4 c G V y a W V u Y 2 U g c m F u a y w 1 f S Z x d W 9 0 O y w m c X V v d D t T Z W N 0 a W 9 u M S 8 y M D I y L 0 F 1 d G 9 S Z W 1 v d m V k Q 2 9 s d W 1 u c z E u e 0 l u d G V y b n N o a X B z I C g l K S w 2 f S Z x d W 9 0 O y w m c X V v d D t T Z W N 0 a W 9 u M S 8 y M D I y L 0 F 1 d G 9 S Z W 1 v d m V k Q 2 9 s d W 1 u c z E u e 1 R o c m V l e W V h c i B h d m V y Y W d l L D d 9 J n F 1 b 3 Q 7 L C Z x d W 9 0 O 1 N l Y 3 R p b 2 4 x L z I w M j I v Q X V 0 b 1 J l b W 9 2 Z W R D b 2 x 1 b W 5 z M S 5 7 R m F j d W x 0 e S B 3 a X R o I G R v Y 3 R v c m F 0 Z X M g K C U p L D h 9 J n F 1 b 3 Q 7 L C Z x d W 9 0 O 1 N l Y 3 R p b 2 4 x L z I w M j I v Q X V 0 b 1 J l b W 9 2 Z W R D b 2 x 1 b W 5 z M S 5 7 S W 5 0 Z X J u Y X R p b 2 5 h b C B 3 b 3 J r I G 1 v Y m l s a X R 5 I H J h b m s s O X 0 m c X V v d D s s J n F 1 b 3 Q 7 U 2 V j d G l v b j E v M j A y M i 9 B d X R v U m V t b 3 Z l Z E N v b H V t b n M x L n t S Y W 5 r I G l u I D I w M j A s M T B 9 J n F 1 b 3 Q 7 L C Z x d W 9 0 O 1 N l Y 3 R p b 2 4 x L z I w M j I v Q X V 0 b 1 J l b W 9 2 Z W R D b 2 x 1 b W 5 z M S 5 7 U m F u a y B p b i A y M D I x L D E x f S Z x d W 9 0 O y w m c X V v d D t T Z W N 0 a W 9 u M S 8 y M D I y L 0 F 1 d G 9 S Z W 1 v d m V k Q 2 9 s d W 1 u c z E u e 0 F 2 Z X J h Z 2 U g Y 2 9 1 c n N l I G x l b m d 0 a C A o b W 9 u d G h z K S w x M n 0 m c X V v d D s s J n F 1 b 3 Q 7 U 2 V j d G l v b j E v M j A y M i 9 B d X R v U m V t b 3 Z l Z E N v b H V t b n M x L n t P d m V y Y W x s I H N h d G l z Z m F j d G l v b i w x M 3 0 m c X V v d D s s J n F 1 b 3 Q 7 U 2 V j d G l v b j E v M j A y M i 9 B d X R v U m V t b 3 Z l Z E N v b H V t b n M x L n t X b 2 1 l b i B v b i B i b 2 F y Z C A o J S k s M T R 9 J n F 1 b 3 Q 7 L C Z x d W 9 0 O 1 N l Y 3 R p b 2 4 x L z I w M j I v Q X V 0 b 1 J l b W 9 2 Z W R D b 2 x 1 b W 5 z M S 5 7 R m V t Y W x l I H N 0 d W R l b n R z I C g l K S w x N X 0 m c X V v d D s s J n F 1 b 3 Q 7 U 2 V j d G l v b j E v M j A y M i 9 B d X R v U m V t b 3 Z l Z E N v b H V t b n M x L n t G Z W 1 h b G U g Z m F j d W x 0 e S A o J S k s M T Z 9 J n F 1 b 3 Q 7 L C Z x d W 9 0 O 1 N l Y 3 R p b 2 4 x L z I w M j I v Q X V 0 b 1 J l b W 9 2 Z W R D b 2 x 1 b W 5 z M S 5 7 Q 2 F y Z W V y I H B y b 2 d y Z X N z I H J h b m s s M T d 9 J n F 1 b 3 Q 7 L C Z x d W 9 0 O 1 N l Y 3 R p b 2 4 x L z I w M j I v Q X V 0 b 1 J l b W 9 2 Z W R D b 2 x 1 b W 5 z M S 5 7 U 2 F s Y X J 5 I H B l c m N l b n R h Z 2 U g a W 5 j c m V h c 2 U s M T h 9 J n F 1 b 3 Q 7 L C Z x d W 9 0 O 1 N l Y 3 R p b 2 4 x L z I w M j I v Q X V 0 b 1 J l b W 9 2 Z W R D b 2 x 1 b W 5 z M S 5 7 U H J v Z 3 J h b W 1 l I G 5 h b W U s M T l 9 J n F 1 b 3 Q 7 L C Z x d W 9 0 O 1 N l Y 3 R p b 2 4 x L z I w M j I v Q X V 0 b 1 J l b W 9 2 Z W R D b 2 x 1 b W 5 z M S 5 7 V 2 V p Z 2 h 0 Z W Q g c 2 F s Y X J 5 I C h V U y Q p L D I w f S Z x d W 9 0 O y w m c X V v d D t T Z W N 0 a W 9 u M S 8 y M D I y L 0 F 1 d G 9 S Z W 1 v d m V k Q 2 9 s d W 1 u c z E u e 1 Z h b H V l I G Z v c i B t b 2 5 l e S B y Y W 5 r L D I x f S Z x d W 9 0 O y w m c X V v d D t T Z W N 0 a W 9 u M S 8 y M D I y L 0 F 1 d G 9 S Z W 1 v d m V k Q 2 9 s d W 1 u c z E u e 0 V t c G x v e W V k I G F 0 I H R o c m V l I G 1 v b n R o c y A o J S k s M j J 9 J n F 1 b 3 Q 7 L C Z x d W 9 0 O 1 N l Y 3 R p b 2 4 x L z I w M j I v Q X V 0 b 1 J l b W 9 2 Z W R D b 2 x 1 b W 5 z M S 5 7 S W 5 0 Z X J u Y X R p b 2 5 h b C B m Y W N 1 b H R 5 I C g l K S w y M 3 0 m c X V v d D s s J n F 1 b 3 Q 7 U 2 V j d G l v b j E v M j A y M i 9 B d X R v U m V t b 3 Z l Z E N v b H V t b n M x L n t J b n R l c m 5 h d G l v b m F s I H N 0 d W R l b n R z I C g l K S w y N H 0 m c X V v d D s s J n F 1 b 3 Q 7 U 2 V j d G l v b j E v M j A y M i 9 B d X R v U m V t b 3 Z l Z E N v b H V t b n M x L n t B a W 1 z I G F j a G l l d m V k I C g l K S w y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l c m d l O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D J U M D c 6 N T E 6 M z E u N D I w N z Q y O V o i L z 4 8 R W 5 0 c n k g V H l w Z T 0 i R m l s b E N v b H V t b l R 5 c G V z I i B W Y W x 1 Z T 0 i c 0 J n T U F C U V V E Q l F V R E J R T U R B d 0 1 E Q X d Z R E F 3 W U R B d 0 1 E Q X d N R E F 3 T U d B d 0 1 E Q X d N R E F 3 T U d B d 0 1 E Q X d N R E F 3 W U R B d 0 1 E Q m d N R E F 3 W U R B d 1 l E Q X d N R E F 3 T U R B d 0 1 H Q X d N R E F 3 T U d C Z 0 1 E Q l F N R E F 3 T U R C Z 0 1 E Q X d N R 0 F 3 V U d C U U 1 E Q X d N R k J R T U R B d 0 1 E Q X d N R E F 3 W U R B d 0 1 E Q X d V R k F 3 T U R B d 1 V E Q X d Z R E F 3 V T 0 i L z 4 8 R W 5 0 c n k g V H l w Z T 0 i R m l s b E N v b H V t b k 5 h b W V z I i B W Y W x 1 Z T 0 i c 1 s m c X V v d D t T Y 2 h v b 2 w g T m F t Z S Z x d W 9 0 O y w m c X V v d D t M a W 5 r Z W R J b i B G b 2 x s b 3 d l c n M m c X V v d D s s J n F 1 b 3 Q 7 T G l u a 2 V k S W 4 g Q X Z l c m F n Z S B Q b 3 N 0 I F R p b W U m c X V v d D s s J n F 1 b 3 Q 7 S W 5 z d G F n c m F t I G V u Z 2 F n Z W 1 l b n Q g J S Z x d W 9 0 O y w m c X V v d D t H b 2 9 n b G U g U m F 0 a W 5 n J n F 1 b 3 Q 7 L C Z x d W 9 0 O 0 d v b 2 d s Z S B O d W 1 i Z X I g b 2 Y g U m V 2 a W V 3 c y Z x d W 9 0 O y w m c X V v d D t S Z X N l Y X J j a C B R d W F s a X R 5 J n F 1 b 3 Q 7 L C Z x d W 9 0 O 0 N p d G F 0 a W 9 u c y B w Z X I g R m F j d W x 0 e S Z x d W 9 0 O y w m c X V v d D t B d m V y Y W d l I E V 4 c G V y a W V u Y 2 U g b 2 Y g R m F j d W x 0 e S Z x d W 9 0 O y w m c X V v d D t T d H V k Z W 5 0 c y B w Z X I g U 3 R h Z m Y m c X V v d D s s J n F 1 b 3 Q 7 M j A x O C 4 j J n F 1 b 3 Q 7 L C Z x d W 9 0 O z I w M T g u T G F u Z 3 V h Z 2 V z J n F 1 b 3 Q 7 L C Z x d W 9 0 O z I w M T g u U 2 F s Y X J 5 I H R v Z G F 5 I C h V U y Q p J n F 1 b 3 Q 7 L C Z x d W 9 0 O z I w M T g u R m V t Y W x l I H N 0 d W R l b n R z I C g l K S Z x d W 9 0 O y w m c X V v d D s y M D E 4 L l d v b W V u I G 9 u I G J v Y X J k I C g l K S Z x d W 9 0 O y w m c X V v d D s y M D E 4 L k N v d X J z Z S B s Z W 5 n d G g g K G 1 v b n R o c y k m c X V v d D s s J n F 1 b 3 Q 7 M j A x O C 5 N Y X h p b X V t I G N v d X J z Z S B m Z W U g K G x v Y 2 F s I G N 1 c n J l b m N 5 K S Z x d W 9 0 O y w m c X V v d D s y M D E 4 L k Z l b W F s Z S B m Y W N 1 b H R 5 I C g l K S Z x d W 9 0 O y w m c X V v d D s y M D E 4 L k N v b X B h b n k g a W 5 0 Z X J u c 2 h p c H M g K C U p J n F 1 b 3 Q 7 L C Z x d W 9 0 O z I w M T g u Q 2 9 1 b n R y e S Z x d W 9 0 O y w m c X V v d D s y M D E 4 L k l u d G V y b m F 0 a W 9 u Y W w g Z m F j d W x 0 e S A o J S k m c X V v d D s s J n F 1 b 3 Q 7 M j A x O C 5 O d W 1 i Z X I g Z W 5 y b 2 x s Z W Q g M j A x N y 8 x O C Z x d W 9 0 O y w m c X V v d D s y M D E 4 L k N h c m V l c i B w c m 9 n c m V z c y B y Y W 5 r J n F 1 b 3 Q 7 L C Z x d W 9 0 O z I w M T g u S W 5 0 Z X J u Y X R p b 2 5 h b C B i b 2 F y Z C A o J S k m c X V v d D s s J n F 1 b 3 Q 7 M j A x O C 4 z L X l l Y X I g Y X Z l c m F n Z S Z x d W 9 0 O y w m c X V v d D s y M D E 4 L k l u d G V y b m F 0 a W 9 u Y W w g b W 9 i a W x p d H k g c m F u a y Z x d W 9 0 O y w m c X V v d D s y M D E 4 L l N h b G F y e S B w Z X J j Z W 5 0 Y W d l I G l u Y 3 J l Y X N l J n F 1 b 3 Q 7 L C Z x d W 9 0 O z I w M T g u S W 5 0 Z X J u Y X R p b 2 5 h b C B z d H V k Z W 5 0 c y A o J S k m c X V v d D s s J n F 1 b 3 Q 7 M j A x O C 5 G Y W N 1 b H R 5 I H d p d G g g Z G 9 j d G 9 y Y X R l c y A o J S k m c X V v d D s s J n F 1 b 3 Q 7 M j A x O C 5 S Z W x l d m F u d C B k Z W d y Z W U m c X V v d D s s J n F 1 b 3 Q 7 M j A x O S 4 j J n F 1 b 3 Q 7 L C Z x d W 9 0 O z I w M T k u S W 5 0 Z X J u Y X R p b 2 5 h b C B z d H V k Z W 5 0 c y A o J S k m c X V v d D s s J n F 1 b 3 Q 7 M j A x O S 5 D b 2 1 w Y W 5 5 I G l u d G V y b n N o a X B z I C g l K S o m c X V v d D s s J n F 1 b 3 Q 7 M j A x O S 5 J b n R l c m 5 h d G l v b m F s I G N v d X J z Z S B l e H B l c m l l b m N l I H J h b m s m c X V v d D s s J n F 1 b 3 Q 7 M j A x O S 5 O d W 1 i Z X I g Z W 5 y b 2 x s Z W Q g M j A x O C 8 x O S o m c X V v d D s s J n F 1 b 3 Q 7 M j A x O S 5 X Z W l n a H R l Z C B z Y W x h c n k g K F V T J C k m c X V v d D s s J n F 1 b 3 Q 7 M j A x O S 5 S Y W 5 r I G l u I D I w M T c m c X V v d D s s J n F 1 b 3 Q 7 M j A x O S 5 J b n R l c m 5 h d G l v b m F s I G Z h Y 3 V s d H k g K C U p J n F 1 b 3 Q 7 L C Z x d W 9 0 O z I w M T k u R W 1 w b G 9 5 Z W Q g Y X Q g d G h y Z W U g b W 9 u d G h z I C g l K S Z x d W 9 0 O y w m c X V v d D s y M D E 5 L k N h c m V l c i B w c m 9 n c m V z c y B y Y W 5 r J n F 1 b 3 Q 7 L C Z x d W 9 0 O z I w M T k u V G h y Z W U t e W V h c i B h d m V y Y W d l J n F 1 b 3 Q 7 L C Z x d W 9 0 O z I w M T k u V m F s d W U g Z m 9 y I G 1 v b m V 5 I H J h b m s m c X V v d D s s J n F 1 b 3 Q 7 M j A x O S 5 D Y X J l Z X J z I H N l c n Z p Y 2 U g c m F u a y Z x d W 9 0 O y w m c X V v d D s y M D E 5 L l N h b G F y e S B 0 b 2 R h e S A o V V M k K S Z x d W 9 0 O y w m c X V v d D s y M D E 5 L k l u d G V y b m F 0 a W 9 u Y W w g b W 9 i a W x p d H k g c m F u a y Z x d W 9 0 O y w m c X V v d D s y M D E 5 L l N h b G F y e S B w Z X J j Z W 5 0 Y W d l I G l u Y 3 J l Y X N l J n F 1 b 3 Q 7 L C Z x d W 9 0 O z I w M T k u T W F 4 a W 1 1 b S B j b 3 V y c 2 U g Z m V l I C h s b 2 N h b C B j d X J y Z W 5 j e S k q J n F 1 b 3 Q 7 L C Z x d W 9 0 O z I w M T k u S W 5 0 Z X J u Y X R p b 2 5 h b C B i b 2 F y Z C A o J S k m c X V v d D s s J n F 1 b 3 Q 7 M j A x O S 5 G Z W 1 h b G U g c 3 R 1 Z G V u d H M g K C U p J n F 1 b 3 Q 7 L C Z x d W 9 0 O z I w M T k u R m F j d W x 0 e S B 3 a X R o I G R v Y 3 R v c m F 0 Z X M g K C U p J n F 1 b 3 Q 7 L C Z x d W 9 0 O z I w M T k u V 2 9 t Z W 4 g b 2 4 g Y m 9 h c m Q g K C U p J n F 1 b 3 Q 7 L C Z x d W 9 0 O z I w M T k u Q 2 9 1 b n R y e S Z x d W 9 0 O y w m c X V v d D s y M D E 5 L l J h b m s g a W 4 g M j A x O C Z x d W 9 0 O y w m c X V v d D s y M D E 5 L k x h b m d 1 Y W d l c y Z x d W 9 0 O y w m c X V v d D s y M D E 5 L k Z l b W F s Z S B m Y W N 1 b H R 5 I C g l K S Z x d W 9 0 O y w m c X V v d D s y M D E 5 L l J l b G V 2 Y W 5 0 I G R l Z 3 J l Z S r i g K E m c X V v d D s s J n F 1 b 3 Q 7 M j A y M C 4 j J n F 1 b 3 Q 7 L C Z x d W 9 0 O z I w M j A u Q 2 F y Z W V y I H B y b 2 d y Z X N z I H J h b m s m c X V v d D s s J n F 1 b 3 Q 7 M j A y M C 5 G Z W 1 h b G U g Z m F j d W x 0 e S A o J S k m c X V v d D s s J n F 1 b 3 Q 7 M j A y M C 5 J b n R l c m 5 h d G l v b m F s I G N v d X J z Z S B l e H B l c m l l b m N l I H J h b m s m c X V v d D s s J n F 1 b 3 Q 7 M j A y M C 5 D b 2 1 w Y W 5 5 I G l u d G V y b n N o a X B z I C g l K S Z x d W 9 0 O y w m c X V v d D s y M D I w L l R o c m V l L X l l Y X I g Y X Z l c m F n Z S Z x d W 9 0 O y w m c X V v d D s y M D I w L k F p b X M g Y W N o a W V 2 Z W Q g K C U p J n F 1 b 3 Q 7 L C Z x d W 9 0 O z I w M j A u R m V t Y W x l I H N 0 d W R l b n R z I C g l K S Z x d W 9 0 O y w m c X V v d D s y M D I w L l N h b G F y e S B w Z X J j Z W 5 0 Y W d l I G l u Y 3 J l Y X N l J n F 1 b 3 Q 7 L C Z x d W 9 0 O z I w M j A u T n V t Y m V y I G V u c m 9 s b G V k I D I w M T k v M j A m c X V v d D s s J n F 1 b 3 Q 7 M j A y M C 5 D Y X J l Z X I g c 2 V y d m l j Z S B y Y W 5 r J n F 1 b 3 Q 7 L C Z x d W 9 0 O z I w M j A u V 2 9 t Z W 4 g b 2 4 g Y m 9 h c m Q g K C U p J n F 1 b 3 Q 7 L C Z x d W 9 0 O z I w M j A u R W 1 w b G 9 5 Z W Q g Y X Q g d G h y Z W U g b W 9 u d G h z I C g l K S Z x d W 9 0 O y w m c X V v d D s y M D I w L l J h b m s g a W 4 g M j A x O S Z x d W 9 0 O y w m c X V v d D s y M D I w L k Z h Y 3 V s d H k g d 2 l 0 a C B k b 2 N 0 b 3 J h d G V z I C g l K S Z x d W 9 0 O y w m c X V v d D s y M D I w L l d l a W d o d G V k I H N h b G F y e S A o V V M k K S Z x d W 9 0 O y w m c X V v d D s y M D I w L k l u d G V y b m F 0 a W 9 u Y W w g Z m F j d W x 0 e S A o J S k m c X V v d D s s J n F 1 b 3 Q 7 M j A y M C 5 J b n R l c m 5 h d G l v b m F s I G 1 v Y m l s a X R 5 I H J h b m s m c X V v d D s s J n F 1 b 3 Q 7 M j A y M C 5 N Z W 1 i Z X I g b 2 Y g Q 2 V t c y Z x d W 9 0 O y w m c X V v d D s y M D I w L k l u d G V y b m F 0 a W 9 u Y W w g Y m 9 h c m Q g K C U p J n F 1 b 3 Q 7 L C Z x d W 9 0 O z I w M j A u R X h 0 c m E g b G F u Z 3 V h Z 2 V z J n F 1 b 3 Q 7 L C Z x d W 9 0 O z I w M j A u Q X Z l c m F n Z S B j b 3 V y c 2 U g b G V u Z 3 R o I C h t b 2 5 0 a H M p J n F 1 b 3 Q 7 L C Z x d W 9 0 O z I w M j A u T 3 Z l c m F s b C B z Y X R p c 2 Z h Y 3 R p b 2 4 m c X V v d D s s J n F 1 b 3 Q 7 M j A y M C 5 J b n R l c m 5 h d G l v b m F s I H N 0 d W R l b n R z I C g l K S Z x d W 9 0 O y w m c X V v d D s y M D I w L l N h b G F y e S B 0 b 2 R h e S A o V V M k K S Z x d W 9 0 O y w m c X V v d D s y M D I w L l Z h b H V l I G Z v c i B t b 2 5 l e S B y Y W 5 r J n F 1 b 3 Q 7 L C Z x d W 9 0 O z I w M j A u U m F u a y B p b i A y M D E 4 J n F 1 b 3 Q 7 L C Z x d W 9 0 O z I w M j E u V 2 9 t Z W 4 g b 2 4 g Y m 9 h c m Q g K C U p J n F 1 b 3 Q 7 L C Z x d W 9 0 O z I w M j E u R W 1 w b G 9 5 Z W Q g Y X Q g d G h y Z W U g b W 9 u d G h z I C g l K S Z x d W 9 0 O y w m c X V v d D s y M D I x L k Z l b W F s Z S B m Y W N 1 b H R 5 I C g l K S Z x d W 9 0 O y w m c X V v d D s y M D I x L k l u d G V y b m F 0 a W 9 u Y W w g Z m F j d W x 0 e S A o J S k m c X V v d D s s J n F 1 b 3 Q 7 M j A y M S 5 J b n R l c m 5 h d G l v b m F s I G 1 v Y m l s a X R 5 I H J h b m s m c X V v d D s s J n F 1 b 3 Q 7 M j A y M S 5 J b n R l c m 5 h d G l v b m F s I G J v Y X J k I C g l K S Z x d W 9 0 O y w m c X V v d D s y M D I x L l R o c m V l L X l l Y X I g Y X Z l c m F n Z S Z x d W 9 0 O y w m c X V v d D s y M D I x L k Z h Y 3 V s d H k g d 2 l 0 a C B k b 2 N 0 b 3 J h d G V z I C g l K S Z x d W 9 0 O y w m c X V v d D s y M D I x L k 9 2 Z X J h b G w g c 2 F 0 a X N m Y W N 0 a W 9 u J n F 1 b 3 Q 7 L C Z x d W 9 0 O z I w M j E u U m F u a y B p b i A y M D E 5 J n F 1 b 3 Q 7 L C Z x d W 9 0 O z I w M j E u Q X Z l c m F n Z S B j b 3 V y c 2 U g b G V u Z 3 R o I C h t b 2 5 0 a H M p J n F 1 b 3 Q 7 L C Z x d W 9 0 O z I w M j E u Q 2 9 t c G F u e S B p b n R l c m 5 z a G l w c y A o J S k m c X V v d D s s J n F 1 b 3 Q 7 M j A y M S 5 D Y X J l Z X I g c H J v Z 3 J l c 3 M g c m F u a y Z x d W 9 0 O y w m c X V v d D s y M D I x L l d l a W d o d G V k I H N h b G F y e S A o V V M k K S Z x d W 9 0 O y w m c X V v d D s y M D I x L k l u d G V y b m F 0 a W 9 u Y W w g c 3 R 1 Z G V u d H M g K C U p J n F 1 b 3 Q 7 L C Z x d W 9 0 O z I w M j E u U 2 F s Y X J 5 I H B l c m N l b n R h Z 2 U g a W 5 j c m V h c 2 U m c X V v d D s s J n F 1 b 3 Q 7 M j A y M S 5 B a W 1 z I G F j a G l l d m V k I C g l K S Z x d W 9 0 O y w m c X V v d D s y M D I x L k N h c m V l c i B z Z X J 2 a W N l I H J h b m s m c X V v d D s s J n F 1 b 3 Q 7 M j A y M S 5 J b n R l c m 5 h d G l v b m F s I G N v d X J z Z S B l e H B l c m l l b m N l I H J h b m s m c X V v d D s s J n F 1 b 3 Q 7 M j A y M S 5 W Y W x 1 Z S B m b 3 I g b W 9 u Z X k g c m F u a y Z x d W 9 0 O y w m c X V v d D s y M D I x L l N h b G F y e S B 0 b 2 R h e S A o V V M k K S A q J n F 1 b 3 Q 7 L C Z x d W 9 0 O z I w M j E u R X h 0 c m E g b G F u Z 3 V h Z 2 V z J n F 1 b 3 Q 7 L C Z x d W 9 0 O z I w M j E u R m V t Y W x l I H N 0 d W R l b n R z I C g l K S Z x d W 9 0 O y w m c X V v d D s y M D I y L k N h c m V l c n M g c 2 V y d m l j Z S B y Y W 5 r J n F 1 b 3 Q 7 L C Z x d W 9 0 O z I w M j I u S W 5 0 Z X J u Y X R p b 2 5 h b C B i b 2 F y Z C A o J S k m c X V v d D s s J n F 1 b 3 Q 7 M j A y M i 5 J b n R l c m 5 h d G l v b m F s I G N v d X J z Z S B l e H B l c m l l b m N l I H J h b m s m c X V v d D s s J n F 1 b 3 Q 7 M j A y M i 5 J b n R l c m 5 z a G l w c y A o J S k m c X V v d D s s J n F 1 b 3 Q 7 M j A y M i 5 U a H J l Z X l l Y X I g Y X Z l c m F n Z S Z x d W 9 0 O y w m c X V v d D s y M D I y L k Z h Y 3 V s d H k g d 2 l 0 a C B k b 2 N 0 b 3 J h d G V z I C g l K S Z x d W 9 0 O y w m c X V v d D s y M D I y L k l u d G V y b m F 0 a W 9 u Y W w g d 2 9 y a y B t b 2 J p b G l 0 e S B y Y W 5 r J n F 1 b 3 Q 7 L C Z x d W 9 0 O z I w M j I u U m F u a y B p b i A y M D I w J n F 1 b 3 Q 7 L C Z x d W 9 0 O z I w M j I u U m F u a y B p b i A y M D I x J n F 1 b 3 Q 7 L C Z x d W 9 0 O z I w M j I u Q X Z l c m F n Z S B j b 3 V y c 2 U g b G V u Z 3 R o I C h t b 2 5 0 a H M p J n F 1 b 3 Q 7 L C Z x d W 9 0 O z I w M j I u T 3 Z l c m F s b C B z Y X R p c 2 Z h Y 3 R p b 2 4 m c X V v d D s s J n F 1 b 3 Q 7 M j A y M i 5 X b 2 1 l b i B v b i B i b 2 F y Z C A o J S k m c X V v d D s s J n F 1 b 3 Q 7 M j A y M i 5 G Z W 1 h b G U g c 3 R 1 Z G V u d H M g K C U p J n F 1 b 3 Q 7 L C Z x d W 9 0 O z I w M j I u R m V t Y W x l I G Z h Y 3 V s d H k g K C U p J n F 1 b 3 Q 7 L C Z x d W 9 0 O z I w M j I u Q 2 F y Z W V y I H B y b 2 d y Z X N z I H J h b m s m c X V v d D s s J n F 1 b 3 Q 7 M j A y M i 5 T Y W x h c n k g c G V y Y 2 V u d G F n Z S B p b m N y Z W F z Z S Z x d W 9 0 O y w m c X V v d D s y M D I y L l d l a W d o d G V k I H N h b G F y e S A o V V M k K S Z x d W 9 0 O y w m c X V v d D s y M D I y L l Z h b H V l I G Z v c i B t b 2 5 l e S B y Y W 5 r J n F 1 b 3 Q 7 L C Z x d W 9 0 O z I w M j I u R W 1 w b G 9 5 Z W Q g Y X Q g d G h y Z W U g b W 9 u d G h z I C g l K S Z x d W 9 0 O y w m c X V v d D s y M D I y L k l u d G V y b m F 0 a W 9 u Y W w g Z m F j d W x 0 e S A o J S k m c X V v d D s s J n F 1 b 3 Q 7 M j A y M i 5 J b n R l c m 5 h d G l v b m F s I H N 0 d W R l b n R z I C g l K S Z x d W 9 0 O y w m c X V v d D s y M D I y L k F p b X M g Y W N o a W V 2 Z W Q g K C U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N G U y Y T h j O C 0 2 M G R m L T Q 4 M T M t O T N k M C 1 m M z Q y Z T l i N D Y 2 N D I i L z 4 8 R W 5 0 c n k g V H l w Z T 0 i U m V s Y X R p b 2 5 z a G l w S W 5 m b 0 N v b n R h a W 5 l c i I g V m F s d W U 9 I n N 7 J n F 1 b 3 Q 7 Y 2 9 s d W 1 u Q 2 9 1 b n Q m c X V v d D s 6 M T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k v Q X V 0 b 1 J l b W 9 2 Z W R D b 2 x 1 b W 5 z M S 5 7 U 2 N o b 2 9 s I E 5 h b W U s M H 0 m c X V v d D s s J n F 1 b 3 Q 7 U 2 V j d G l v b j E v T W V y Z 2 U 5 L 0 F 1 d G 9 S Z W 1 v d m V k Q 2 9 s d W 1 u c z E u e 0 x p b m t l Z E l u I E Z v b G x v d 2 V y c y w x f S Z x d W 9 0 O y w m c X V v d D t T Z W N 0 a W 9 u M S 9 N Z X J n Z T k v Q X V 0 b 1 J l b W 9 2 Z W R D b 2 x 1 b W 5 z M S 5 7 T G l u a 2 V k S W 4 g Q X Z l c m F n Z S B Q b 3 N 0 I F R p b W U s M n 0 m c X V v d D s s J n F 1 b 3 Q 7 U 2 V j d G l v b j E v T W V y Z 2 U 5 L 0 F 1 d G 9 S Z W 1 v d m V k Q 2 9 s d W 1 u c z E u e 0 l u c 3 R h Z 3 J h b S B l b m d h Z 2 V t Z W 5 0 I C U s M 3 0 m c X V v d D s s J n F 1 b 3 Q 7 U 2 V j d G l v b j E v T W V y Z 2 U 5 L 0 F 1 d G 9 S Z W 1 v d m V k Q 2 9 s d W 1 u c z E u e 0 d v b 2 d s Z S B S Y X R p b m c s N H 0 m c X V v d D s s J n F 1 b 3 Q 7 U 2 V j d G l v b j E v T W V y Z 2 U 5 L 0 F 1 d G 9 S Z W 1 v d m V k Q 2 9 s d W 1 u c z E u e 0 d v b 2 d s Z S B O d W 1 i Z X I g b 2 Y g U m V 2 a W V 3 c y w 1 f S Z x d W 9 0 O y w m c X V v d D t T Z W N 0 a W 9 u M S 9 N Z X J n Z T k v Q X V 0 b 1 J l b W 9 2 Z W R D b 2 x 1 b W 5 z M S 5 7 U m V z Z W F y Y 2 g g U X V h b G l 0 e S w 2 f S Z x d W 9 0 O y w m c X V v d D t T Z W N 0 a W 9 u M S 9 N Z X J n Z T k v Q X V 0 b 1 J l b W 9 2 Z W R D b 2 x 1 b W 5 z M S 5 7 Q 2 l 0 Y X R p b 2 5 z I H B l c i B G Y W N 1 b H R 5 L D d 9 J n F 1 b 3 Q 7 L C Z x d W 9 0 O 1 N l Y 3 R p b 2 4 x L 0 1 l c m d l O S 9 B d X R v U m V t b 3 Z l Z E N v b H V t b n M x L n t B d m V y Y W d l I E V 4 c G V y a W V u Y 2 U g b 2 Y g R m F j d W x 0 e S w 4 f S Z x d W 9 0 O y w m c X V v d D t T Z W N 0 a W 9 u M S 9 N Z X J n Z T k v Q X V 0 b 1 J l b W 9 2 Z W R D b 2 x 1 b W 5 z M S 5 7 U 3 R 1 Z G V u d H M g c G V y I F N 0 Y W Z m L D l 9 J n F 1 b 3 Q 7 L C Z x d W 9 0 O 1 N l Y 3 R p b 2 4 x L 0 1 l c m d l O S 9 B d X R v U m V t b 3 Z l Z E N v b H V t b n M x L n s y M D E 4 L i M s M T B 9 J n F 1 b 3 Q 7 L C Z x d W 9 0 O 1 N l Y 3 R p b 2 4 x L 0 1 l c m d l O S 9 B d X R v U m V t b 3 Z l Z E N v b H V t b n M x L n s y M D E 4 L k x h b m d 1 Y W d l c y w x M X 0 m c X V v d D s s J n F 1 b 3 Q 7 U 2 V j d G l v b j E v T W V y Z 2 U 5 L 0 F 1 d G 9 S Z W 1 v d m V k Q 2 9 s d W 1 u c z E u e z I w M T g u U 2 F s Y X J 5 I H R v Z G F 5 I C h V U y Q p L D E y f S Z x d W 9 0 O y w m c X V v d D t T Z W N 0 a W 9 u M S 9 N Z X J n Z T k v Q X V 0 b 1 J l b W 9 2 Z W R D b 2 x 1 b W 5 z M S 5 7 M j A x O C 5 G Z W 1 h b G U g c 3 R 1 Z G V u d H M g K C U p L D E z f S Z x d W 9 0 O y w m c X V v d D t T Z W N 0 a W 9 u M S 9 N Z X J n Z T k v Q X V 0 b 1 J l b W 9 2 Z W R D b 2 x 1 b W 5 z M S 5 7 M j A x O C 5 X b 2 1 l b i B v b i B i b 2 F y Z C A o J S k s M T R 9 J n F 1 b 3 Q 7 L C Z x d W 9 0 O 1 N l Y 3 R p b 2 4 x L 0 1 l c m d l O S 9 B d X R v U m V t b 3 Z l Z E N v b H V t b n M x L n s y M D E 4 L k N v d X J z Z S B s Z W 5 n d G g g K G 1 v b n R o c y k s M T V 9 J n F 1 b 3 Q 7 L C Z x d W 9 0 O 1 N l Y 3 R p b 2 4 x L 0 1 l c m d l O S 9 B d X R v U m V t b 3 Z l Z E N v b H V t b n M x L n s y M D E 4 L k 1 h e G l t d W 0 g Y 2 9 1 c n N l I G Z l Z S A o b G 9 j Y W w g Y 3 V y c m V u Y 3 k p L D E 2 f S Z x d W 9 0 O y w m c X V v d D t T Z W N 0 a W 9 u M S 9 N Z X J n Z T k v Q X V 0 b 1 J l b W 9 2 Z W R D b 2 x 1 b W 5 z M S 5 7 M j A x O C 5 G Z W 1 h b G U g Z m F j d W x 0 e S A o J S k s M T d 9 J n F 1 b 3 Q 7 L C Z x d W 9 0 O 1 N l Y 3 R p b 2 4 x L 0 1 l c m d l O S 9 B d X R v U m V t b 3 Z l Z E N v b H V t b n M x L n s y M D E 4 L k N v b X B h b n k g a W 5 0 Z X J u c 2 h p c H M g K C U p L D E 4 f S Z x d W 9 0 O y w m c X V v d D t T Z W N 0 a W 9 u M S 9 N Z X J n Z T k v Q X V 0 b 1 J l b W 9 2 Z W R D b 2 x 1 b W 5 z M S 5 7 M j A x O C 5 D b 3 V u d H J 5 L D E 5 f S Z x d W 9 0 O y w m c X V v d D t T Z W N 0 a W 9 u M S 9 N Z X J n Z T k v Q X V 0 b 1 J l b W 9 2 Z W R D b 2 x 1 b W 5 z M S 5 7 M j A x O C 5 J b n R l c m 5 h d G l v b m F s I G Z h Y 3 V s d H k g K C U p L D I w f S Z x d W 9 0 O y w m c X V v d D t T Z W N 0 a W 9 u M S 9 N Z X J n Z T k v Q X V 0 b 1 J l b W 9 2 Z W R D b 2 x 1 b W 5 z M S 5 7 M j A x O C 5 O d W 1 i Z X I g Z W 5 y b 2 x s Z W Q g M j A x N y 8 x O C w y M X 0 m c X V v d D s s J n F 1 b 3 Q 7 U 2 V j d G l v b j E v T W V y Z 2 U 5 L 0 F 1 d G 9 S Z W 1 v d m V k Q 2 9 s d W 1 u c z E u e z I w M T g u Q 2 F y Z W V y I H B y b 2 d y Z X N z I H J h b m s s M j J 9 J n F 1 b 3 Q 7 L C Z x d W 9 0 O 1 N l Y 3 R p b 2 4 x L 0 1 l c m d l O S 9 B d X R v U m V t b 3 Z l Z E N v b H V t b n M x L n s y M D E 4 L k l u d G V y b m F 0 a W 9 u Y W w g Y m 9 h c m Q g K C U p L D I z f S Z x d W 9 0 O y w m c X V v d D t T Z W N 0 a W 9 u M S 9 N Z X J n Z T k v Q X V 0 b 1 J l b W 9 2 Z W R D b 2 x 1 b W 5 z M S 5 7 M j A x O C 4 z L X l l Y X I g Y X Z l c m F n Z S w y N H 0 m c X V v d D s s J n F 1 b 3 Q 7 U 2 V j d G l v b j E v T W V y Z 2 U 5 L 0 F 1 d G 9 S Z W 1 v d m V k Q 2 9 s d W 1 u c z E u e z I w M T g u S W 5 0 Z X J u Y X R p b 2 5 h b C B t b 2 J p b G l 0 e S B y Y W 5 r L D I 1 f S Z x d W 9 0 O y w m c X V v d D t T Z W N 0 a W 9 u M S 9 N Z X J n Z T k v Q X V 0 b 1 J l b W 9 2 Z W R D b 2 x 1 b W 5 z M S 5 7 M j A x O C 5 T Y W x h c n k g c G V y Y 2 V u d G F n Z S B p b m N y Z W F z Z S w y N n 0 m c X V v d D s s J n F 1 b 3 Q 7 U 2 V j d G l v b j E v T W V y Z 2 U 5 L 0 F 1 d G 9 S Z W 1 v d m V k Q 2 9 s d W 1 u c z E u e z I w M T g u S W 5 0 Z X J u Y X R p b 2 5 h b C B z d H V k Z W 5 0 c y A o J S k s M j d 9 J n F 1 b 3 Q 7 L C Z x d W 9 0 O 1 N l Y 3 R p b 2 4 x L 0 1 l c m d l O S 9 B d X R v U m V t b 3 Z l Z E N v b H V t b n M x L n s y M D E 4 L k Z h Y 3 V s d H k g d 2 l 0 a C B k b 2 N 0 b 3 J h d G V z I C g l K S w y O H 0 m c X V v d D s s J n F 1 b 3 Q 7 U 2 V j d G l v b j E v T W V y Z 2 U 5 L 0 F 1 d G 9 S Z W 1 v d m V k Q 2 9 s d W 1 u c z E u e z I w M T g u U m V s Z X Z h b n Q g Z G V n c m V l L D I 5 f S Z x d W 9 0 O y w m c X V v d D t T Z W N 0 a W 9 u M S 9 N Z X J n Z T k v Q X V 0 b 1 J l b W 9 2 Z W R D b 2 x 1 b W 5 z M S 5 7 M j A x O S 4 j L D M w f S Z x d W 9 0 O y w m c X V v d D t T Z W N 0 a W 9 u M S 9 N Z X J n Z T k v Q X V 0 b 1 J l b W 9 2 Z W R D b 2 x 1 b W 5 z M S 5 7 M j A x O S 5 J b n R l c m 5 h d G l v b m F s I H N 0 d W R l b n R z I C g l K S w z M X 0 m c X V v d D s s J n F 1 b 3 Q 7 U 2 V j d G l v b j E v T W V y Z 2 U 5 L 0 F 1 d G 9 S Z W 1 v d m V k Q 2 9 s d W 1 u c z E u e z I w M T k u Q 2 9 t c G F u e S B p b n R l c m 5 z a G l w c y A o J S k q L D M y f S Z x d W 9 0 O y w m c X V v d D t T Z W N 0 a W 9 u M S 9 N Z X J n Z T k v Q X V 0 b 1 J l b W 9 2 Z W R D b 2 x 1 b W 5 z M S 5 7 M j A x O S 5 J b n R l c m 5 h d G l v b m F s I G N v d X J z Z S B l e H B l c m l l b m N l I H J h b m s s M z N 9 J n F 1 b 3 Q 7 L C Z x d W 9 0 O 1 N l Y 3 R p b 2 4 x L 0 1 l c m d l O S 9 B d X R v U m V t b 3 Z l Z E N v b H V t b n M x L n s y M D E 5 L k 5 1 b W J l c i B l b n J v b G x l Z C A y M D E 4 L z E 5 K i w z N H 0 m c X V v d D s s J n F 1 b 3 Q 7 U 2 V j d G l v b j E v T W V y Z 2 U 5 L 0 F 1 d G 9 S Z W 1 v d m V k Q 2 9 s d W 1 u c z E u e z I w M T k u V 2 V p Z 2 h 0 Z W Q g c 2 F s Y X J 5 I C h V U y Q p L D M 1 f S Z x d W 9 0 O y w m c X V v d D t T Z W N 0 a W 9 u M S 9 N Z X J n Z T k v Q X V 0 b 1 J l b W 9 2 Z W R D b 2 x 1 b W 5 z M S 5 7 M j A x O S 5 S Y W 5 r I G l u I D I w M T c s M z Z 9 J n F 1 b 3 Q 7 L C Z x d W 9 0 O 1 N l Y 3 R p b 2 4 x L 0 1 l c m d l O S 9 B d X R v U m V t b 3 Z l Z E N v b H V t b n M x L n s y M D E 5 L k l u d G V y b m F 0 a W 9 u Y W w g Z m F j d W x 0 e S A o J S k s M z d 9 J n F 1 b 3 Q 7 L C Z x d W 9 0 O 1 N l Y 3 R p b 2 4 x L 0 1 l c m d l O S 9 B d X R v U m V t b 3 Z l Z E N v b H V t b n M x L n s y M D E 5 L k V t c G x v e W V k I G F 0 I H R o c m V l I G 1 v b n R o c y A o J S k s M z h 9 J n F 1 b 3 Q 7 L C Z x d W 9 0 O 1 N l Y 3 R p b 2 4 x L 0 1 l c m d l O S 9 B d X R v U m V t b 3 Z l Z E N v b H V t b n M x L n s y M D E 5 L k N h c m V l c i B w c m 9 n c m V z c y B y Y W 5 r L D M 5 f S Z x d W 9 0 O y w m c X V v d D t T Z W N 0 a W 9 u M S 9 N Z X J n Z T k v Q X V 0 b 1 J l b W 9 2 Z W R D b 2 x 1 b W 5 z M S 5 7 M j A x O S 5 U a H J l Z S 1 5 Z W F y I G F 2 Z X J h Z 2 U s N D B 9 J n F 1 b 3 Q 7 L C Z x d W 9 0 O 1 N l Y 3 R p b 2 4 x L 0 1 l c m d l O S 9 B d X R v U m V t b 3 Z l Z E N v b H V t b n M x L n s y M D E 5 L l Z h b H V l I G Z v c i B t b 2 5 l e S B y Y W 5 r L D Q x f S Z x d W 9 0 O y w m c X V v d D t T Z W N 0 a W 9 u M S 9 N Z X J n Z T k v Q X V 0 b 1 J l b W 9 2 Z W R D b 2 x 1 b W 5 z M S 5 7 M j A x O S 5 D Y X J l Z X J z I H N l c n Z p Y 2 U g c m F u a y w 0 M n 0 m c X V v d D s s J n F 1 b 3 Q 7 U 2 V j d G l v b j E v T W V y Z 2 U 5 L 0 F 1 d G 9 S Z W 1 v d m V k Q 2 9 s d W 1 u c z E u e z I w M T k u U 2 F s Y X J 5 I H R v Z G F 5 I C h V U y Q p L D Q z f S Z x d W 9 0 O y w m c X V v d D t T Z W N 0 a W 9 u M S 9 N Z X J n Z T k v Q X V 0 b 1 J l b W 9 2 Z W R D b 2 x 1 b W 5 z M S 5 7 M j A x O S 5 J b n R l c m 5 h d G l v b m F s I G 1 v Y m l s a X R 5 I H J h b m s s N D R 9 J n F 1 b 3 Q 7 L C Z x d W 9 0 O 1 N l Y 3 R p b 2 4 x L 0 1 l c m d l O S 9 B d X R v U m V t b 3 Z l Z E N v b H V t b n M x L n s y M D E 5 L l N h b G F y e S B w Z X J j Z W 5 0 Y W d l I G l u Y 3 J l Y X N l L D Q 1 f S Z x d W 9 0 O y w m c X V v d D t T Z W N 0 a W 9 u M S 9 N Z X J n Z T k v Q X V 0 b 1 J l b W 9 2 Z W R D b 2 x 1 b W 5 z M S 5 7 M j A x O S 5 N Y X h p b X V t I G N v d X J z Z S B m Z W U g K G x v Y 2 F s I G N 1 c n J l b m N 5 K S o s N D Z 9 J n F 1 b 3 Q 7 L C Z x d W 9 0 O 1 N l Y 3 R p b 2 4 x L 0 1 l c m d l O S 9 B d X R v U m V t b 3 Z l Z E N v b H V t b n M x L n s y M D E 5 L k l u d G V y b m F 0 a W 9 u Y W w g Y m 9 h c m Q g K C U p L D Q 3 f S Z x d W 9 0 O y w m c X V v d D t T Z W N 0 a W 9 u M S 9 N Z X J n Z T k v Q X V 0 b 1 J l b W 9 2 Z W R D b 2 x 1 b W 5 z M S 5 7 M j A x O S 5 G Z W 1 h b G U g c 3 R 1 Z G V u d H M g K C U p L D Q 4 f S Z x d W 9 0 O y w m c X V v d D t T Z W N 0 a W 9 u M S 9 N Z X J n Z T k v Q X V 0 b 1 J l b W 9 2 Z W R D b 2 x 1 b W 5 z M S 5 7 M j A x O S 5 G Y W N 1 b H R 5 I H d p d G g g Z G 9 j d G 9 y Y X R l c y A o J S k s N D l 9 J n F 1 b 3 Q 7 L C Z x d W 9 0 O 1 N l Y 3 R p b 2 4 x L 0 1 l c m d l O S 9 B d X R v U m V t b 3 Z l Z E N v b H V t b n M x L n s y M D E 5 L l d v b W V u I G 9 u I G J v Y X J k I C g l K S w 1 M H 0 m c X V v d D s s J n F 1 b 3 Q 7 U 2 V j d G l v b j E v T W V y Z 2 U 5 L 0 F 1 d G 9 S Z W 1 v d m V k Q 2 9 s d W 1 u c z E u e z I w M T k u Q 2 9 1 b n R y e S w 1 M X 0 m c X V v d D s s J n F 1 b 3 Q 7 U 2 V j d G l v b j E v T W V y Z 2 U 5 L 0 F 1 d G 9 S Z W 1 v d m V k Q 2 9 s d W 1 u c z E u e z I w M T k u U m F u a y B p b i A y M D E 4 L D U y f S Z x d W 9 0 O y w m c X V v d D t T Z W N 0 a W 9 u M S 9 N Z X J n Z T k v Q X V 0 b 1 J l b W 9 2 Z W R D b 2 x 1 b W 5 z M S 5 7 M j A x O S 5 M Y W 5 n d W F n Z X M s N T N 9 J n F 1 b 3 Q 7 L C Z x d W 9 0 O 1 N l Y 3 R p b 2 4 x L 0 1 l c m d l O S 9 B d X R v U m V t b 3 Z l Z E N v b H V t b n M x L n s y M D E 5 L k Z l b W F s Z S B m Y W N 1 b H R 5 I C g l K S w 1 N H 0 m c X V v d D s s J n F 1 b 3 Q 7 U 2 V j d G l v b j E v T W V y Z 2 U 5 L 0 F 1 d G 9 S Z W 1 v d m V k Q 2 9 s d W 1 u c z E u e z I w M T k u U m V s Z X Z h b n Q g Z G V n c m V l K u K A o S w 1 N X 0 m c X V v d D s s J n F 1 b 3 Q 7 U 2 V j d G l v b j E v T W V y Z 2 U 5 L 0 F 1 d G 9 S Z W 1 v d m V k Q 2 9 s d W 1 u c z E u e z I w M j A u I y w 1 N n 0 m c X V v d D s s J n F 1 b 3 Q 7 U 2 V j d G l v b j E v T W V y Z 2 U 5 L 0 F 1 d G 9 S Z W 1 v d m V k Q 2 9 s d W 1 u c z E u e z I w M j A u Q 2 F y Z W V y I H B y b 2 d y Z X N z I H J h b m s s N T d 9 J n F 1 b 3 Q 7 L C Z x d W 9 0 O 1 N l Y 3 R p b 2 4 x L 0 1 l c m d l O S 9 B d X R v U m V t b 3 Z l Z E N v b H V t b n M x L n s y M D I w L k Z l b W F s Z S B m Y W N 1 b H R 5 I C g l K S w 1 O H 0 m c X V v d D s s J n F 1 b 3 Q 7 U 2 V j d G l v b j E v T W V y Z 2 U 5 L 0 F 1 d G 9 S Z W 1 v d m V k Q 2 9 s d W 1 u c z E u e z I w M j A u S W 5 0 Z X J u Y X R p b 2 5 h b C B j b 3 V y c 2 U g Z X h w Z X J p Z W 5 j Z S B y Y W 5 r L D U 5 f S Z x d W 9 0 O y w m c X V v d D t T Z W N 0 a W 9 u M S 9 N Z X J n Z T k v Q X V 0 b 1 J l b W 9 2 Z W R D b 2 x 1 b W 5 z M S 5 7 M j A y M C 5 D b 2 1 w Y W 5 5 I G l u d G V y b n N o a X B z I C g l K S w 2 M H 0 m c X V v d D s s J n F 1 b 3 Q 7 U 2 V j d G l v b j E v T W V y Z 2 U 5 L 0 F 1 d G 9 S Z W 1 v d m V k Q 2 9 s d W 1 u c z E u e z I w M j A u V G h y Z W U t e W V h c i B h d m V y Y W d l L D Y x f S Z x d W 9 0 O y w m c X V v d D t T Z W N 0 a W 9 u M S 9 N Z X J n Z T k v Q X V 0 b 1 J l b W 9 2 Z W R D b 2 x 1 b W 5 z M S 5 7 M j A y M C 5 B a W 1 z I G F j a G l l d m V k I C g l K S w 2 M n 0 m c X V v d D s s J n F 1 b 3 Q 7 U 2 V j d G l v b j E v T W V y Z 2 U 5 L 0 F 1 d G 9 S Z W 1 v d m V k Q 2 9 s d W 1 u c z E u e z I w M j A u R m V t Y W x l I H N 0 d W R l b n R z I C g l K S w 2 M 3 0 m c X V v d D s s J n F 1 b 3 Q 7 U 2 V j d G l v b j E v T W V y Z 2 U 5 L 0 F 1 d G 9 S Z W 1 v d m V k Q 2 9 s d W 1 u c z E u e z I w M j A u U 2 F s Y X J 5 I H B l c m N l b n R h Z 2 U g a W 5 j c m V h c 2 U s N j R 9 J n F 1 b 3 Q 7 L C Z x d W 9 0 O 1 N l Y 3 R p b 2 4 x L 0 1 l c m d l O S 9 B d X R v U m V t b 3 Z l Z E N v b H V t b n M x L n s y M D I w L k 5 1 b W J l c i B l b n J v b G x l Z C A y M D E 5 L z I w L D Y 1 f S Z x d W 9 0 O y w m c X V v d D t T Z W N 0 a W 9 u M S 9 N Z X J n Z T k v Q X V 0 b 1 J l b W 9 2 Z W R D b 2 x 1 b W 5 z M S 5 7 M j A y M C 5 D Y X J l Z X I g c 2 V y d m l j Z S B y Y W 5 r L D Y 2 f S Z x d W 9 0 O y w m c X V v d D t T Z W N 0 a W 9 u M S 9 N Z X J n Z T k v Q X V 0 b 1 J l b W 9 2 Z W R D b 2 x 1 b W 5 z M S 5 7 M j A y M C 5 X b 2 1 l b i B v b i B i b 2 F y Z C A o J S k s N j d 9 J n F 1 b 3 Q 7 L C Z x d W 9 0 O 1 N l Y 3 R p b 2 4 x L 0 1 l c m d l O S 9 B d X R v U m V t b 3 Z l Z E N v b H V t b n M x L n s y M D I w L k V t c G x v e W V k I G F 0 I H R o c m V l I G 1 v b n R o c y A o J S k s N j h 9 J n F 1 b 3 Q 7 L C Z x d W 9 0 O 1 N l Y 3 R p b 2 4 x L 0 1 l c m d l O S 9 B d X R v U m V t b 3 Z l Z E N v b H V t b n M x L n s y M D I w L l J h b m s g a W 4 g M j A x O S w 2 O X 0 m c X V v d D s s J n F 1 b 3 Q 7 U 2 V j d G l v b j E v T W V y Z 2 U 5 L 0 F 1 d G 9 S Z W 1 v d m V k Q 2 9 s d W 1 u c z E u e z I w M j A u R m F j d W x 0 e S B 3 a X R o I G R v Y 3 R v c m F 0 Z X M g K C U p L D c w f S Z x d W 9 0 O y w m c X V v d D t T Z W N 0 a W 9 u M S 9 N Z X J n Z T k v Q X V 0 b 1 J l b W 9 2 Z W R D b 2 x 1 b W 5 z M S 5 7 M j A y M C 5 X Z W l n a H R l Z C B z Y W x h c n k g K F V T J C k s N z F 9 J n F 1 b 3 Q 7 L C Z x d W 9 0 O 1 N l Y 3 R p b 2 4 x L 0 1 l c m d l O S 9 B d X R v U m V t b 3 Z l Z E N v b H V t b n M x L n s y M D I w L k l u d G V y b m F 0 a W 9 u Y W w g Z m F j d W x 0 e S A o J S k s N z J 9 J n F 1 b 3 Q 7 L C Z x d W 9 0 O 1 N l Y 3 R p b 2 4 x L 0 1 l c m d l O S 9 B d X R v U m V t b 3 Z l Z E N v b H V t b n M x L n s y M D I w L k l u d G V y b m F 0 a W 9 u Y W w g b W 9 i a W x p d H k g c m F u a y w 3 M 3 0 m c X V v d D s s J n F 1 b 3 Q 7 U 2 V j d G l v b j E v T W V y Z 2 U 5 L 0 F 1 d G 9 S Z W 1 v d m V k Q 2 9 s d W 1 u c z E u e z I w M j A u T W V t Y m V y I G 9 m I E N l b X M s N z R 9 J n F 1 b 3 Q 7 L C Z x d W 9 0 O 1 N l Y 3 R p b 2 4 x L 0 1 l c m d l O S 9 B d X R v U m V t b 3 Z l Z E N v b H V t b n M x L n s y M D I w L k l u d G V y b m F 0 a W 9 u Y W w g Y m 9 h c m Q g K C U p L D c 1 f S Z x d W 9 0 O y w m c X V v d D t T Z W N 0 a W 9 u M S 9 N Z X J n Z T k v Q X V 0 b 1 J l b W 9 2 Z W R D b 2 x 1 b W 5 z M S 5 7 M j A y M C 5 F e H R y Y S B s Y W 5 n d W F n Z X M s N z Z 9 J n F 1 b 3 Q 7 L C Z x d W 9 0 O 1 N l Y 3 R p b 2 4 x L 0 1 l c m d l O S 9 B d X R v U m V t b 3 Z l Z E N v b H V t b n M x L n s y M D I w L k F 2 Z X J h Z 2 U g Y 2 9 1 c n N l I G x l b m d 0 a C A o b W 9 u d G h z K S w 3 N 3 0 m c X V v d D s s J n F 1 b 3 Q 7 U 2 V j d G l v b j E v T W V y Z 2 U 5 L 0 F 1 d G 9 S Z W 1 v d m V k Q 2 9 s d W 1 u c z E u e z I w M j A u T 3 Z l c m F s b C B z Y X R p c 2 Z h Y 3 R p b 2 4 s N z h 9 J n F 1 b 3 Q 7 L C Z x d W 9 0 O 1 N l Y 3 R p b 2 4 x L 0 1 l c m d l O S 9 B d X R v U m V t b 3 Z l Z E N v b H V t b n M x L n s y M D I w L k l u d G V y b m F 0 a W 9 u Y W w g c 3 R 1 Z G V u d H M g K C U p L D c 5 f S Z x d W 9 0 O y w m c X V v d D t T Z W N 0 a W 9 u M S 9 N Z X J n Z T k v Q X V 0 b 1 J l b W 9 2 Z W R D b 2 x 1 b W 5 z M S 5 7 M j A y M C 5 T Y W x h c n k g d G 9 k Y X k g K F V T J C k s O D B 9 J n F 1 b 3 Q 7 L C Z x d W 9 0 O 1 N l Y 3 R p b 2 4 x L 0 1 l c m d l O S 9 B d X R v U m V t b 3 Z l Z E N v b H V t b n M x L n s y M D I w L l Z h b H V l I G Z v c i B t b 2 5 l e S B y Y W 5 r L D g x f S Z x d W 9 0 O y w m c X V v d D t T Z W N 0 a W 9 u M S 9 N Z X J n Z T k v Q X V 0 b 1 J l b W 9 2 Z W R D b 2 x 1 b W 5 z M S 5 7 M j A y M C 5 S Y W 5 r I G l u I D I w M T g s O D J 9 J n F 1 b 3 Q 7 L C Z x d W 9 0 O 1 N l Y 3 R p b 2 4 x L 0 1 l c m d l O S 9 B d X R v U m V t b 3 Z l Z E N v b H V t b n M x L n s y M D I x L l d v b W V u I G 9 u I G J v Y X J k I C g l K S w 4 M 3 0 m c X V v d D s s J n F 1 b 3 Q 7 U 2 V j d G l v b j E v T W V y Z 2 U 5 L 0 F 1 d G 9 S Z W 1 v d m V k Q 2 9 s d W 1 u c z E u e z I w M j E u R W 1 w b G 9 5 Z W Q g Y X Q g d G h y Z W U g b W 9 u d G h z I C g l K S w 4 N H 0 m c X V v d D s s J n F 1 b 3 Q 7 U 2 V j d G l v b j E v T W V y Z 2 U 5 L 0 F 1 d G 9 S Z W 1 v d m V k Q 2 9 s d W 1 u c z E u e z I w M j E u R m V t Y W x l I G Z h Y 3 V s d H k g K C U p L D g 1 f S Z x d W 9 0 O y w m c X V v d D t T Z W N 0 a W 9 u M S 9 N Z X J n Z T k v Q X V 0 b 1 J l b W 9 2 Z W R D b 2 x 1 b W 5 z M S 5 7 M j A y M S 5 J b n R l c m 5 h d G l v b m F s I G Z h Y 3 V s d H k g K C U p L D g 2 f S Z x d W 9 0 O y w m c X V v d D t T Z W N 0 a W 9 u M S 9 N Z X J n Z T k v Q X V 0 b 1 J l b W 9 2 Z W R D b 2 x 1 b W 5 z M S 5 7 M j A y M S 5 J b n R l c m 5 h d G l v b m F s I G 1 v Y m l s a X R 5 I H J h b m s s O D d 9 J n F 1 b 3 Q 7 L C Z x d W 9 0 O 1 N l Y 3 R p b 2 4 x L 0 1 l c m d l O S 9 B d X R v U m V t b 3 Z l Z E N v b H V t b n M x L n s y M D I x L k l u d G V y b m F 0 a W 9 u Y W w g Y m 9 h c m Q g K C U p L D g 4 f S Z x d W 9 0 O y w m c X V v d D t T Z W N 0 a W 9 u M S 9 N Z X J n Z T k v Q X V 0 b 1 J l b W 9 2 Z W R D b 2 x 1 b W 5 z M S 5 7 M j A y M S 5 U a H J l Z S 1 5 Z W F y I G F 2 Z X J h Z 2 U s O D l 9 J n F 1 b 3 Q 7 L C Z x d W 9 0 O 1 N l Y 3 R p b 2 4 x L 0 1 l c m d l O S 9 B d X R v U m V t b 3 Z l Z E N v b H V t b n M x L n s y M D I x L k Z h Y 3 V s d H k g d 2 l 0 a C B k b 2 N 0 b 3 J h d G V z I C g l K S w 5 M H 0 m c X V v d D s s J n F 1 b 3 Q 7 U 2 V j d G l v b j E v T W V y Z 2 U 5 L 0 F 1 d G 9 S Z W 1 v d m V k Q 2 9 s d W 1 u c z E u e z I w M j E u T 3 Z l c m F s b C B z Y X R p c 2 Z h Y 3 R p b 2 4 s O T F 9 J n F 1 b 3 Q 7 L C Z x d W 9 0 O 1 N l Y 3 R p b 2 4 x L 0 1 l c m d l O S 9 B d X R v U m V t b 3 Z l Z E N v b H V t b n M x L n s y M D I x L l J h b m s g a W 4 g M j A x O S w 5 M n 0 m c X V v d D s s J n F 1 b 3 Q 7 U 2 V j d G l v b j E v T W V y Z 2 U 5 L 0 F 1 d G 9 S Z W 1 v d m V k Q 2 9 s d W 1 u c z E u e z I w M j E u Q X Z l c m F n Z S B j b 3 V y c 2 U g b G V u Z 3 R o I C h t b 2 5 0 a H M p L D k z f S Z x d W 9 0 O y w m c X V v d D t T Z W N 0 a W 9 u M S 9 N Z X J n Z T k v Q X V 0 b 1 J l b W 9 2 Z W R D b 2 x 1 b W 5 z M S 5 7 M j A y M S 5 D b 2 1 w Y W 5 5 I G l u d G V y b n N o a X B z I C g l K S w 5 N H 0 m c X V v d D s s J n F 1 b 3 Q 7 U 2 V j d G l v b j E v T W V y Z 2 U 5 L 0 F 1 d G 9 S Z W 1 v d m V k Q 2 9 s d W 1 u c z E u e z I w M j E u Q 2 F y Z W V y I H B y b 2 d y Z X N z I H J h b m s s O T V 9 J n F 1 b 3 Q 7 L C Z x d W 9 0 O 1 N l Y 3 R p b 2 4 x L 0 1 l c m d l O S 9 B d X R v U m V t b 3 Z l Z E N v b H V t b n M x L n s y M D I x L l d l a W d o d G V k I H N h b G F y e S A o V V M k K S w 5 N n 0 m c X V v d D s s J n F 1 b 3 Q 7 U 2 V j d G l v b j E v T W V y Z 2 U 5 L 0 F 1 d G 9 S Z W 1 v d m V k Q 2 9 s d W 1 u c z E u e z I w M j E u S W 5 0 Z X J u Y X R p b 2 5 h b C B z d H V k Z W 5 0 c y A o J S k s O T d 9 J n F 1 b 3 Q 7 L C Z x d W 9 0 O 1 N l Y 3 R p b 2 4 x L 0 1 l c m d l O S 9 B d X R v U m V t b 3 Z l Z E N v b H V t b n M x L n s y M D I x L l N h b G F y e S B w Z X J j Z W 5 0 Y W d l I G l u Y 3 J l Y X N l L D k 4 f S Z x d W 9 0 O y w m c X V v d D t T Z W N 0 a W 9 u M S 9 N Z X J n Z T k v Q X V 0 b 1 J l b W 9 2 Z W R D b 2 x 1 b W 5 z M S 5 7 M j A y M S 5 B a W 1 z I G F j a G l l d m V k I C g l K S w 5 O X 0 m c X V v d D s s J n F 1 b 3 Q 7 U 2 V j d G l v b j E v T W V y Z 2 U 5 L 0 F 1 d G 9 S Z W 1 v d m V k Q 2 9 s d W 1 u c z E u e z I w M j E u Q 2 F y Z W V y I H N l c n Z p Y 2 U g c m F u a y w x M D B 9 J n F 1 b 3 Q 7 L C Z x d W 9 0 O 1 N l Y 3 R p b 2 4 x L 0 1 l c m d l O S 9 B d X R v U m V t b 3 Z l Z E N v b H V t b n M x L n s y M D I x L k l u d G V y b m F 0 a W 9 u Y W w g Y 2 9 1 c n N l I G V 4 c G V y a W V u Y 2 U g c m F u a y w x M D F 9 J n F 1 b 3 Q 7 L C Z x d W 9 0 O 1 N l Y 3 R p b 2 4 x L 0 1 l c m d l O S 9 B d X R v U m V t b 3 Z l Z E N v b H V t b n M x L n s y M D I x L l Z h b H V l I G Z v c i B t b 2 5 l e S B y Y W 5 r L D E w M n 0 m c X V v d D s s J n F 1 b 3 Q 7 U 2 V j d G l v b j E v T W V y Z 2 U 5 L 0 F 1 d G 9 S Z W 1 v d m V k Q 2 9 s d W 1 u c z E u e z I w M j E u U 2 F s Y X J 5 I H R v Z G F 5 I C h V U y Q p I C o s M T A z f S Z x d W 9 0 O y w m c X V v d D t T Z W N 0 a W 9 u M S 9 N Z X J n Z T k v Q X V 0 b 1 J l b W 9 2 Z W R D b 2 x 1 b W 5 z M S 5 7 M j A y M S 5 F e H R y Y S B s Y W 5 n d W F n Z X M s M T A 0 f S Z x d W 9 0 O y w m c X V v d D t T Z W N 0 a W 9 u M S 9 N Z X J n Z T k v Q X V 0 b 1 J l b W 9 2 Z W R D b 2 x 1 b W 5 z M S 5 7 M j A y M S 5 G Z W 1 h b G U g c 3 R 1 Z G V u d H M g K C U p L D E w N X 0 m c X V v d D s s J n F 1 b 3 Q 7 U 2 V j d G l v b j E v T W V y Z 2 U 5 L 0 F 1 d G 9 S Z W 1 v d m V k Q 2 9 s d W 1 u c z E u e z I w M j I u Q 2 F y Z W V y c y B z Z X J 2 a W N l I H J h b m s s M T A 2 f S Z x d W 9 0 O y w m c X V v d D t T Z W N 0 a W 9 u M S 9 N Z X J n Z T k v Q X V 0 b 1 J l b W 9 2 Z W R D b 2 x 1 b W 5 z M S 5 7 M j A y M i 5 J b n R l c m 5 h d G l v b m F s I G J v Y X J k I C g l K S w x M D d 9 J n F 1 b 3 Q 7 L C Z x d W 9 0 O 1 N l Y 3 R p b 2 4 x L 0 1 l c m d l O S 9 B d X R v U m V t b 3 Z l Z E N v b H V t b n M x L n s y M D I y L k l u d G V y b m F 0 a W 9 u Y W w g Y 2 9 1 c n N l I G V 4 c G V y a W V u Y 2 U g c m F u a y w x M D h 9 J n F 1 b 3 Q 7 L C Z x d W 9 0 O 1 N l Y 3 R p b 2 4 x L 0 1 l c m d l O S 9 B d X R v U m V t b 3 Z l Z E N v b H V t b n M x L n s y M D I y L k l u d G V y b n N o a X B z I C g l K S w x M D l 9 J n F 1 b 3 Q 7 L C Z x d W 9 0 O 1 N l Y 3 R p b 2 4 x L 0 1 l c m d l O S 9 B d X R v U m V t b 3 Z l Z E N v b H V t b n M x L n s y M D I y L l R o c m V l e W V h c i B h d m V y Y W d l L D E x M H 0 m c X V v d D s s J n F 1 b 3 Q 7 U 2 V j d G l v b j E v T W V y Z 2 U 5 L 0 F 1 d G 9 S Z W 1 v d m V k Q 2 9 s d W 1 u c z E u e z I w M j I u R m F j d W x 0 e S B 3 a X R o I G R v Y 3 R v c m F 0 Z X M g K C U p L D E x M X 0 m c X V v d D s s J n F 1 b 3 Q 7 U 2 V j d G l v b j E v T W V y Z 2 U 5 L 0 F 1 d G 9 S Z W 1 v d m V k Q 2 9 s d W 1 u c z E u e z I w M j I u S W 5 0 Z X J u Y X R p b 2 5 h b C B 3 b 3 J r I G 1 v Y m l s a X R 5 I H J h b m s s M T E y f S Z x d W 9 0 O y w m c X V v d D t T Z W N 0 a W 9 u M S 9 N Z X J n Z T k v Q X V 0 b 1 J l b W 9 2 Z W R D b 2 x 1 b W 5 z M S 5 7 M j A y M i 5 S Y W 5 r I G l u I D I w M j A s M T E z f S Z x d W 9 0 O y w m c X V v d D t T Z W N 0 a W 9 u M S 9 N Z X J n Z T k v Q X V 0 b 1 J l b W 9 2 Z W R D b 2 x 1 b W 5 z M S 5 7 M j A y M i 5 S Y W 5 r I G l u I D I w M j E s M T E 0 f S Z x d W 9 0 O y w m c X V v d D t T Z W N 0 a W 9 u M S 9 N Z X J n Z T k v Q X V 0 b 1 J l b W 9 2 Z W R D b 2 x 1 b W 5 z M S 5 7 M j A y M i 5 B d m V y Y W d l I G N v d X J z Z S B s Z W 5 n d G g g K G 1 v b n R o c y k s M T E 1 f S Z x d W 9 0 O y w m c X V v d D t T Z W N 0 a W 9 u M S 9 N Z X J n Z T k v Q X V 0 b 1 J l b W 9 2 Z W R D b 2 x 1 b W 5 z M S 5 7 M j A y M i 5 P d m V y Y W x s I H N h d G l z Z m F j d G l v b i w x M T Z 9 J n F 1 b 3 Q 7 L C Z x d W 9 0 O 1 N l Y 3 R p b 2 4 x L 0 1 l c m d l O S 9 B d X R v U m V t b 3 Z l Z E N v b H V t b n M x L n s y M D I y L l d v b W V u I G 9 u I G J v Y X J k I C g l K S w x M T d 9 J n F 1 b 3 Q 7 L C Z x d W 9 0 O 1 N l Y 3 R p b 2 4 x L 0 1 l c m d l O S 9 B d X R v U m V t b 3 Z l Z E N v b H V t b n M x L n s y M D I y L k Z l b W F s Z S B z d H V k Z W 5 0 c y A o J S k s M T E 4 f S Z x d W 9 0 O y w m c X V v d D t T Z W N 0 a W 9 u M S 9 N Z X J n Z T k v Q X V 0 b 1 J l b W 9 2 Z W R D b 2 x 1 b W 5 z M S 5 7 M j A y M i 5 G Z W 1 h b G U g Z m F j d W x 0 e S A o J S k s M T E 5 f S Z x d W 9 0 O y w m c X V v d D t T Z W N 0 a W 9 u M S 9 N Z X J n Z T k v Q X V 0 b 1 J l b W 9 2 Z W R D b 2 x 1 b W 5 z M S 5 7 M j A y M i 5 D Y X J l Z X I g c H J v Z 3 J l c 3 M g c m F u a y w x M j B 9 J n F 1 b 3 Q 7 L C Z x d W 9 0 O 1 N l Y 3 R p b 2 4 x L 0 1 l c m d l O S 9 B d X R v U m V t b 3 Z l Z E N v b H V t b n M x L n s y M D I y L l N h b G F y e S B w Z X J j Z W 5 0 Y W d l I G l u Y 3 J l Y X N l L D E y M X 0 m c X V v d D s s J n F 1 b 3 Q 7 U 2 V j d G l v b j E v T W V y Z 2 U 5 L 0 F 1 d G 9 S Z W 1 v d m V k Q 2 9 s d W 1 u c z E u e z I w M j I u V 2 V p Z 2 h 0 Z W Q g c 2 F s Y X J 5 I C h V U y Q p L D E y M n 0 m c X V v d D s s J n F 1 b 3 Q 7 U 2 V j d G l v b j E v T W V y Z 2 U 5 L 0 F 1 d G 9 S Z W 1 v d m V k Q 2 9 s d W 1 u c z E u e z I w M j I u V m F s d W U g Z m 9 y I G 1 v b m V 5 I H J h b m s s M T I z f S Z x d W 9 0 O y w m c X V v d D t T Z W N 0 a W 9 u M S 9 N Z X J n Z T k v Q X V 0 b 1 J l b W 9 2 Z W R D b 2 x 1 b W 5 z M S 5 7 M j A y M i 5 F b X B s b 3 l l Z C B h d C B 0 a H J l Z S B t b 2 5 0 a H M g K C U p L D E y N H 0 m c X V v d D s s J n F 1 b 3 Q 7 U 2 V j d G l v b j E v T W V y Z 2 U 5 L 0 F 1 d G 9 S Z W 1 v d m V k Q 2 9 s d W 1 u c z E u e z I w M j I u S W 5 0 Z X J u Y X R p b 2 5 h b C B m Y W N 1 b H R 5 I C g l K S w x M j V 9 J n F 1 b 3 Q 7 L C Z x d W 9 0 O 1 N l Y 3 R p b 2 4 x L 0 1 l c m d l O S 9 B d X R v U m V t b 3 Z l Z E N v b H V t b n M x L n s y M D I y L k l u d G V y b m F 0 a W 9 u Y W w g c 3 R 1 Z G V u d H M g K C U p L D E y N n 0 m c X V v d D s s J n F 1 b 3 Q 7 U 2 V j d G l v b j E v T W V y Z 2 U 5 L 0 F 1 d G 9 S Z W 1 v d m V k Q 2 9 s d W 1 u c z E u e z I w M j I u Q W l t c y B h Y 2 h p Z X Z l Z C A o J S k s M T I 3 f S Z x d W 9 0 O 1 0 s J n F 1 b 3 Q 7 Q 2 9 s d W 1 u Q 2 9 1 b n Q m c X V v d D s 6 M T I 4 L C Z x d W 9 0 O 0 t l e U N v b H V t b k 5 h b W V z J n F 1 b 3 Q 7 O l t d L C Z x d W 9 0 O 0 N v b H V t b k l k Z W 5 0 a X R p Z X M m c X V v d D s 6 W y Z x d W 9 0 O 1 N l Y 3 R p b 2 4 x L 0 1 l c m d l O S 9 B d X R v U m V t b 3 Z l Z E N v b H V t b n M x L n t T Y 2 h v b 2 w g T m F t Z S w w f S Z x d W 9 0 O y w m c X V v d D t T Z W N 0 a W 9 u M S 9 N Z X J n Z T k v Q X V 0 b 1 J l b W 9 2 Z W R D b 2 x 1 b W 5 z M S 5 7 T G l u a 2 V k S W 4 g R m 9 s b G 9 3 Z X J z L D F 9 J n F 1 b 3 Q 7 L C Z x d W 9 0 O 1 N l Y 3 R p b 2 4 x L 0 1 l c m d l O S 9 B d X R v U m V t b 3 Z l Z E N v b H V t b n M x L n t M a W 5 r Z W R J b i B B d m V y Y W d l I F B v c 3 Q g V G l t Z S w y f S Z x d W 9 0 O y w m c X V v d D t T Z W N 0 a W 9 u M S 9 N Z X J n Z T k v Q X V 0 b 1 J l b W 9 2 Z W R D b 2 x 1 b W 5 z M S 5 7 S W 5 z d G F n c m F t I G V u Z 2 F n Z W 1 l b n Q g J S w z f S Z x d W 9 0 O y w m c X V v d D t T Z W N 0 a W 9 u M S 9 N Z X J n Z T k v Q X V 0 b 1 J l b W 9 2 Z W R D b 2 x 1 b W 5 z M S 5 7 R 2 9 v Z 2 x l I F J h d G l u Z y w 0 f S Z x d W 9 0 O y w m c X V v d D t T Z W N 0 a W 9 u M S 9 N Z X J n Z T k v Q X V 0 b 1 J l b W 9 2 Z W R D b 2 x 1 b W 5 z M S 5 7 R 2 9 v Z 2 x l I E 5 1 b W J l c i B v Z i B S Z X Z p Z X d z L D V 9 J n F 1 b 3 Q 7 L C Z x d W 9 0 O 1 N l Y 3 R p b 2 4 x L 0 1 l c m d l O S 9 B d X R v U m V t b 3 Z l Z E N v b H V t b n M x L n t S Z X N l Y X J j a C B R d W F s a X R 5 L D Z 9 J n F 1 b 3 Q 7 L C Z x d W 9 0 O 1 N l Y 3 R p b 2 4 x L 0 1 l c m d l O S 9 B d X R v U m V t b 3 Z l Z E N v b H V t b n M x L n t D a X R h d G l v b n M g c G V y I E Z h Y 3 V s d H k s N 3 0 m c X V v d D s s J n F 1 b 3 Q 7 U 2 V j d G l v b j E v T W V y Z 2 U 5 L 0 F 1 d G 9 S Z W 1 v d m V k Q 2 9 s d W 1 u c z E u e 0 F 2 Z X J h Z 2 U g R X h w Z X J p Z W 5 j Z S B v Z i B G Y W N 1 b H R 5 L D h 9 J n F 1 b 3 Q 7 L C Z x d W 9 0 O 1 N l Y 3 R p b 2 4 x L 0 1 l c m d l O S 9 B d X R v U m V t b 3 Z l Z E N v b H V t b n M x L n t T d H V k Z W 5 0 c y B w Z X I g U 3 R h Z m Y s O X 0 m c X V v d D s s J n F 1 b 3 Q 7 U 2 V j d G l v b j E v T W V y Z 2 U 5 L 0 F 1 d G 9 S Z W 1 v d m V k Q 2 9 s d W 1 u c z E u e z I w M T g u I y w x M H 0 m c X V v d D s s J n F 1 b 3 Q 7 U 2 V j d G l v b j E v T W V y Z 2 U 5 L 0 F 1 d G 9 S Z W 1 v d m V k Q 2 9 s d W 1 u c z E u e z I w M T g u T G F u Z 3 V h Z 2 V z L D E x f S Z x d W 9 0 O y w m c X V v d D t T Z W N 0 a W 9 u M S 9 N Z X J n Z T k v Q X V 0 b 1 J l b W 9 2 Z W R D b 2 x 1 b W 5 z M S 5 7 M j A x O C 5 T Y W x h c n k g d G 9 k Y X k g K F V T J C k s M T J 9 J n F 1 b 3 Q 7 L C Z x d W 9 0 O 1 N l Y 3 R p b 2 4 x L 0 1 l c m d l O S 9 B d X R v U m V t b 3 Z l Z E N v b H V t b n M x L n s y M D E 4 L k Z l b W F s Z S B z d H V k Z W 5 0 c y A o J S k s M T N 9 J n F 1 b 3 Q 7 L C Z x d W 9 0 O 1 N l Y 3 R p b 2 4 x L 0 1 l c m d l O S 9 B d X R v U m V t b 3 Z l Z E N v b H V t b n M x L n s y M D E 4 L l d v b W V u I G 9 u I G J v Y X J k I C g l K S w x N H 0 m c X V v d D s s J n F 1 b 3 Q 7 U 2 V j d G l v b j E v T W V y Z 2 U 5 L 0 F 1 d G 9 S Z W 1 v d m V k Q 2 9 s d W 1 u c z E u e z I w M T g u Q 2 9 1 c n N l I G x l b m d 0 a C A o b W 9 u d G h z K S w x N X 0 m c X V v d D s s J n F 1 b 3 Q 7 U 2 V j d G l v b j E v T W V y Z 2 U 5 L 0 F 1 d G 9 S Z W 1 v d m V k Q 2 9 s d W 1 u c z E u e z I w M T g u T W F 4 a W 1 1 b S B j b 3 V y c 2 U g Z m V l I C h s b 2 N h b C B j d X J y Z W 5 j e S k s M T Z 9 J n F 1 b 3 Q 7 L C Z x d W 9 0 O 1 N l Y 3 R p b 2 4 x L 0 1 l c m d l O S 9 B d X R v U m V t b 3 Z l Z E N v b H V t b n M x L n s y M D E 4 L k Z l b W F s Z S B m Y W N 1 b H R 5 I C g l K S w x N 3 0 m c X V v d D s s J n F 1 b 3 Q 7 U 2 V j d G l v b j E v T W V y Z 2 U 5 L 0 F 1 d G 9 S Z W 1 v d m V k Q 2 9 s d W 1 u c z E u e z I w M T g u Q 2 9 t c G F u e S B p b n R l c m 5 z a G l w c y A o J S k s M T h 9 J n F 1 b 3 Q 7 L C Z x d W 9 0 O 1 N l Y 3 R p b 2 4 x L 0 1 l c m d l O S 9 B d X R v U m V t b 3 Z l Z E N v b H V t b n M x L n s y M D E 4 L k N v d W 5 0 c n k s M T l 9 J n F 1 b 3 Q 7 L C Z x d W 9 0 O 1 N l Y 3 R p b 2 4 x L 0 1 l c m d l O S 9 B d X R v U m V t b 3 Z l Z E N v b H V t b n M x L n s y M D E 4 L k l u d G V y b m F 0 a W 9 u Y W w g Z m F j d W x 0 e S A o J S k s M j B 9 J n F 1 b 3 Q 7 L C Z x d W 9 0 O 1 N l Y 3 R p b 2 4 x L 0 1 l c m d l O S 9 B d X R v U m V t b 3 Z l Z E N v b H V t b n M x L n s y M D E 4 L k 5 1 b W J l c i B l b n J v b G x l Z C A y M D E 3 L z E 4 L D I x f S Z x d W 9 0 O y w m c X V v d D t T Z W N 0 a W 9 u M S 9 N Z X J n Z T k v Q X V 0 b 1 J l b W 9 2 Z W R D b 2 x 1 b W 5 z M S 5 7 M j A x O C 5 D Y X J l Z X I g c H J v Z 3 J l c 3 M g c m F u a y w y M n 0 m c X V v d D s s J n F 1 b 3 Q 7 U 2 V j d G l v b j E v T W V y Z 2 U 5 L 0 F 1 d G 9 S Z W 1 v d m V k Q 2 9 s d W 1 u c z E u e z I w M T g u S W 5 0 Z X J u Y X R p b 2 5 h b C B i b 2 F y Z C A o J S k s M j N 9 J n F 1 b 3 Q 7 L C Z x d W 9 0 O 1 N l Y 3 R p b 2 4 x L 0 1 l c m d l O S 9 B d X R v U m V t b 3 Z l Z E N v b H V t b n M x L n s y M D E 4 L j M t e W V h c i B h d m V y Y W d l L D I 0 f S Z x d W 9 0 O y w m c X V v d D t T Z W N 0 a W 9 u M S 9 N Z X J n Z T k v Q X V 0 b 1 J l b W 9 2 Z W R D b 2 x 1 b W 5 z M S 5 7 M j A x O C 5 J b n R l c m 5 h d G l v b m F s I G 1 v Y m l s a X R 5 I H J h b m s s M j V 9 J n F 1 b 3 Q 7 L C Z x d W 9 0 O 1 N l Y 3 R p b 2 4 x L 0 1 l c m d l O S 9 B d X R v U m V t b 3 Z l Z E N v b H V t b n M x L n s y M D E 4 L l N h b G F y e S B w Z X J j Z W 5 0 Y W d l I G l u Y 3 J l Y X N l L D I 2 f S Z x d W 9 0 O y w m c X V v d D t T Z W N 0 a W 9 u M S 9 N Z X J n Z T k v Q X V 0 b 1 J l b W 9 2 Z W R D b 2 x 1 b W 5 z M S 5 7 M j A x O C 5 J b n R l c m 5 h d G l v b m F s I H N 0 d W R l b n R z I C g l K S w y N 3 0 m c X V v d D s s J n F 1 b 3 Q 7 U 2 V j d G l v b j E v T W V y Z 2 U 5 L 0 F 1 d G 9 S Z W 1 v d m V k Q 2 9 s d W 1 u c z E u e z I w M T g u R m F j d W x 0 e S B 3 a X R o I G R v Y 3 R v c m F 0 Z X M g K C U p L D I 4 f S Z x d W 9 0 O y w m c X V v d D t T Z W N 0 a W 9 u M S 9 N Z X J n Z T k v Q X V 0 b 1 J l b W 9 2 Z W R D b 2 x 1 b W 5 z M S 5 7 M j A x O C 5 S Z W x l d m F u d C B k Z W d y Z W U s M j l 9 J n F 1 b 3 Q 7 L C Z x d W 9 0 O 1 N l Y 3 R p b 2 4 x L 0 1 l c m d l O S 9 B d X R v U m V t b 3 Z l Z E N v b H V t b n M x L n s y M D E 5 L i M s M z B 9 J n F 1 b 3 Q 7 L C Z x d W 9 0 O 1 N l Y 3 R p b 2 4 x L 0 1 l c m d l O S 9 B d X R v U m V t b 3 Z l Z E N v b H V t b n M x L n s y M D E 5 L k l u d G V y b m F 0 a W 9 u Y W w g c 3 R 1 Z G V u d H M g K C U p L D M x f S Z x d W 9 0 O y w m c X V v d D t T Z W N 0 a W 9 u M S 9 N Z X J n Z T k v Q X V 0 b 1 J l b W 9 2 Z W R D b 2 x 1 b W 5 z M S 5 7 M j A x O S 5 D b 2 1 w Y W 5 5 I G l u d G V y b n N o a X B z I C g l K S o s M z J 9 J n F 1 b 3 Q 7 L C Z x d W 9 0 O 1 N l Y 3 R p b 2 4 x L 0 1 l c m d l O S 9 B d X R v U m V t b 3 Z l Z E N v b H V t b n M x L n s y M D E 5 L k l u d G V y b m F 0 a W 9 u Y W w g Y 2 9 1 c n N l I G V 4 c G V y a W V u Y 2 U g c m F u a y w z M 3 0 m c X V v d D s s J n F 1 b 3 Q 7 U 2 V j d G l v b j E v T W V y Z 2 U 5 L 0 F 1 d G 9 S Z W 1 v d m V k Q 2 9 s d W 1 u c z E u e z I w M T k u T n V t Y m V y I G V u c m 9 s b G V k I D I w M T g v M T k q L D M 0 f S Z x d W 9 0 O y w m c X V v d D t T Z W N 0 a W 9 u M S 9 N Z X J n Z T k v Q X V 0 b 1 J l b W 9 2 Z W R D b 2 x 1 b W 5 z M S 5 7 M j A x O S 5 X Z W l n a H R l Z C B z Y W x h c n k g K F V T J C k s M z V 9 J n F 1 b 3 Q 7 L C Z x d W 9 0 O 1 N l Y 3 R p b 2 4 x L 0 1 l c m d l O S 9 B d X R v U m V t b 3 Z l Z E N v b H V t b n M x L n s y M D E 5 L l J h b m s g a W 4 g M j A x N y w z N n 0 m c X V v d D s s J n F 1 b 3 Q 7 U 2 V j d G l v b j E v T W V y Z 2 U 5 L 0 F 1 d G 9 S Z W 1 v d m V k Q 2 9 s d W 1 u c z E u e z I w M T k u S W 5 0 Z X J u Y X R p b 2 5 h b C B m Y W N 1 b H R 5 I C g l K S w z N 3 0 m c X V v d D s s J n F 1 b 3 Q 7 U 2 V j d G l v b j E v T W V y Z 2 U 5 L 0 F 1 d G 9 S Z W 1 v d m V k Q 2 9 s d W 1 u c z E u e z I w M T k u R W 1 w b G 9 5 Z W Q g Y X Q g d G h y Z W U g b W 9 u d G h z I C g l K S w z O H 0 m c X V v d D s s J n F 1 b 3 Q 7 U 2 V j d G l v b j E v T W V y Z 2 U 5 L 0 F 1 d G 9 S Z W 1 v d m V k Q 2 9 s d W 1 u c z E u e z I w M T k u Q 2 F y Z W V y I H B y b 2 d y Z X N z I H J h b m s s M z l 9 J n F 1 b 3 Q 7 L C Z x d W 9 0 O 1 N l Y 3 R p b 2 4 x L 0 1 l c m d l O S 9 B d X R v U m V t b 3 Z l Z E N v b H V t b n M x L n s y M D E 5 L l R o c m V l L X l l Y X I g Y X Z l c m F n Z S w 0 M H 0 m c X V v d D s s J n F 1 b 3 Q 7 U 2 V j d G l v b j E v T W V y Z 2 U 5 L 0 F 1 d G 9 S Z W 1 v d m V k Q 2 9 s d W 1 u c z E u e z I w M T k u V m F s d W U g Z m 9 y I G 1 v b m V 5 I H J h b m s s N D F 9 J n F 1 b 3 Q 7 L C Z x d W 9 0 O 1 N l Y 3 R p b 2 4 x L 0 1 l c m d l O S 9 B d X R v U m V t b 3 Z l Z E N v b H V t b n M x L n s y M D E 5 L k N h c m V l c n M g c 2 V y d m l j Z S B y Y W 5 r L D Q y f S Z x d W 9 0 O y w m c X V v d D t T Z W N 0 a W 9 u M S 9 N Z X J n Z T k v Q X V 0 b 1 J l b W 9 2 Z W R D b 2 x 1 b W 5 z M S 5 7 M j A x O S 5 T Y W x h c n k g d G 9 k Y X k g K F V T J C k s N D N 9 J n F 1 b 3 Q 7 L C Z x d W 9 0 O 1 N l Y 3 R p b 2 4 x L 0 1 l c m d l O S 9 B d X R v U m V t b 3 Z l Z E N v b H V t b n M x L n s y M D E 5 L k l u d G V y b m F 0 a W 9 u Y W w g b W 9 i a W x p d H k g c m F u a y w 0 N H 0 m c X V v d D s s J n F 1 b 3 Q 7 U 2 V j d G l v b j E v T W V y Z 2 U 5 L 0 F 1 d G 9 S Z W 1 v d m V k Q 2 9 s d W 1 u c z E u e z I w M T k u U 2 F s Y X J 5 I H B l c m N l b n R h Z 2 U g a W 5 j c m V h c 2 U s N D V 9 J n F 1 b 3 Q 7 L C Z x d W 9 0 O 1 N l Y 3 R p b 2 4 x L 0 1 l c m d l O S 9 B d X R v U m V t b 3 Z l Z E N v b H V t b n M x L n s y M D E 5 L k 1 h e G l t d W 0 g Y 2 9 1 c n N l I G Z l Z S A o b G 9 j Y W w g Y 3 V y c m V u Y 3 k p K i w 0 N n 0 m c X V v d D s s J n F 1 b 3 Q 7 U 2 V j d G l v b j E v T W V y Z 2 U 5 L 0 F 1 d G 9 S Z W 1 v d m V k Q 2 9 s d W 1 u c z E u e z I w M T k u S W 5 0 Z X J u Y X R p b 2 5 h b C B i b 2 F y Z C A o J S k s N D d 9 J n F 1 b 3 Q 7 L C Z x d W 9 0 O 1 N l Y 3 R p b 2 4 x L 0 1 l c m d l O S 9 B d X R v U m V t b 3 Z l Z E N v b H V t b n M x L n s y M D E 5 L k Z l b W F s Z S B z d H V k Z W 5 0 c y A o J S k s N D h 9 J n F 1 b 3 Q 7 L C Z x d W 9 0 O 1 N l Y 3 R p b 2 4 x L 0 1 l c m d l O S 9 B d X R v U m V t b 3 Z l Z E N v b H V t b n M x L n s y M D E 5 L k Z h Y 3 V s d H k g d 2 l 0 a C B k b 2 N 0 b 3 J h d G V z I C g l K S w 0 O X 0 m c X V v d D s s J n F 1 b 3 Q 7 U 2 V j d G l v b j E v T W V y Z 2 U 5 L 0 F 1 d G 9 S Z W 1 v d m V k Q 2 9 s d W 1 u c z E u e z I w M T k u V 2 9 t Z W 4 g b 2 4 g Y m 9 h c m Q g K C U p L D U w f S Z x d W 9 0 O y w m c X V v d D t T Z W N 0 a W 9 u M S 9 N Z X J n Z T k v Q X V 0 b 1 J l b W 9 2 Z W R D b 2 x 1 b W 5 z M S 5 7 M j A x O S 5 D b 3 V u d H J 5 L D U x f S Z x d W 9 0 O y w m c X V v d D t T Z W N 0 a W 9 u M S 9 N Z X J n Z T k v Q X V 0 b 1 J l b W 9 2 Z W R D b 2 x 1 b W 5 z M S 5 7 M j A x O S 5 S Y W 5 r I G l u I D I w M T g s N T J 9 J n F 1 b 3 Q 7 L C Z x d W 9 0 O 1 N l Y 3 R p b 2 4 x L 0 1 l c m d l O S 9 B d X R v U m V t b 3 Z l Z E N v b H V t b n M x L n s y M D E 5 L k x h b m d 1 Y W d l c y w 1 M 3 0 m c X V v d D s s J n F 1 b 3 Q 7 U 2 V j d G l v b j E v T W V y Z 2 U 5 L 0 F 1 d G 9 S Z W 1 v d m V k Q 2 9 s d W 1 u c z E u e z I w M T k u R m V t Y W x l I G Z h Y 3 V s d H k g K C U p L D U 0 f S Z x d W 9 0 O y w m c X V v d D t T Z W N 0 a W 9 u M S 9 N Z X J n Z T k v Q X V 0 b 1 J l b W 9 2 Z W R D b 2 x 1 b W 5 z M S 5 7 M j A x O S 5 S Z W x l d m F u d C B k Z W d y Z W U q 4 o C h L D U 1 f S Z x d W 9 0 O y w m c X V v d D t T Z W N 0 a W 9 u M S 9 N Z X J n Z T k v Q X V 0 b 1 J l b W 9 2 Z W R D b 2 x 1 b W 5 z M S 5 7 M j A y M C 4 j L D U 2 f S Z x d W 9 0 O y w m c X V v d D t T Z W N 0 a W 9 u M S 9 N Z X J n Z T k v Q X V 0 b 1 J l b W 9 2 Z W R D b 2 x 1 b W 5 z M S 5 7 M j A y M C 5 D Y X J l Z X I g c H J v Z 3 J l c 3 M g c m F u a y w 1 N 3 0 m c X V v d D s s J n F 1 b 3 Q 7 U 2 V j d G l v b j E v T W V y Z 2 U 5 L 0 F 1 d G 9 S Z W 1 v d m V k Q 2 9 s d W 1 u c z E u e z I w M j A u R m V t Y W x l I G Z h Y 3 V s d H k g K C U p L D U 4 f S Z x d W 9 0 O y w m c X V v d D t T Z W N 0 a W 9 u M S 9 N Z X J n Z T k v Q X V 0 b 1 J l b W 9 2 Z W R D b 2 x 1 b W 5 z M S 5 7 M j A y M C 5 J b n R l c m 5 h d G l v b m F s I G N v d X J z Z S B l e H B l c m l l b m N l I H J h b m s s N T l 9 J n F 1 b 3 Q 7 L C Z x d W 9 0 O 1 N l Y 3 R p b 2 4 x L 0 1 l c m d l O S 9 B d X R v U m V t b 3 Z l Z E N v b H V t b n M x L n s y M D I w L k N v b X B h b n k g a W 5 0 Z X J u c 2 h p c H M g K C U p L D Y w f S Z x d W 9 0 O y w m c X V v d D t T Z W N 0 a W 9 u M S 9 N Z X J n Z T k v Q X V 0 b 1 J l b W 9 2 Z W R D b 2 x 1 b W 5 z M S 5 7 M j A y M C 5 U a H J l Z S 1 5 Z W F y I G F 2 Z X J h Z 2 U s N j F 9 J n F 1 b 3 Q 7 L C Z x d W 9 0 O 1 N l Y 3 R p b 2 4 x L 0 1 l c m d l O S 9 B d X R v U m V t b 3 Z l Z E N v b H V t b n M x L n s y M D I w L k F p b X M g Y W N o a W V 2 Z W Q g K C U p L D Y y f S Z x d W 9 0 O y w m c X V v d D t T Z W N 0 a W 9 u M S 9 N Z X J n Z T k v Q X V 0 b 1 J l b W 9 2 Z W R D b 2 x 1 b W 5 z M S 5 7 M j A y M C 5 G Z W 1 h b G U g c 3 R 1 Z G V u d H M g K C U p L D Y z f S Z x d W 9 0 O y w m c X V v d D t T Z W N 0 a W 9 u M S 9 N Z X J n Z T k v Q X V 0 b 1 J l b W 9 2 Z W R D b 2 x 1 b W 5 z M S 5 7 M j A y M C 5 T Y W x h c n k g c G V y Y 2 V u d G F n Z S B p b m N y Z W F z Z S w 2 N H 0 m c X V v d D s s J n F 1 b 3 Q 7 U 2 V j d G l v b j E v T W V y Z 2 U 5 L 0 F 1 d G 9 S Z W 1 v d m V k Q 2 9 s d W 1 u c z E u e z I w M j A u T n V t Y m V y I G V u c m 9 s b G V k I D I w M T k v M j A s N j V 9 J n F 1 b 3 Q 7 L C Z x d W 9 0 O 1 N l Y 3 R p b 2 4 x L 0 1 l c m d l O S 9 B d X R v U m V t b 3 Z l Z E N v b H V t b n M x L n s y M D I w L k N h c m V l c i B z Z X J 2 a W N l I H J h b m s s N j Z 9 J n F 1 b 3 Q 7 L C Z x d W 9 0 O 1 N l Y 3 R p b 2 4 x L 0 1 l c m d l O S 9 B d X R v U m V t b 3 Z l Z E N v b H V t b n M x L n s y M D I w L l d v b W V u I G 9 u I G J v Y X J k I C g l K S w 2 N 3 0 m c X V v d D s s J n F 1 b 3 Q 7 U 2 V j d G l v b j E v T W V y Z 2 U 5 L 0 F 1 d G 9 S Z W 1 v d m V k Q 2 9 s d W 1 u c z E u e z I w M j A u R W 1 w b G 9 5 Z W Q g Y X Q g d G h y Z W U g b W 9 u d G h z I C g l K S w 2 O H 0 m c X V v d D s s J n F 1 b 3 Q 7 U 2 V j d G l v b j E v T W V y Z 2 U 5 L 0 F 1 d G 9 S Z W 1 v d m V k Q 2 9 s d W 1 u c z E u e z I w M j A u U m F u a y B p b i A y M D E 5 L D Y 5 f S Z x d W 9 0 O y w m c X V v d D t T Z W N 0 a W 9 u M S 9 N Z X J n Z T k v Q X V 0 b 1 J l b W 9 2 Z W R D b 2 x 1 b W 5 z M S 5 7 M j A y M C 5 G Y W N 1 b H R 5 I H d p d G g g Z G 9 j d G 9 y Y X R l c y A o J S k s N z B 9 J n F 1 b 3 Q 7 L C Z x d W 9 0 O 1 N l Y 3 R p b 2 4 x L 0 1 l c m d l O S 9 B d X R v U m V t b 3 Z l Z E N v b H V t b n M x L n s y M D I w L l d l a W d o d G V k I H N h b G F y e S A o V V M k K S w 3 M X 0 m c X V v d D s s J n F 1 b 3 Q 7 U 2 V j d G l v b j E v T W V y Z 2 U 5 L 0 F 1 d G 9 S Z W 1 v d m V k Q 2 9 s d W 1 u c z E u e z I w M j A u S W 5 0 Z X J u Y X R p b 2 5 h b C B m Y W N 1 b H R 5 I C g l K S w 3 M n 0 m c X V v d D s s J n F 1 b 3 Q 7 U 2 V j d G l v b j E v T W V y Z 2 U 5 L 0 F 1 d G 9 S Z W 1 v d m V k Q 2 9 s d W 1 u c z E u e z I w M j A u S W 5 0 Z X J u Y X R p b 2 5 h b C B t b 2 J p b G l 0 e S B y Y W 5 r L D c z f S Z x d W 9 0 O y w m c X V v d D t T Z W N 0 a W 9 u M S 9 N Z X J n Z T k v Q X V 0 b 1 J l b W 9 2 Z W R D b 2 x 1 b W 5 z M S 5 7 M j A y M C 5 N Z W 1 i Z X I g b 2 Y g Q 2 V t c y w 3 N H 0 m c X V v d D s s J n F 1 b 3 Q 7 U 2 V j d G l v b j E v T W V y Z 2 U 5 L 0 F 1 d G 9 S Z W 1 v d m V k Q 2 9 s d W 1 u c z E u e z I w M j A u S W 5 0 Z X J u Y X R p b 2 5 h b C B i b 2 F y Z C A o J S k s N z V 9 J n F 1 b 3 Q 7 L C Z x d W 9 0 O 1 N l Y 3 R p b 2 4 x L 0 1 l c m d l O S 9 B d X R v U m V t b 3 Z l Z E N v b H V t b n M x L n s y M D I w L k V 4 d H J h I G x h b m d 1 Y W d l c y w 3 N n 0 m c X V v d D s s J n F 1 b 3 Q 7 U 2 V j d G l v b j E v T W V y Z 2 U 5 L 0 F 1 d G 9 S Z W 1 v d m V k Q 2 9 s d W 1 u c z E u e z I w M j A u Q X Z l c m F n Z S B j b 3 V y c 2 U g b G V u Z 3 R o I C h t b 2 5 0 a H M p L D c 3 f S Z x d W 9 0 O y w m c X V v d D t T Z W N 0 a W 9 u M S 9 N Z X J n Z T k v Q X V 0 b 1 J l b W 9 2 Z W R D b 2 x 1 b W 5 z M S 5 7 M j A y M C 5 P d m V y Y W x s I H N h d G l z Z m F j d G l v b i w 3 O H 0 m c X V v d D s s J n F 1 b 3 Q 7 U 2 V j d G l v b j E v T W V y Z 2 U 5 L 0 F 1 d G 9 S Z W 1 v d m V k Q 2 9 s d W 1 u c z E u e z I w M j A u S W 5 0 Z X J u Y X R p b 2 5 h b C B z d H V k Z W 5 0 c y A o J S k s N z l 9 J n F 1 b 3 Q 7 L C Z x d W 9 0 O 1 N l Y 3 R p b 2 4 x L 0 1 l c m d l O S 9 B d X R v U m V t b 3 Z l Z E N v b H V t b n M x L n s y M D I w L l N h b G F y e S B 0 b 2 R h e S A o V V M k K S w 4 M H 0 m c X V v d D s s J n F 1 b 3 Q 7 U 2 V j d G l v b j E v T W V y Z 2 U 5 L 0 F 1 d G 9 S Z W 1 v d m V k Q 2 9 s d W 1 u c z E u e z I w M j A u V m F s d W U g Z m 9 y I G 1 v b m V 5 I H J h b m s s O D F 9 J n F 1 b 3 Q 7 L C Z x d W 9 0 O 1 N l Y 3 R p b 2 4 x L 0 1 l c m d l O S 9 B d X R v U m V t b 3 Z l Z E N v b H V t b n M x L n s y M D I w L l J h b m s g a W 4 g M j A x O C w 4 M n 0 m c X V v d D s s J n F 1 b 3 Q 7 U 2 V j d G l v b j E v T W V y Z 2 U 5 L 0 F 1 d G 9 S Z W 1 v d m V k Q 2 9 s d W 1 u c z E u e z I w M j E u V 2 9 t Z W 4 g b 2 4 g Y m 9 h c m Q g K C U p L D g z f S Z x d W 9 0 O y w m c X V v d D t T Z W N 0 a W 9 u M S 9 N Z X J n Z T k v Q X V 0 b 1 J l b W 9 2 Z W R D b 2 x 1 b W 5 z M S 5 7 M j A y M S 5 F b X B s b 3 l l Z C B h d C B 0 a H J l Z S B t b 2 5 0 a H M g K C U p L D g 0 f S Z x d W 9 0 O y w m c X V v d D t T Z W N 0 a W 9 u M S 9 N Z X J n Z T k v Q X V 0 b 1 J l b W 9 2 Z W R D b 2 x 1 b W 5 z M S 5 7 M j A y M S 5 G Z W 1 h b G U g Z m F j d W x 0 e S A o J S k s O D V 9 J n F 1 b 3 Q 7 L C Z x d W 9 0 O 1 N l Y 3 R p b 2 4 x L 0 1 l c m d l O S 9 B d X R v U m V t b 3 Z l Z E N v b H V t b n M x L n s y M D I x L k l u d G V y b m F 0 a W 9 u Y W w g Z m F j d W x 0 e S A o J S k s O D Z 9 J n F 1 b 3 Q 7 L C Z x d W 9 0 O 1 N l Y 3 R p b 2 4 x L 0 1 l c m d l O S 9 B d X R v U m V t b 3 Z l Z E N v b H V t b n M x L n s y M D I x L k l u d G V y b m F 0 a W 9 u Y W w g b W 9 i a W x p d H k g c m F u a y w 4 N 3 0 m c X V v d D s s J n F 1 b 3 Q 7 U 2 V j d G l v b j E v T W V y Z 2 U 5 L 0 F 1 d G 9 S Z W 1 v d m V k Q 2 9 s d W 1 u c z E u e z I w M j E u S W 5 0 Z X J u Y X R p b 2 5 h b C B i b 2 F y Z C A o J S k s O D h 9 J n F 1 b 3 Q 7 L C Z x d W 9 0 O 1 N l Y 3 R p b 2 4 x L 0 1 l c m d l O S 9 B d X R v U m V t b 3 Z l Z E N v b H V t b n M x L n s y M D I x L l R o c m V l L X l l Y X I g Y X Z l c m F n Z S w 4 O X 0 m c X V v d D s s J n F 1 b 3 Q 7 U 2 V j d G l v b j E v T W V y Z 2 U 5 L 0 F 1 d G 9 S Z W 1 v d m V k Q 2 9 s d W 1 u c z E u e z I w M j E u R m F j d W x 0 e S B 3 a X R o I G R v Y 3 R v c m F 0 Z X M g K C U p L D k w f S Z x d W 9 0 O y w m c X V v d D t T Z W N 0 a W 9 u M S 9 N Z X J n Z T k v Q X V 0 b 1 J l b W 9 2 Z W R D b 2 x 1 b W 5 z M S 5 7 M j A y M S 5 P d m V y Y W x s I H N h d G l z Z m F j d G l v b i w 5 M X 0 m c X V v d D s s J n F 1 b 3 Q 7 U 2 V j d G l v b j E v T W V y Z 2 U 5 L 0 F 1 d G 9 S Z W 1 v d m V k Q 2 9 s d W 1 u c z E u e z I w M j E u U m F u a y B p b i A y M D E 5 L D k y f S Z x d W 9 0 O y w m c X V v d D t T Z W N 0 a W 9 u M S 9 N Z X J n Z T k v Q X V 0 b 1 J l b W 9 2 Z W R D b 2 x 1 b W 5 z M S 5 7 M j A y M S 5 B d m V y Y W d l I G N v d X J z Z S B s Z W 5 n d G g g K G 1 v b n R o c y k s O T N 9 J n F 1 b 3 Q 7 L C Z x d W 9 0 O 1 N l Y 3 R p b 2 4 x L 0 1 l c m d l O S 9 B d X R v U m V t b 3 Z l Z E N v b H V t b n M x L n s y M D I x L k N v b X B h b n k g a W 5 0 Z X J u c 2 h p c H M g K C U p L D k 0 f S Z x d W 9 0 O y w m c X V v d D t T Z W N 0 a W 9 u M S 9 N Z X J n Z T k v Q X V 0 b 1 J l b W 9 2 Z W R D b 2 x 1 b W 5 z M S 5 7 M j A y M S 5 D Y X J l Z X I g c H J v Z 3 J l c 3 M g c m F u a y w 5 N X 0 m c X V v d D s s J n F 1 b 3 Q 7 U 2 V j d G l v b j E v T W V y Z 2 U 5 L 0 F 1 d G 9 S Z W 1 v d m V k Q 2 9 s d W 1 u c z E u e z I w M j E u V 2 V p Z 2 h 0 Z W Q g c 2 F s Y X J 5 I C h V U y Q p L D k 2 f S Z x d W 9 0 O y w m c X V v d D t T Z W N 0 a W 9 u M S 9 N Z X J n Z T k v Q X V 0 b 1 J l b W 9 2 Z W R D b 2 x 1 b W 5 z M S 5 7 M j A y M S 5 J b n R l c m 5 h d G l v b m F s I H N 0 d W R l b n R z I C g l K S w 5 N 3 0 m c X V v d D s s J n F 1 b 3 Q 7 U 2 V j d G l v b j E v T W V y Z 2 U 5 L 0 F 1 d G 9 S Z W 1 v d m V k Q 2 9 s d W 1 u c z E u e z I w M j E u U 2 F s Y X J 5 I H B l c m N l b n R h Z 2 U g a W 5 j c m V h c 2 U s O T h 9 J n F 1 b 3 Q 7 L C Z x d W 9 0 O 1 N l Y 3 R p b 2 4 x L 0 1 l c m d l O S 9 B d X R v U m V t b 3 Z l Z E N v b H V t b n M x L n s y M D I x L k F p b X M g Y W N o a W V 2 Z W Q g K C U p L D k 5 f S Z x d W 9 0 O y w m c X V v d D t T Z W N 0 a W 9 u M S 9 N Z X J n Z T k v Q X V 0 b 1 J l b W 9 2 Z W R D b 2 x 1 b W 5 z M S 5 7 M j A y M S 5 D Y X J l Z X I g c 2 V y d m l j Z S B y Y W 5 r L D E w M H 0 m c X V v d D s s J n F 1 b 3 Q 7 U 2 V j d G l v b j E v T W V y Z 2 U 5 L 0 F 1 d G 9 S Z W 1 v d m V k Q 2 9 s d W 1 u c z E u e z I w M j E u S W 5 0 Z X J u Y X R p b 2 5 h b C B j b 3 V y c 2 U g Z X h w Z X J p Z W 5 j Z S B y Y W 5 r L D E w M X 0 m c X V v d D s s J n F 1 b 3 Q 7 U 2 V j d G l v b j E v T W V y Z 2 U 5 L 0 F 1 d G 9 S Z W 1 v d m V k Q 2 9 s d W 1 u c z E u e z I w M j E u V m F s d W U g Z m 9 y I G 1 v b m V 5 I H J h b m s s M T A y f S Z x d W 9 0 O y w m c X V v d D t T Z W N 0 a W 9 u M S 9 N Z X J n Z T k v Q X V 0 b 1 J l b W 9 2 Z W R D b 2 x 1 b W 5 z M S 5 7 M j A y M S 5 T Y W x h c n k g d G 9 k Y X k g K F V T J C k g K i w x M D N 9 J n F 1 b 3 Q 7 L C Z x d W 9 0 O 1 N l Y 3 R p b 2 4 x L 0 1 l c m d l O S 9 B d X R v U m V t b 3 Z l Z E N v b H V t b n M x L n s y M D I x L k V 4 d H J h I G x h b m d 1 Y W d l c y w x M D R 9 J n F 1 b 3 Q 7 L C Z x d W 9 0 O 1 N l Y 3 R p b 2 4 x L 0 1 l c m d l O S 9 B d X R v U m V t b 3 Z l Z E N v b H V t b n M x L n s y M D I x L k Z l b W F s Z S B z d H V k Z W 5 0 c y A o J S k s M T A 1 f S Z x d W 9 0 O y w m c X V v d D t T Z W N 0 a W 9 u M S 9 N Z X J n Z T k v Q X V 0 b 1 J l b W 9 2 Z W R D b 2 x 1 b W 5 z M S 5 7 M j A y M i 5 D Y X J l Z X J z I H N l c n Z p Y 2 U g c m F u a y w x M D Z 9 J n F 1 b 3 Q 7 L C Z x d W 9 0 O 1 N l Y 3 R p b 2 4 x L 0 1 l c m d l O S 9 B d X R v U m V t b 3 Z l Z E N v b H V t b n M x L n s y M D I y L k l u d G V y b m F 0 a W 9 u Y W w g Y m 9 h c m Q g K C U p L D E w N 3 0 m c X V v d D s s J n F 1 b 3 Q 7 U 2 V j d G l v b j E v T W V y Z 2 U 5 L 0 F 1 d G 9 S Z W 1 v d m V k Q 2 9 s d W 1 u c z E u e z I w M j I u S W 5 0 Z X J u Y X R p b 2 5 h b C B j b 3 V y c 2 U g Z X h w Z X J p Z W 5 j Z S B y Y W 5 r L D E w O H 0 m c X V v d D s s J n F 1 b 3 Q 7 U 2 V j d G l v b j E v T W V y Z 2 U 5 L 0 F 1 d G 9 S Z W 1 v d m V k Q 2 9 s d W 1 u c z E u e z I w M j I u S W 5 0 Z X J u c 2 h p c H M g K C U p L D E w O X 0 m c X V v d D s s J n F 1 b 3 Q 7 U 2 V j d G l v b j E v T W V y Z 2 U 5 L 0 F 1 d G 9 S Z W 1 v d m V k Q 2 9 s d W 1 u c z E u e z I w M j I u V G h y Z W V 5 Z W F y I G F 2 Z X J h Z 2 U s M T E w f S Z x d W 9 0 O y w m c X V v d D t T Z W N 0 a W 9 u M S 9 N Z X J n Z T k v Q X V 0 b 1 J l b W 9 2 Z W R D b 2 x 1 b W 5 z M S 5 7 M j A y M i 5 G Y W N 1 b H R 5 I H d p d G g g Z G 9 j d G 9 y Y X R l c y A o J S k s M T E x f S Z x d W 9 0 O y w m c X V v d D t T Z W N 0 a W 9 u M S 9 N Z X J n Z T k v Q X V 0 b 1 J l b W 9 2 Z W R D b 2 x 1 b W 5 z M S 5 7 M j A y M i 5 J b n R l c m 5 h d G l v b m F s I H d v c m s g b W 9 i a W x p d H k g c m F u a y w x M T J 9 J n F 1 b 3 Q 7 L C Z x d W 9 0 O 1 N l Y 3 R p b 2 4 x L 0 1 l c m d l O S 9 B d X R v U m V t b 3 Z l Z E N v b H V t b n M x L n s y M D I y L l J h b m s g a W 4 g M j A y M C w x M T N 9 J n F 1 b 3 Q 7 L C Z x d W 9 0 O 1 N l Y 3 R p b 2 4 x L 0 1 l c m d l O S 9 B d X R v U m V t b 3 Z l Z E N v b H V t b n M x L n s y M D I y L l J h b m s g a W 4 g M j A y M S w x M T R 9 J n F 1 b 3 Q 7 L C Z x d W 9 0 O 1 N l Y 3 R p b 2 4 x L 0 1 l c m d l O S 9 B d X R v U m V t b 3 Z l Z E N v b H V t b n M x L n s y M D I y L k F 2 Z X J h Z 2 U g Y 2 9 1 c n N l I G x l b m d 0 a C A o b W 9 u d G h z K S w x M T V 9 J n F 1 b 3 Q 7 L C Z x d W 9 0 O 1 N l Y 3 R p b 2 4 x L 0 1 l c m d l O S 9 B d X R v U m V t b 3 Z l Z E N v b H V t b n M x L n s y M D I y L k 9 2 Z X J h b G w g c 2 F 0 a X N m Y W N 0 a W 9 u L D E x N n 0 m c X V v d D s s J n F 1 b 3 Q 7 U 2 V j d G l v b j E v T W V y Z 2 U 5 L 0 F 1 d G 9 S Z W 1 v d m V k Q 2 9 s d W 1 u c z E u e z I w M j I u V 2 9 t Z W 4 g b 2 4 g Y m 9 h c m Q g K C U p L D E x N 3 0 m c X V v d D s s J n F 1 b 3 Q 7 U 2 V j d G l v b j E v T W V y Z 2 U 5 L 0 F 1 d G 9 S Z W 1 v d m V k Q 2 9 s d W 1 u c z E u e z I w M j I u R m V t Y W x l I H N 0 d W R l b n R z I C g l K S w x M T h 9 J n F 1 b 3 Q 7 L C Z x d W 9 0 O 1 N l Y 3 R p b 2 4 x L 0 1 l c m d l O S 9 B d X R v U m V t b 3 Z l Z E N v b H V t b n M x L n s y M D I y L k Z l b W F s Z S B m Y W N 1 b H R 5 I C g l K S w x M T l 9 J n F 1 b 3 Q 7 L C Z x d W 9 0 O 1 N l Y 3 R p b 2 4 x L 0 1 l c m d l O S 9 B d X R v U m V t b 3 Z l Z E N v b H V t b n M x L n s y M D I y L k N h c m V l c i B w c m 9 n c m V z c y B y Y W 5 r L D E y M H 0 m c X V v d D s s J n F 1 b 3 Q 7 U 2 V j d G l v b j E v T W V y Z 2 U 5 L 0 F 1 d G 9 S Z W 1 v d m V k Q 2 9 s d W 1 u c z E u e z I w M j I u U 2 F s Y X J 5 I H B l c m N l b n R h Z 2 U g a W 5 j c m V h c 2 U s M T I x f S Z x d W 9 0 O y w m c X V v d D t T Z W N 0 a W 9 u M S 9 N Z X J n Z T k v Q X V 0 b 1 J l b W 9 2 Z W R D b 2 x 1 b W 5 z M S 5 7 M j A y M i 5 X Z W l n a H R l Z C B z Y W x h c n k g K F V T J C k s M T I y f S Z x d W 9 0 O y w m c X V v d D t T Z W N 0 a W 9 u M S 9 N Z X J n Z T k v Q X V 0 b 1 J l b W 9 2 Z W R D b 2 x 1 b W 5 z M S 5 7 M j A y M i 5 W Y W x 1 Z S B m b 3 I g b W 9 u Z X k g c m F u a y w x M j N 9 J n F 1 b 3 Q 7 L C Z x d W 9 0 O 1 N l Y 3 R p b 2 4 x L 0 1 l c m d l O S 9 B d X R v U m V t b 3 Z l Z E N v b H V t b n M x L n s y M D I y L k V t c G x v e W V k I G F 0 I H R o c m V l I G 1 v b n R o c y A o J S k s M T I 0 f S Z x d W 9 0 O y w m c X V v d D t T Z W N 0 a W 9 u M S 9 N Z X J n Z T k v Q X V 0 b 1 J l b W 9 2 Z W R D b 2 x 1 b W 5 z M S 5 7 M j A y M i 5 J b n R l c m 5 h d G l v b m F s I G Z h Y 3 V s d H k g K C U p L D E y N X 0 m c X V v d D s s J n F 1 b 3 Q 7 U 2 V j d G l v b j E v T W V y Z 2 U 5 L 0 F 1 d G 9 S Z W 1 v d m V k Q 2 9 s d W 1 u c z E u e z I w M j I u S W 5 0 Z X J u Y X R p b 2 5 h b C B z d H V k Z W 5 0 c y A o J S k s M T I 2 f S Z x d W 9 0 O y w m c X V v d D t T Z W N 0 a W 9 u M S 9 N Z X J n Z T k v Q X V 0 b 1 J l b W 9 2 Z W R D b 2 x 1 b W 5 z M S 5 7 M j A y M i 5 B a W 1 z I G F j a G l l d m V k I C g l K S w x M j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e H R l b m R l Z C U y M E Z l Y X R 1 c m V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X h 0 Z W 5 k Z W Q l M j B G Z W F 0 d X J l c y 9 E Y X R h J T I w Q 2 9 s b G V j d G l v b l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X h 0 Z W 5 k Z W Q l M j B G Z W F 0 d X J l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4 d G V u Z G V k J T I w R m V h d H V y Z X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E 4 L 1 N o Z W V 0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x O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g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c m d l N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c m d l N S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y Z 2 U 1 L 0 V 4 c G F u Z G V k J T I w M j A x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x O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k v U 2 h l Z X Q x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E 5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x O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y Z 2 U 2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y Z 2 U 2 L 0 V 4 c G F u Z G V k J T I w M j A x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A v U 2 h l Z X Q x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w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y Z 2 U 3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y Z 2 U 3 L 0 V 4 c G F u Z G V k J T I w M j A y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E v U 2 h l Z X Q x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x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y Z 2 U 4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y Z 2 U 4 L 0 V 4 c G F u Z G V k J T I w M j A y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I v U 2 h l Z X Q x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y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y Z 2 U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y Z 2 U 5 L 0 V 4 c G F u Z G V k J T I w M j A y M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G g b c q 5 2 q x h N n k a T 5 H v t Z S o A A A A A A g A A A A A A E G Y A A A A B A A A g A A A A / / u z Y l 7 R 9 u a 7 P m m 8 y A y n T M 9 x f R e Q g D u N W q c 7 L G C L o 2 0 A A A A A D o A A A A A C A A A g A A A A i + D k c J r D R m G q M S t b Q T f v C c G n R / t k u j 8 S y L 1 S x g i q M m N Q A A A A p Y w 8 U W K 1 2 n X p k F 9 d x S 8 k E h k G x v f j a 9 n I W s S g w 1 j 3 n r d v D o M / Z + k R 0 Q o T P M f x 7 l e + u Y n f H 0 H B r 6 r l n D 4 A M 3 x M 1 N H O + E z o w 0 7 Y e 9 o w F y 6 6 b m l A A A A A 8 m w L f f K T c p e s t Y 3 e u R 7 i j F K T o t 5 9 c N 4 + m Y N N e 2 R H M m k b q E W 2 r g B r h I F 2 e w v + t v 9 m a J v I r A A R j o l N h k J s s o f r t A = = < / D a t a M a s h u p > 
</file>

<file path=customXml/itemProps1.xml><?xml version="1.0" encoding="utf-8"?>
<ds:datastoreItem xmlns:ds="http://schemas.openxmlformats.org/officeDocument/2006/customXml" ds:itemID="{3A6EB62C-D15A-4EE8-85B0-DCF87074A0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 Schools 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Amanullah</dc:creator>
  <cp:lastModifiedBy>Ayushi Gupta</cp:lastModifiedBy>
  <dcterms:created xsi:type="dcterms:W3CDTF">2023-11-02T07:52:10Z</dcterms:created>
  <dcterms:modified xsi:type="dcterms:W3CDTF">2023-11-05T16:53:53Z</dcterms:modified>
</cp:coreProperties>
</file>