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8596BD74-F23A-4923-9569-5ECC3D0F30F5}" xr6:coauthVersionLast="47" xr6:coauthVersionMax="47" xr10:uidLastSave="{00000000-0000-0000-0000-000000000000}"/>
  <bookViews>
    <workbookView xWindow="-108" yWindow="-108" windowWidth="23256" windowHeight="12456" firstSheet="10" activeTab="16" xr2:uid="{00000000-000D-0000-FFFF-FFFF00000000}"/>
  </bookViews>
  <sheets>
    <sheet name="Sheet1" sheetId="1" r:id="rId1"/>
    <sheet name="DEMO" sheetId="2" r:id="rId2"/>
    <sheet name="Sales JAN" sheetId="3" r:id="rId3"/>
    <sheet name="Sales FEB" sheetId="4" r:id="rId4"/>
    <sheet name="Sales MARCH" sheetId="5" r:id="rId5"/>
    <sheet name="TOTAL SALES" sheetId="8" r:id="rId6"/>
    <sheet name="MATH&amp;STATASTICS Function" sheetId="9" r:id="rId7"/>
    <sheet name="Logical Function" sheetId="10" r:id="rId8"/>
    <sheet name="North Sales" sheetId="11" r:id="rId9"/>
    <sheet name="South Sales" sheetId="12" r:id="rId10"/>
    <sheet name="East Sales" sheetId="13" r:id="rId11"/>
    <sheet name="West Sales" sheetId="14" r:id="rId12"/>
    <sheet name="Summary_Sales" sheetId="16" r:id="rId13"/>
    <sheet name="Autofills" sheetId="18" r:id="rId14"/>
    <sheet name="Flashfill" sheetId="19" r:id="rId15"/>
    <sheet name="Autofill-nonadjacent" sheetId="20" r:id="rId16"/>
    <sheet name="Custome List" sheetId="21" r:id="rId17"/>
  </sheets>
  <definedNames>
    <definedName name="_xlnm._FilterDatabase" localSheetId="0" hidden="1">Sheet1!$A$1:$O$15346</definedName>
    <definedName name="Allowances">'Logical Function'!$C$30:$C$33</definedName>
    <definedName name="AmanMarks">'Logical Function'!$B$4:$D$4</definedName>
    <definedName name="AyushiMarks">'Logical Function'!$B$2:$D$2</definedName>
    <definedName name="ENGLISHMarks">'Logical Function'!$D$2:$D$4</definedName>
    <definedName name="FebSales">Sales[Feb]</definedName>
    <definedName name="gstRate">DEMO!$G$10</definedName>
    <definedName name="JanSales">Sales[Jan]</definedName>
    <definedName name="MarSales">Sales[Mar]</definedName>
    <definedName name="MATHSMarks">'Logical Function'!$B$2:$B$4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'Logical Function'!$B$3:$D$3</definedName>
    <definedName name="Salary">'Logical Function'!$B$30:$B$33</definedName>
    <definedName name="SCIENCEName">'Logical Function'!$C$2:$C$4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3" i="20" l="1"/>
  <c r="C4" i="20"/>
  <c r="C5" i="20"/>
  <c r="C6" i="20"/>
  <c r="C2" i="20"/>
  <c r="B26" i="10"/>
  <c r="F21" i="10" s="1"/>
  <c r="Q17" i="1"/>
  <c r="E30" i="10"/>
  <c r="F30" i="10"/>
  <c r="D26" i="10"/>
  <c r="C26" i="10"/>
  <c r="D5" i="10"/>
  <c r="B5" i="10"/>
  <c r="C5" i="10"/>
  <c r="F4" i="10"/>
  <c r="F3" i="10"/>
  <c r="F2" i="10"/>
  <c r="C3" i="8"/>
  <c r="D11" i="2"/>
  <c r="D12" i="2"/>
  <c r="D10" i="2"/>
  <c r="C10" i="2"/>
  <c r="D15" i="10"/>
  <c r="D14" i="10"/>
  <c r="E2" i="10"/>
  <c r="G2" i="10" s="1"/>
  <c r="D9" i="10"/>
  <c r="I2" i="10"/>
  <c r="D10" i="10"/>
  <c r="D11" i="10"/>
  <c r="D12" i="10"/>
  <c r="I3" i="10"/>
  <c r="I4" i="10"/>
  <c r="H3" i="10"/>
  <c r="H2" i="10"/>
  <c r="H4" i="10"/>
  <c r="C9" i="10"/>
  <c r="C10" i="10"/>
  <c r="C11" i="10"/>
  <c r="C12" i="10"/>
  <c r="E4" i="10"/>
  <c r="G4" i="10" s="1"/>
  <c r="E3" i="10"/>
  <c r="G3" i="10" s="1"/>
  <c r="D8" i="9"/>
  <c r="D7" i="9"/>
  <c r="D6" i="9"/>
  <c r="D5" i="9"/>
  <c r="D4" i="9"/>
  <c r="D3" i="9"/>
  <c r="D2" i="9"/>
  <c r="D2" i="5"/>
  <c r="D2" i="4"/>
  <c r="D2" i="3"/>
  <c r="C11" i="2"/>
  <c r="C12" i="2"/>
  <c r="E3" i="2"/>
  <c r="E4" i="2"/>
  <c r="E5" i="2"/>
  <c r="E6" i="2"/>
  <c r="E7" i="2"/>
  <c r="E2" i="2"/>
  <c r="C7" i="2"/>
  <c r="D7" i="2"/>
  <c r="B7" i="2"/>
  <c r="Q11" i="1"/>
  <c r="Q8" i="1"/>
  <c r="Q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5788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9" i="1"/>
  <c r="H10660" i="1"/>
  <c r="H10661" i="1"/>
  <c r="H10662" i="1"/>
  <c r="H10663" i="1"/>
  <c r="H10664" i="1"/>
  <c r="H10665" i="1"/>
  <c r="H10666" i="1"/>
  <c r="H10669" i="1"/>
  <c r="H10671" i="1"/>
  <c r="H10672" i="1"/>
  <c r="H10673" i="1"/>
  <c r="H10674" i="1"/>
  <c r="H10675" i="1"/>
  <c r="H10676" i="1"/>
  <c r="H10677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12" i="1"/>
  <c r="H10713" i="1"/>
  <c r="H10714" i="1"/>
  <c r="H10715" i="1"/>
  <c r="H10716" i="1"/>
  <c r="H10717" i="1"/>
  <c r="H10718" i="1"/>
  <c r="H10719" i="1"/>
  <c r="H10720" i="1"/>
  <c r="H10726" i="1"/>
  <c r="H10727" i="1"/>
  <c r="H10728" i="1"/>
  <c r="H10729" i="1"/>
  <c r="H10730" i="1"/>
  <c r="H10731" i="1"/>
  <c r="H10732" i="1"/>
  <c r="H10733" i="1"/>
  <c r="H10735" i="1"/>
  <c r="H10736" i="1"/>
  <c r="H10739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51" i="1"/>
  <c r="H10952" i="1"/>
  <c r="H10953" i="1"/>
  <c r="H10955" i="1"/>
  <c r="H10956" i="1"/>
  <c r="H10957" i="1"/>
  <c r="H10958" i="1"/>
  <c r="H10959" i="1"/>
  <c r="H10960" i="1"/>
  <c r="H10967" i="1"/>
  <c r="H10968" i="1"/>
  <c r="H10969" i="1"/>
  <c r="H10970" i="1"/>
  <c r="H10971" i="1"/>
  <c r="H10972" i="1"/>
  <c r="H10973" i="1"/>
  <c r="H10974" i="1"/>
  <c r="H10975" i="1"/>
  <c r="H10976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5" i="1"/>
  <c r="H10996" i="1"/>
  <c r="H10997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8" i="1"/>
  <c r="H11089" i="1"/>
  <c r="H11090" i="1"/>
  <c r="H11091" i="1"/>
  <c r="H11092" i="1"/>
  <c r="H11093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2" i="1"/>
  <c r="H11363" i="1"/>
  <c r="H11364" i="1"/>
  <c r="H11365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10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5" i="1"/>
  <c r="H11451" i="1"/>
  <c r="H11452" i="1"/>
  <c r="H11453" i="1"/>
  <c r="H11454" i="1"/>
  <c r="H11455" i="1"/>
  <c r="H11456" i="1"/>
  <c r="H11457" i="1"/>
  <c r="H11458" i="1"/>
  <c r="H11463" i="1"/>
  <c r="H11464" i="1"/>
  <c r="H11465" i="1"/>
  <c r="H11466" i="1"/>
  <c r="H11467" i="1"/>
  <c r="H11468" i="1"/>
  <c r="H1146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H10658" i="1" s="1"/>
  <c r="G10659" i="1"/>
  <c r="G10660" i="1"/>
  <c r="G10661" i="1"/>
  <c r="G10662" i="1"/>
  <c r="G10663" i="1"/>
  <c r="G10664" i="1"/>
  <c r="G10665" i="1"/>
  <c r="G10666" i="1"/>
  <c r="G10667" i="1"/>
  <c r="H10667" i="1" s="1"/>
  <c r="G10668" i="1"/>
  <c r="H10668" i="1" s="1"/>
  <c r="G10669" i="1"/>
  <c r="G10670" i="1"/>
  <c r="H10670" i="1" s="1"/>
  <c r="G10671" i="1"/>
  <c r="G10672" i="1"/>
  <c r="G10673" i="1"/>
  <c r="G10674" i="1"/>
  <c r="G10675" i="1"/>
  <c r="G10676" i="1"/>
  <c r="G10677" i="1"/>
  <c r="G10678" i="1"/>
  <c r="H10678" i="1" s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G10713" i="1"/>
  <c r="G10714" i="1"/>
  <c r="G10715" i="1"/>
  <c r="G10716" i="1"/>
  <c r="G10717" i="1"/>
  <c r="G10718" i="1"/>
  <c r="G10719" i="1"/>
  <c r="G10720" i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G10727" i="1"/>
  <c r="G10728" i="1"/>
  <c r="G10729" i="1"/>
  <c r="G10730" i="1"/>
  <c r="G10731" i="1"/>
  <c r="G10732" i="1"/>
  <c r="G10733" i="1"/>
  <c r="G10734" i="1"/>
  <c r="H10734" i="1" s="1"/>
  <c r="G10735" i="1"/>
  <c r="G10736" i="1"/>
  <c r="G10737" i="1"/>
  <c r="H10737" i="1" s="1"/>
  <c r="G10738" i="1"/>
  <c r="H10738" i="1" s="1"/>
  <c r="G10739" i="1"/>
  <c r="G10740" i="1"/>
  <c r="H10740" i="1" s="1"/>
  <c r="G10741" i="1"/>
  <c r="H10741" i="1" s="1"/>
  <c r="G10742" i="1"/>
  <c r="H10742" i="1" s="1"/>
  <c r="G10743" i="1"/>
  <c r="H10743" i="1" s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H10866" i="1" s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H10886" i="1" s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H10932" i="1" s="1"/>
  <c r="G10933" i="1"/>
  <c r="H10933" i="1" s="1"/>
  <c r="G10934" i="1"/>
  <c r="H10934" i="1" s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H10949" i="1" s="1"/>
  <c r="G10950" i="1"/>
  <c r="H10950" i="1" s="1"/>
  <c r="G10951" i="1"/>
  <c r="G10952" i="1"/>
  <c r="G10953" i="1"/>
  <c r="G10954" i="1"/>
  <c r="H10954" i="1" s="1"/>
  <c r="G10955" i="1"/>
  <c r="G10956" i="1"/>
  <c r="G10957" i="1"/>
  <c r="G10958" i="1"/>
  <c r="G10959" i="1"/>
  <c r="G10960" i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G10968" i="1"/>
  <c r="G10969" i="1"/>
  <c r="G10970" i="1"/>
  <c r="G10971" i="1"/>
  <c r="G10972" i="1"/>
  <c r="G10973" i="1"/>
  <c r="G10974" i="1"/>
  <c r="G10975" i="1"/>
  <c r="G10976" i="1"/>
  <c r="G10977" i="1"/>
  <c r="H10977" i="1" s="1"/>
  <c r="G10978" i="1"/>
  <c r="H10978" i="1" s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H10994" i="1" s="1"/>
  <c r="G10995" i="1"/>
  <c r="G10996" i="1"/>
  <c r="G10997" i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H11025" i="1" s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G11089" i="1"/>
  <c r="G11090" i="1"/>
  <c r="G11091" i="1"/>
  <c r="G11092" i="1"/>
  <c r="G11093" i="1"/>
  <c r="G11094" i="1"/>
  <c r="H11094" i="1" s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H11108" i="1" s="1"/>
  <c r="G11109" i="1"/>
  <c r="H11109" i="1" s="1"/>
  <c r="G11110" i="1"/>
  <c r="H11110" i="1" s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H11249" i="1" s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H11272" i="1" s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H11361" i="1" s="1"/>
  <c r="G11362" i="1"/>
  <c r="G11363" i="1"/>
  <c r="G11364" i="1"/>
  <c r="G11365" i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H11409" i="1" s="1"/>
  <c r="G11410" i="1"/>
  <c r="G11411" i="1"/>
  <c r="H11411" i="1" s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H11444" i="1" s="1"/>
  <c r="G11445" i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G11452" i="1"/>
  <c r="G11453" i="1"/>
  <c r="G11454" i="1"/>
  <c r="G11455" i="1"/>
  <c r="G11456" i="1"/>
  <c r="G11457" i="1"/>
  <c r="G11458" i="1"/>
  <c r="G11459" i="1"/>
  <c r="H11459" i="1" s="1"/>
  <c r="G11460" i="1"/>
  <c r="H11460" i="1" s="1"/>
  <c r="G11461" i="1"/>
  <c r="H11461" i="1" s="1"/>
  <c r="G11462" i="1"/>
  <c r="H11462" i="1" s="1"/>
  <c r="G11463" i="1"/>
  <c r="G11464" i="1"/>
  <c r="G11465" i="1"/>
  <c r="G11466" i="1"/>
  <c r="G11467" i="1"/>
  <c r="G11468" i="1"/>
  <c r="G11469" i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Q14" i="1" l="1"/>
  <c r="Q20" i="1"/>
  <c r="Q5" i="1"/>
  <c r="C12" i="8"/>
  <c r="C9" i="8"/>
  <c r="C6" i="8"/>
</calcChain>
</file>

<file path=xl/sharedStrings.xml><?xml version="1.0" encoding="utf-8"?>
<sst xmlns="http://schemas.openxmlformats.org/spreadsheetml/2006/main" count="92343" uniqueCount="15556">
  <si>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</si>
  <si>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</si>
  <si>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</si>
  <si>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</si>
  <si>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</si>
  <si>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</si>
  <si>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</si>
  <si>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</si>
  <si>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</si>
  <si>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</si>
  <si>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</si>
  <si>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</si>
  <si>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</si>
  <si>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</si>
  <si>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</si>
  <si>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</si>
  <si>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</si>
  <si>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</si>
  <si>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</si>
  <si>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</si>
  <si>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</si>
  <si>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</si>
  <si>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</si>
  <si>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</si>
  <si>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</si>
  <si>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</si>
  <si>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</si>
  <si>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</si>
  <si>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</si>
  <si>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</si>
  <si>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</si>
  <si>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</si>
  <si>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</si>
  <si>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</si>
  <si>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</si>
  <si>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</si>
  <si>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</si>
  <si>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</si>
  <si>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</si>
  <si>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</si>
  <si>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</si>
  <si>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</si>
  <si>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</si>
  <si>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</si>
  <si>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</si>
  <si>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</si>
  <si>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</si>
  <si>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</si>
  <si>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</si>
  <si>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</si>
  <si>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</si>
  <si>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</si>
  <si>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</si>
  <si>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</si>
  <si>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</si>
  <si>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</si>
  <si>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</si>
  <si>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</si>
  <si>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</si>
  <si>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</si>
  <si>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</si>
  <si>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</si>
  <si>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</si>
  <si>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</si>
  <si>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</si>
  <si>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</si>
  <si>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</si>
  <si>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</si>
  <si>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</si>
  <si>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</si>
  <si>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</si>
  <si>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</si>
  <si>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</si>
  <si>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</si>
  <si>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</si>
  <si>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</si>
  <si>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</si>
  <si>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</si>
  <si>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</si>
  <si>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</si>
  <si>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</si>
  <si>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</si>
  <si>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</si>
  <si>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</si>
  <si>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</si>
  <si>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</si>
  <si>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</si>
  <si>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</si>
  <si>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</si>
  <si>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</si>
  <si>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</si>
  <si>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</si>
  <si>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</si>
  <si>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</si>
  <si>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</si>
  <si>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</si>
  <si>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</si>
  <si>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</si>
  <si>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</si>
  <si>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</si>
  <si>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</si>
  <si>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</si>
  <si>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</si>
  <si>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</si>
  <si>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</si>
  <si>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</si>
  <si>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</si>
  <si>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</si>
  <si>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</si>
  <si>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</si>
  <si>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</si>
  <si>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</si>
  <si>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</si>
  <si>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</si>
  <si>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</si>
  <si>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</si>
  <si>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</si>
  <si>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</si>
  <si>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</si>
  <si>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</si>
  <si>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</si>
  <si>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</si>
  <si>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</si>
  <si>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</si>
  <si>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</si>
  <si>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</si>
  <si>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</si>
  <si>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</si>
  <si>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</si>
  <si>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</si>
  <si>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</si>
  <si>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</si>
  <si>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</si>
  <si>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</si>
  <si>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</si>
  <si>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</si>
  <si>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</si>
  <si>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</si>
  <si>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</si>
  <si>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</si>
  <si>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</si>
  <si>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</si>
  <si>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</si>
  <si>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</si>
  <si>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</si>
  <si>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</si>
  <si>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</si>
  <si>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</si>
  <si>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</si>
  <si>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</si>
  <si>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</si>
  <si>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</si>
  <si>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</si>
  <si>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</si>
  <si>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</si>
  <si>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</si>
  <si>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</si>
  <si>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</si>
  <si>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</si>
  <si>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</si>
  <si>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</si>
  <si>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</si>
  <si>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</si>
  <si>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</si>
  <si>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</si>
  <si>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</si>
  <si>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</si>
  <si>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</si>
  <si>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</si>
  <si>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</si>
  <si>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</si>
  <si>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</si>
  <si>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</si>
  <si>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</si>
  <si>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</si>
  <si>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</si>
  <si>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</si>
  <si>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</si>
  <si>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</si>
  <si>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</si>
  <si>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</si>
  <si>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</si>
  <si>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</si>
  <si>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</si>
  <si>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</si>
  <si>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</si>
  <si>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</si>
  <si>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</si>
  <si>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</si>
  <si>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</si>
  <si>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</si>
  <si>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</si>
  <si>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</si>
  <si>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</si>
  <si>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</si>
  <si>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</si>
  <si>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</si>
  <si>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</si>
  <si>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</si>
  <si>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</si>
  <si>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</si>
  <si>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</si>
  <si>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</si>
  <si>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</si>
  <si>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</si>
  <si>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</si>
  <si>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</si>
  <si>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</si>
  <si>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</si>
  <si>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</si>
  <si>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</si>
  <si>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</si>
  <si>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</si>
  <si>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</si>
  <si>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</si>
  <si>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</si>
  <si>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</si>
  <si>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</si>
  <si>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</si>
  <si>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</si>
  <si>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</si>
  <si>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</si>
  <si>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</si>
  <si>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</si>
  <si>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</si>
  <si>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</si>
  <si>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</si>
  <si>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</si>
  <si>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</si>
  <si>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</si>
  <si>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</si>
  <si>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</si>
  <si>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</si>
  <si>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</si>
  <si>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</si>
  <si>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</si>
  <si>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</si>
  <si>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</si>
  <si>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</si>
  <si>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</si>
  <si>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</si>
  <si>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</si>
  <si>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</si>
  <si>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</si>
  <si>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</si>
  <si>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</si>
  <si>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</si>
  <si>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</si>
  <si>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</si>
  <si>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</si>
  <si>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</si>
  <si>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</si>
  <si>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</si>
  <si>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</si>
  <si>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</si>
  <si>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</si>
  <si>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</si>
  <si>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</si>
  <si>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</si>
  <si>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</si>
  <si>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</si>
  <si>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</si>
  <si>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</si>
  <si>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</si>
  <si>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</si>
  <si>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</si>
  <si>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</si>
  <si>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</si>
  <si>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</si>
  <si>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</si>
  <si>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</si>
  <si>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</si>
  <si>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</si>
  <si>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</si>
  <si>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</si>
  <si>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</si>
  <si>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</si>
  <si>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</si>
  <si>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</si>
  <si>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</si>
  <si>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</si>
  <si>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</si>
  <si>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</si>
  <si>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</si>
  <si>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</si>
  <si>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</si>
  <si>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</si>
  <si>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</si>
  <si>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</si>
  <si>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</si>
  <si>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</si>
  <si>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</si>
  <si>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</si>
  <si>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</si>
  <si>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</si>
  <si>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</si>
  <si>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</si>
  <si>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</si>
  <si>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</si>
  <si>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</si>
  <si>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</si>
  <si>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</si>
  <si>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</si>
  <si>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</si>
  <si>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</si>
  <si>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</si>
  <si>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</si>
  <si>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</si>
  <si>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</si>
  <si>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</si>
  <si>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</si>
  <si>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</si>
  <si>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</si>
  <si>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</si>
  <si>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</si>
  <si>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</si>
  <si>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</si>
  <si>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</si>
  <si>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</si>
  <si>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</si>
  <si>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</si>
  <si>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</si>
  <si>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</si>
  <si>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</si>
  <si>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</si>
  <si>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</si>
  <si>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</si>
  <si>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</si>
  <si>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</si>
  <si>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</si>
  <si>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</si>
  <si>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</si>
  <si>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</si>
  <si>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</si>
  <si>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</si>
  <si>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</si>
  <si>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</si>
  <si>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</si>
  <si>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</si>
  <si>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</si>
  <si>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</si>
  <si>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</si>
  <si>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</si>
  <si>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</si>
  <si>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</si>
  <si>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</si>
  <si>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</si>
  <si>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</si>
  <si>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</si>
  <si>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</si>
  <si>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</si>
  <si>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</si>
  <si>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</si>
  <si>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</si>
  <si>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</si>
  <si>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</si>
  <si>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</si>
  <si>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</si>
  <si>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</si>
  <si>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</si>
  <si>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</si>
  <si>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</si>
  <si>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</si>
  <si>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</si>
  <si>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</si>
  <si>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</si>
  <si>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</si>
  <si>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</si>
  <si>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</si>
  <si>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</si>
  <si>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</si>
  <si>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</si>
  <si>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</si>
  <si>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</si>
  <si>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</si>
  <si>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</si>
  <si>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</si>
  <si>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</si>
  <si>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</si>
  <si>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</si>
  <si>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</si>
  <si>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</si>
  <si>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</si>
  <si>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</si>
  <si>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</si>
  <si>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</si>
  <si>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</si>
  <si>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</si>
  <si>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</si>
  <si>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</si>
  <si>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</si>
  <si>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</si>
  <si>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</si>
  <si>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</si>
  <si>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</si>
  <si>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</si>
  <si>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</si>
  <si>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</si>
  <si>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</si>
  <si>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</si>
  <si>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</si>
  <si>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</si>
  <si>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</si>
  <si>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</si>
  <si>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</si>
  <si>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</si>
  <si>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</si>
  <si>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</si>
  <si>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</si>
  <si>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</si>
  <si>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</si>
  <si>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</si>
  <si>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</si>
  <si>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</si>
  <si>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</si>
  <si>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</si>
  <si>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</si>
  <si>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</si>
  <si>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</si>
  <si>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</si>
  <si>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</si>
  <si>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</si>
  <si>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</si>
  <si>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</si>
  <si>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</si>
  <si>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</si>
  <si>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</si>
  <si>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</si>
  <si>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</si>
  <si>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</si>
  <si>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</si>
  <si>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</si>
  <si>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</si>
  <si>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</si>
  <si>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</si>
  <si>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</si>
  <si>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</si>
  <si>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</si>
  <si>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</si>
  <si>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</si>
  <si>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</si>
  <si>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</si>
  <si>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</si>
  <si>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</si>
  <si>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</si>
  <si>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</si>
  <si>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</si>
  <si>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</si>
  <si>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</si>
  <si>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</si>
  <si>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</si>
  <si>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</si>
  <si>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</si>
  <si>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</si>
  <si>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</si>
  <si>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</si>
  <si>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</si>
  <si>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</si>
  <si>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</si>
  <si>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</si>
  <si>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</si>
  <si>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</si>
  <si>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</si>
  <si>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</si>
  <si>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</si>
  <si>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</si>
  <si>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</si>
  <si>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</si>
  <si>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</si>
  <si>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</si>
  <si>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</si>
  <si>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</si>
  <si>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</si>
  <si>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</si>
  <si>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</si>
  <si>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</si>
  <si>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</si>
  <si>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</si>
  <si>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</si>
  <si>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</si>
  <si>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</si>
  <si>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</si>
  <si>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</si>
  <si>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</si>
  <si>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</si>
  <si>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</si>
  <si>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</si>
  <si>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</si>
  <si>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</si>
  <si>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</si>
  <si>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</si>
  <si>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</si>
  <si>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</si>
  <si>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</si>
  <si>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</si>
  <si>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</si>
  <si>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</si>
  <si>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</si>
  <si>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</si>
  <si>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</si>
  <si>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</si>
  <si>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</si>
  <si>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</si>
  <si>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</si>
  <si>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</si>
  <si>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</si>
  <si>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</si>
  <si>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</si>
  <si>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</si>
  <si>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</si>
  <si>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</si>
  <si>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</si>
  <si>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</si>
  <si>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</si>
  <si>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</si>
  <si>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</si>
  <si>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</si>
  <si>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</si>
  <si>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</si>
  <si>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</si>
  <si>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</si>
  <si>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</si>
  <si>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</si>
  <si>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</si>
  <si>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</si>
  <si>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</si>
  <si>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</si>
  <si>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</si>
  <si>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</si>
  <si>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</si>
  <si>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</si>
  <si>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</si>
  <si>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</si>
  <si>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</si>
  <si>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</si>
  <si>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</si>
  <si>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</si>
  <si>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</si>
  <si>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</si>
  <si>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</si>
  <si>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</si>
  <si>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</si>
  <si>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</si>
  <si>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</si>
  <si>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</si>
  <si>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</si>
  <si>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</si>
  <si>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</si>
  <si>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</si>
  <si>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</si>
  <si>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</si>
  <si>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</si>
  <si>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</si>
  <si>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</si>
  <si>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</si>
  <si>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</si>
  <si>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</si>
  <si>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</si>
  <si>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</si>
  <si>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</si>
  <si>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</si>
  <si>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</si>
  <si>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</si>
  <si>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</si>
  <si>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</si>
  <si>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</si>
  <si>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</si>
  <si>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</si>
  <si>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</si>
  <si>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</si>
  <si>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</si>
  <si>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</si>
  <si>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</si>
  <si>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</si>
  <si>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</si>
  <si>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</si>
  <si>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</si>
  <si>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</si>
  <si>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</si>
  <si>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</si>
  <si>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</si>
  <si>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</si>
  <si>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</si>
  <si>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</si>
  <si>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</si>
  <si>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</si>
  <si>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</si>
  <si>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</si>
  <si>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</si>
  <si>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</si>
  <si>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</si>
  <si>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</si>
  <si>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</si>
  <si>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</si>
  <si>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</si>
  <si>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</si>
  <si>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</si>
  <si>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</si>
  <si>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</si>
  <si>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</si>
  <si>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</si>
  <si>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</si>
  <si>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</si>
  <si>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</si>
  <si>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</si>
  <si>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</si>
  <si>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</si>
  <si>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</si>
  <si>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</si>
  <si>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</si>
  <si>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</si>
  <si>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</si>
  <si>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</si>
  <si>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</si>
  <si>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</si>
  <si>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</si>
  <si>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</si>
  <si>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</si>
  <si>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</si>
  <si>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</si>
  <si>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</si>
  <si>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</si>
  <si>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</si>
  <si>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</si>
  <si>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</si>
  <si>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</si>
  <si>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</si>
  <si>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</si>
  <si>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</si>
  <si>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</si>
  <si>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</si>
  <si>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</si>
  <si>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</si>
  <si>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</si>
  <si>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</si>
  <si>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</si>
  <si>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</si>
  <si>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</si>
  <si>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</si>
  <si>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</si>
  <si>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</si>
  <si>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</si>
  <si>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</si>
  <si>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</si>
  <si>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</si>
  <si>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</si>
  <si>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</si>
  <si>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</si>
  <si>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</si>
  <si>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</si>
  <si>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</si>
  <si>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</si>
  <si>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</si>
  <si>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</si>
  <si>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</si>
  <si>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</si>
  <si>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</si>
  <si>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</si>
  <si>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</si>
  <si>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</si>
  <si>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</si>
  <si>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</si>
  <si>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</si>
  <si>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</si>
  <si>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</si>
  <si>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</si>
  <si>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</si>
  <si>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</si>
  <si>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</si>
  <si>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</si>
  <si>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</si>
  <si>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</si>
  <si>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</si>
  <si>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</si>
  <si>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</si>
  <si>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</si>
  <si>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</si>
  <si>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</si>
  <si>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</si>
  <si>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</si>
  <si>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</si>
  <si>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</si>
  <si>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</si>
  <si>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</si>
  <si>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</si>
  <si>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</si>
  <si>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</si>
  <si>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</si>
  <si>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</si>
  <si>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</si>
  <si>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</si>
  <si>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</si>
  <si>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</si>
  <si>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</si>
  <si>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</si>
  <si>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</si>
  <si>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</si>
  <si>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</si>
  <si>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</si>
  <si>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</si>
  <si>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</si>
  <si>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</si>
  <si>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</si>
  <si>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</si>
  <si>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</si>
  <si>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</si>
  <si>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</si>
  <si>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</si>
  <si>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</si>
  <si>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</si>
  <si>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</si>
  <si>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</si>
  <si>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</si>
  <si>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</si>
  <si>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</si>
  <si>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</si>
  <si>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</si>
  <si>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</si>
  <si>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</si>
  <si>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</si>
  <si>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</si>
  <si>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</si>
  <si>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</si>
  <si>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</si>
  <si>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</si>
  <si>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</si>
  <si>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</si>
  <si>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</si>
  <si>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</si>
  <si>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</si>
  <si>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</si>
  <si>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</si>
  <si>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</si>
  <si>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</si>
  <si>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</si>
  <si>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</si>
  <si>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</si>
  <si>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</si>
  <si>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</si>
  <si>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</si>
  <si>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</si>
  <si>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</si>
  <si>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</si>
  <si>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</si>
  <si>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</si>
  <si>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</si>
  <si>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</si>
  <si>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</si>
  <si>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</si>
  <si>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</si>
  <si>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</si>
  <si>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</si>
  <si>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</si>
  <si>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</si>
  <si>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</si>
  <si>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</si>
  <si>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</si>
  <si>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</si>
  <si>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</si>
  <si>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</si>
  <si>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</si>
  <si>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</si>
  <si>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</si>
  <si>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</si>
  <si>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</si>
  <si>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</si>
  <si>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</si>
  <si>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</si>
  <si>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</si>
  <si>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</si>
  <si>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</si>
  <si>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</si>
  <si>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</si>
  <si>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</si>
  <si>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</si>
  <si>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</si>
  <si>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</si>
  <si>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</si>
  <si>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</si>
  <si>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</si>
  <si>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</si>
  <si>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</si>
  <si>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</si>
  <si>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</si>
  <si>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</si>
  <si>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</si>
  <si>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</si>
  <si>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</si>
  <si>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</si>
  <si>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</si>
  <si>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</si>
  <si>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</si>
  <si>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</si>
  <si>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</si>
  <si>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</si>
  <si>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</si>
  <si>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</si>
  <si>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</si>
  <si>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</si>
  <si>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</si>
  <si>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</si>
  <si>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</si>
  <si>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</si>
  <si>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</si>
  <si>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</si>
  <si>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</si>
  <si>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</si>
  <si>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</si>
  <si>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</si>
  <si>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</si>
  <si>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</si>
  <si>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</si>
  <si>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</si>
  <si>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</si>
  <si>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</si>
  <si>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</si>
  <si>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</si>
  <si>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</si>
  <si>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</si>
  <si>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</si>
  <si>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</si>
  <si>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</si>
  <si>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</si>
  <si>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</si>
  <si>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</si>
  <si>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</si>
  <si>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</si>
  <si>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</si>
  <si>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</si>
  <si>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</si>
  <si>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</si>
  <si>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</si>
  <si>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</si>
  <si>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</si>
  <si>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</si>
  <si>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</si>
  <si>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</si>
  <si>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</si>
  <si>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</si>
  <si>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</si>
  <si>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</si>
  <si>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</si>
  <si>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</si>
  <si>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</si>
  <si>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</si>
  <si>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</si>
  <si>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</si>
  <si>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</si>
  <si>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</si>
  <si>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</si>
  <si>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</si>
  <si>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</si>
  <si>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</si>
  <si>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</si>
  <si>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</si>
  <si>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</si>
  <si>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</si>
  <si>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</si>
  <si>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</si>
  <si>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</si>
  <si>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</si>
  <si>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</si>
  <si>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</si>
  <si>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</si>
  <si>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</si>
  <si>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</si>
  <si>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</si>
  <si>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</si>
  <si>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</si>
  <si>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</si>
  <si>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</si>
  <si>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</si>
  <si>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</si>
  <si>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</si>
  <si>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</si>
  <si>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</si>
  <si>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</si>
  <si>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</si>
  <si>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</si>
  <si>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</si>
  <si>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</si>
  <si>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</si>
  <si>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</si>
  <si>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</si>
  <si>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</si>
  <si>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</si>
  <si>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</si>
  <si>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</si>
  <si>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</si>
  <si>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</si>
  <si>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</si>
  <si>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</si>
  <si>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</si>
  <si>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</si>
  <si>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</si>
  <si>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</si>
  <si>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</si>
  <si>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</si>
  <si>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</si>
  <si>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</si>
  <si>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</si>
  <si>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</si>
  <si>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</si>
  <si>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</si>
  <si>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</si>
  <si>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</si>
  <si>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</si>
  <si>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</si>
  <si>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</si>
  <si>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</si>
  <si>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</si>
  <si>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</si>
  <si>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</si>
  <si>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</si>
  <si>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</si>
  <si>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</si>
  <si>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</si>
  <si>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</si>
  <si>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</si>
  <si>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</si>
  <si>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</si>
  <si>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</si>
  <si>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</si>
  <si>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</si>
  <si>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</si>
  <si>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</si>
  <si>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</si>
  <si>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</si>
  <si>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</si>
  <si>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</si>
  <si>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</si>
  <si>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</si>
  <si>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</si>
  <si>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</si>
  <si>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</si>
  <si>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</si>
  <si>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</si>
  <si>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</si>
  <si>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</si>
  <si>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</si>
  <si>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</si>
  <si>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</si>
  <si>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</si>
  <si>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</si>
  <si>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</si>
  <si>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</si>
  <si>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</si>
  <si>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</si>
  <si>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</si>
  <si>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</si>
  <si>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</si>
  <si>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</si>
  <si>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</si>
  <si>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</si>
  <si>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</si>
  <si>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</si>
  <si>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</si>
  <si>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</si>
  <si>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</si>
  <si>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</si>
  <si>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</si>
  <si>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</si>
  <si>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</si>
  <si>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</si>
  <si>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</si>
  <si>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</si>
  <si>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</si>
  <si>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</si>
  <si>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</si>
  <si>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</si>
  <si>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</si>
  <si>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</si>
  <si>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</si>
  <si>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</si>
  <si>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</si>
  <si>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</si>
  <si>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</si>
  <si>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</si>
  <si>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</si>
  <si>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</si>
  <si>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</si>
  <si>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</si>
  <si>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</si>
  <si>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</si>
  <si>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</si>
  <si>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</si>
  <si>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</si>
  <si>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</si>
  <si>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</si>
  <si>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</si>
  <si>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</si>
  <si>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</si>
  <si>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</si>
  <si>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</si>
  <si>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</si>
  <si>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</si>
  <si>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</si>
  <si>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</si>
  <si>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</si>
  <si>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</si>
  <si>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</si>
  <si>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</si>
  <si>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</si>
  <si>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</si>
  <si>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</si>
  <si>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</si>
  <si>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</si>
  <si>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</si>
  <si>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</si>
  <si>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</si>
  <si>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</si>
  <si>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</si>
  <si>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</si>
  <si>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</si>
  <si>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</si>
  <si>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</si>
  <si>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</si>
  <si>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</si>
  <si>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</si>
  <si>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</si>
  <si>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</si>
  <si>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</si>
  <si>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</si>
  <si>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</si>
  <si>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</si>
  <si>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</si>
  <si>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</si>
  <si>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</si>
  <si>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</si>
  <si>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</si>
  <si>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</si>
  <si>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</si>
  <si>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</si>
  <si>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</si>
  <si>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</si>
  <si>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</si>
  <si>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</si>
  <si>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</si>
  <si>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</si>
  <si>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</si>
  <si>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</si>
  <si>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</si>
  <si>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</si>
  <si>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</si>
  <si>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</si>
  <si>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</si>
  <si>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</si>
  <si>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</si>
  <si>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</si>
  <si>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</si>
  <si>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</si>
  <si>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</si>
  <si>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</si>
  <si>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</si>
  <si>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</si>
  <si>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</si>
  <si>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</si>
  <si>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</si>
  <si>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</si>
  <si>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</si>
  <si>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</si>
  <si>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</si>
  <si>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</si>
  <si>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</si>
  <si>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</si>
  <si>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</si>
  <si>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</si>
  <si>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</si>
  <si>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</si>
  <si>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</si>
  <si>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</si>
  <si>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</si>
  <si>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</si>
  <si>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</si>
  <si>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</si>
  <si>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</si>
  <si>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</si>
  <si>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</si>
  <si>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</si>
  <si>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</si>
  <si>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</si>
  <si>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</si>
  <si>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</si>
  <si>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</si>
  <si>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</si>
  <si>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</si>
  <si>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</si>
  <si>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</si>
  <si>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</si>
  <si>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</si>
  <si>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</si>
  <si>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</si>
  <si>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</si>
  <si>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</si>
  <si>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</si>
  <si>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</si>
  <si>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</si>
  <si>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</si>
  <si>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</si>
  <si>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</si>
  <si>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</si>
  <si>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</si>
  <si>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</si>
  <si>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</si>
  <si>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</si>
  <si>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</si>
  <si>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</si>
  <si>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</si>
  <si>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</si>
  <si>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</si>
  <si>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</si>
  <si>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</si>
  <si>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</si>
  <si>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</si>
  <si>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</si>
  <si>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</si>
  <si>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</si>
  <si>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</si>
  <si>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</si>
  <si>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</si>
  <si>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</si>
  <si>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</si>
  <si>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</si>
  <si>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</si>
  <si>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</si>
  <si>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</si>
  <si>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</si>
  <si>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</si>
  <si>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</si>
  <si>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</si>
  <si>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</si>
  <si>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</si>
  <si>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</si>
  <si>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</si>
  <si>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</si>
  <si>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</si>
  <si>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</si>
  <si>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</si>
  <si>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</si>
  <si>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</si>
  <si>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</si>
  <si>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</si>
  <si>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</si>
  <si>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</si>
  <si>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</si>
  <si>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</si>
  <si>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</si>
  <si>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</si>
  <si>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</si>
  <si>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</si>
  <si>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</si>
  <si>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</si>
  <si>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</si>
  <si>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</si>
  <si>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</si>
  <si>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</si>
  <si>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</si>
  <si>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</si>
  <si>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</si>
  <si>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</si>
  <si>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</si>
  <si>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</si>
  <si>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</si>
  <si>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</si>
  <si>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</si>
  <si>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</si>
  <si>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</si>
  <si>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</si>
  <si>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</si>
  <si>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</si>
  <si>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</si>
  <si>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</si>
  <si>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</si>
  <si>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</si>
  <si>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</si>
  <si>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</si>
  <si>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</si>
  <si>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</si>
  <si>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</si>
  <si>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</si>
  <si>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</si>
  <si>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</si>
  <si>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</si>
  <si>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</si>
  <si>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</si>
  <si>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</si>
  <si>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</si>
  <si>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</si>
  <si>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</si>
  <si>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</si>
  <si>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</si>
  <si>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</si>
  <si>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</si>
  <si>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</si>
  <si>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</si>
  <si>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</si>
  <si>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</si>
  <si>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</si>
  <si>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</si>
  <si>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</si>
  <si>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</si>
  <si>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</si>
  <si>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</si>
  <si>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</si>
  <si>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</si>
  <si>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</si>
  <si>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</si>
  <si>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</si>
  <si>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</si>
  <si>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</si>
  <si>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</si>
  <si>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</si>
  <si>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</si>
  <si>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</si>
  <si>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</si>
  <si>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</si>
  <si>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</si>
  <si>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</si>
  <si>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</si>
  <si>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</si>
  <si>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</si>
  <si>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</si>
  <si>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</si>
  <si>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</si>
  <si>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</si>
  <si>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</si>
  <si>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</si>
  <si>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</si>
  <si>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</si>
  <si>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</si>
  <si>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</si>
  <si>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</si>
  <si>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</si>
  <si>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</si>
  <si>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</si>
  <si>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</si>
  <si>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</si>
  <si>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</si>
  <si>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</si>
  <si>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</si>
  <si>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</si>
  <si>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</si>
  <si>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</si>
  <si>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</si>
  <si>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</si>
  <si>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</si>
  <si>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</si>
  <si>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</si>
  <si>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</si>
  <si>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</si>
  <si>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</si>
  <si>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</si>
  <si>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</si>
  <si>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</si>
  <si>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</si>
  <si>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</si>
  <si>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</si>
  <si>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</si>
  <si>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</si>
  <si>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</si>
  <si>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</si>
  <si>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</si>
  <si>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</si>
  <si>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</si>
  <si>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</si>
  <si>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</si>
  <si>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</si>
  <si>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</si>
  <si>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</si>
  <si>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</si>
  <si>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</si>
  <si>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</si>
  <si>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</si>
  <si>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</si>
  <si>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</si>
  <si>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</si>
  <si>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</si>
  <si>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</si>
  <si>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</si>
  <si>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</si>
  <si>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</si>
  <si>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</si>
  <si>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</si>
  <si>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</si>
  <si>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</si>
  <si>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</si>
  <si>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</si>
  <si>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</si>
  <si>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</si>
  <si>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</si>
  <si>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</si>
  <si>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</si>
  <si>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</si>
  <si>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</si>
  <si>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</si>
  <si>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</si>
  <si>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</si>
  <si>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</si>
  <si>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</si>
  <si>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</si>
  <si>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</si>
  <si>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</si>
  <si>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</si>
  <si>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</si>
  <si>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</si>
  <si>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</si>
  <si>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</si>
  <si>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</si>
  <si>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</si>
  <si>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</si>
  <si>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</si>
  <si>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</si>
  <si>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</si>
  <si>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</si>
  <si>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</si>
  <si>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</si>
  <si>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</si>
  <si>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</si>
  <si>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</si>
  <si>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</si>
  <si>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</si>
  <si>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</si>
  <si>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</si>
  <si>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</si>
  <si>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</si>
  <si>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</si>
  <si>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</si>
  <si>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</si>
  <si>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</si>
  <si>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</si>
  <si>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</si>
  <si>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</si>
  <si>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</si>
  <si>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</si>
  <si>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</si>
  <si>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</si>
  <si>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</si>
  <si>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</si>
  <si>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</si>
  <si>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</si>
  <si>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</si>
  <si>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</si>
  <si>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</si>
  <si>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</si>
  <si>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</si>
  <si>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</si>
  <si>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</si>
  <si>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</si>
  <si>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</si>
  <si>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</si>
  <si>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</si>
  <si>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</si>
  <si>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</si>
  <si>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</si>
  <si>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</si>
  <si>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</si>
  <si>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</si>
  <si>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</si>
  <si>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</si>
  <si>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</si>
  <si>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</si>
  <si>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</si>
  <si>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</si>
  <si>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</si>
  <si>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</si>
  <si>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</si>
  <si>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</si>
  <si>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</si>
  <si>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</si>
  <si>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</si>
  <si>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</si>
  <si>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</si>
  <si>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</si>
  <si>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</si>
  <si>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</si>
  <si>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</si>
  <si>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</si>
  <si>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</si>
  <si>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</si>
  <si>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</si>
  <si>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</si>
  <si>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</si>
  <si>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</si>
  <si>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</si>
  <si>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</si>
  <si>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</si>
  <si>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</si>
  <si>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</si>
  <si>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</si>
  <si>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</si>
  <si>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</si>
  <si>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</si>
  <si>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</si>
  <si>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</si>
  <si>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</si>
  <si>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</si>
  <si>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</si>
  <si>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</si>
  <si>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</si>
  <si>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</si>
  <si>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</si>
  <si>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</si>
  <si>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</si>
  <si>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</si>
  <si>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</si>
  <si>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</si>
  <si>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</si>
  <si>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</si>
  <si>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</si>
  <si>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</si>
  <si>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</si>
  <si>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</si>
  <si>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</si>
  <si>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</si>
  <si>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</si>
  <si>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</si>
  <si>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</si>
  <si>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</si>
  <si>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</si>
  <si>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</si>
  <si>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</si>
  <si>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</si>
  <si>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</si>
  <si>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</si>
  <si>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</si>
  <si>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</si>
  <si>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</si>
  <si>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</si>
  <si>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</si>
  <si>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</si>
  <si>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</si>
  <si>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</si>
  <si>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</si>
  <si>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</si>
  <si>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</si>
  <si>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</si>
  <si>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</si>
  <si>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</si>
  <si>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</si>
  <si>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</si>
  <si>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</si>
  <si>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</si>
  <si>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</si>
  <si>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</si>
  <si>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</si>
  <si>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</si>
  <si>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</si>
  <si>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</si>
  <si>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</si>
  <si>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</si>
  <si>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</si>
  <si>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</si>
  <si>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</si>
  <si>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</si>
  <si>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</si>
  <si>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</si>
  <si>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</si>
  <si>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</si>
  <si>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</si>
  <si>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</si>
  <si>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</si>
  <si>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</si>
  <si>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</si>
  <si>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</si>
  <si>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</si>
  <si>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</si>
  <si>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</si>
  <si>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</si>
  <si>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</si>
  <si>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</si>
  <si>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</si>
  <si>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</si>
  <si>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</si>
  <si>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</si>
  <si>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</si>
  <si>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</si>
  <si>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</si>
  <si>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</si>
  <si>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</si>
  <si>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</si>
  <si>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</si>
  <si>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</si>
  <si>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</si>
  <si>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</si>
  <si>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</si>
  <si>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</si>
  <si>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</si>
  <si>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</si>
  <si>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</si>
  <si>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</si>
  <si>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</si>
  <si>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</si>
  <si>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</si>
  <si>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</si>
  <si>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</si>
  <si>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</si>
  <si>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</si>
  <si>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</si>
  <si>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</si>
  <si>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</si>
  <si>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</si>
  <si>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</si>
  <si>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</si>
  <si>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</si>
  <si>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</si>
  <si>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</si>
  <si>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</si>
  <si>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</si>
  <si>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</si>
  <si>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</si>
  <si>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</si>
  <si>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</si>
  <si>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</si>
  <si>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</si>
  <si>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</si>
  <si>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</si>
  <si>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</si>
  <si>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</si>
  <si>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</si>
  <si>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</si>
  <si>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</si>
  <si>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</si>
  <si>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</si>
  <si>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</si>
  <si>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</si>
  <si>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</si>
  <si>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</si>
  <si>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</si>
  <si>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</si>
  <si>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</si>
  <si>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</si>
  <si>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</si>
  <si>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</si>
  <si>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</si>
  <si>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</si>
  <si>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</si>
  <si>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</si>
  <si>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</si>
  <si>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</si>
  <si>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</si>
  <si>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</si>
  <si>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</si>
  <si>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</si>
  <si>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</si>
  <si>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</si>
  <si>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</si>
  <si>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</si>
  <si>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</si>
  <si>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</si>
  <si>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</si>
  <si>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</si>
  <si>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</si>
  <si>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</si>
  <si>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</si>
  <si>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</si>
  <si>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</si>
  <si>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</si>
  <si>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</si>
  <si>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</si>
  <si>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</si>
  <si>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</si>
  <si>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</si>
  <si>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</si>
  <si>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</si>
  <si>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</si>
  <si>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</si>
  <si>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</si>
  <si>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</si>
  <si>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</si>
  <si>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</si>
  <si>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</si>
  <si>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</si>
  <si>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</si>
  <si>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</si>
  <si>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</si>
  <si>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</si>
  <si>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</si>
  <si>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</si>
  <si>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</si>
  <si>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</si>
  <si>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</si>
  <si>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</si>
  <si>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</si>
  <si>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</si>
  <si>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</si>
  <si>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</si>
  <si>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</si>
  <si>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</si>
  <si>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</si>
  <si>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</si>
  <si>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</si>
  <si>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</si>
  <si>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</si>
  <si>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</si>
  <si>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</si>
  <si>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</si>
  <si>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</si>
  <si>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</si>
  <si>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</si>
  <si>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</si>
  <si>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</si>
  <si>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</si>
  <si>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</si>
  <si>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</si>
  <si>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</si>
  <si>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</si>
  <si>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</si>
  <si>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</si>
  <si>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</si>
  <si>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</si>
  <si>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</si>
  <si>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</si>
  <si>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</si>
  <si>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</si>
  <si>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</si>
  <si>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</si>
  <si>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</si>
  <si>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</si>
  <si>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</si>
  <si>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</si>
  <si>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</si>
  <si>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</si>
  <si>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</si>
  <si>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</si>
  <si>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</si>
  <si>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</si>
  <si>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</si>
  <si>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</si>
  <si>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</si>
  <si>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</si>
  <si>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</si>
  <si>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</si>
  <si>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</si>
  <si>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</si>
  <si>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</si>
  <si>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</si>
  <si>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</si>
  <si>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</si>
  <si>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</si>
  <si>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</si>
  <si>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</si>
  <si>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</si>
  <si>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</si>
  <si>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</si>
  <si>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</si>
  <si>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</si>
  <si>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</si>
  <si>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</si>
  <si>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</si>
  <si>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</si>
  <si>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</si>
  <si>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</si>
  <si>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</si>
  <si>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</si>
  <si>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</si>
  <si>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</si>
  <si>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</si>
  <si>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</si>
  <si>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</si>
  <si>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</si>
  <si>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</si>
  <si>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</si>
  <si>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</si>
  <si>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</si>
  <si>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</si>
  <si>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</si>
  <si>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</si>
  <si>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</si>
  <si>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</si>
  <si>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</si>
  <si>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</si>
  <si>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</si>
  <si>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</si>
  <si>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</si>
  <si>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</si>
  <si>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</si>
  <si>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</si>
  <si>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</si>
  <si>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</si>
  <si>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</si>
  <si>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</si>
  <si>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</si>
  <si>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</si>
  <si>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</si>
  <si>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</si>
  <si>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</si>
  <si>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</si>
  <si>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</si>
  <si>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</si>
  <si>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</si>
  <si>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</si>
  <si>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</si>
  <si>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</si>
  <si>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</si>
  <si>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</si>
  <si>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</si>
  <si>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</si>
  <si>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</si>
  <si>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</si>
  <si>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</si>
  <si>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</si>
  <si>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</si>
  <si>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</si>
  <si>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</si>
  <si>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</si>
  <si>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</si>
  <si>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</si>
  <si>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</si>
  <si>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</si>
  <si>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</si>
  <si>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</si>
  <si>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</si>
  <si>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</si>
  <si>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</si>
  <si>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</si>
  <si>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</si>
  <si>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</si>
  <si>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</si>
  <si>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</si>
  <si>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</si>
  <si>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</si>
  <si>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</si>
  <si>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</si>
  <si>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</si>
  <si>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</si>
  <si>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</si>
  <si>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</si>
  <si>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</si>
  <si>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</si>
  <si>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</si>
  <si>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</si>
  <si>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</si>
  <si>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</si>
  <si>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</si>
  <si>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</si>
  <si>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</si>
  <si>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</si>
  <si>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</si>
  <si>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</si>
  <si>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</si>
  <si>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</si>
  <si>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</si>
  <si>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</si>
  <si>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</si>
  <si>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</si>
  <si>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</si>
  <si>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</si>
  <si>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</si>
  <si>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</si>
  <si>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</si>
  <si>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</si>
  <si>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</si>
  <si>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</si>
  <si>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</si>
  <si>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</si>
  <si>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</si>
  <si>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</si>
  <si>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</si>
  <si>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</si>
  <si>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</si>
  <si>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</si>
  <si>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</si>
  <si>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</si>
  <si>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</si>
  <si>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</si>
  <si>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</si>
  <si>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</si>
  <si>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</si>
  <si>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</si>
  <si>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</si>
  <si>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</si>
  <si>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</si>
  <si>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</si>
  <si>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</si>
  <si>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</si>
  <si>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</si>
  <si>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</si>
  <si>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</si>
  <si>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</si>
  <si>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</si>
  <si>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</si>
  <si>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</si>
  <si>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</si>
  <si>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</si>
  <si>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</si>
  <si>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</si>
  <si>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</si>
  <si>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</si>
  <si>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</si>
  <si>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</si>
  <si>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</si>
  <si>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</si>
  <si>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</si>
  <si>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</si>
  <si>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</si>
  <si>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</si>
  <si>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</si>
  <si>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</si>
  <si>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</si>
  <si>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</si>
  <si>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</si>
  <si>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</si>
  <si>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</si>
  <si>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</si>
  <si>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</si>
  <si>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</si>
  <si>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</si>
  <si>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</si>
  <si>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</si>
  <si>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</si>
  <si>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</si>
  <si>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</si>
  <si>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</si>
  <si>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</si>
  <si>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</si>
  <si>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</si>
  <si>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</si>
  <si>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</si>
  <si>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</si>
  <si>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</si>
  <si>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</si>
  <si>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</si>
  <si>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</si>
  <si>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</si>
  <si>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</si>
  <si>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</si>
  <si>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</si>
  <si>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</si>
  <si>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</si>
  <si>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</si>
  <si>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</si>
  <si>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</si>
  <si>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</si>
  <si>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</si>
  <si>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</si>
  <si>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</si>
  <si>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</si>
  <si>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</si>
  <si>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</si>
  <si>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</si>
  <si>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</si>
  <si>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</si>
  <si>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</si>
  <si>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</si>
  <si>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</si>
  <si>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</si>
  <si>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</si>
  <si>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</si>
  <si>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</si>
  <si>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</si>
  <si>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</si>
  <si>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</si>
  <si>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</si>
  <si>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</si>
  <si>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</si>
  <si>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</si>
  <si>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</si>
  <si>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</si>
  <si>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</si>
  <si>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</si>
  <si>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</si>
  <si>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</si>
  <si>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</si>
  <si>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</si>
  <si>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</si>
  <si>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</si>
  <si>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</si>
  <si>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</si>
  <si>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</si>
  <si>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</si>
  <si>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</si>
  <si>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</si>
  <si>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</si>
  <si>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</si>
  <si>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</si>
  <si>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</si>
  <si>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</si>
  <si>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</si>
  <si>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</si>
  <si>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</si>
  <si>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</si>
  <si>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</si>
  <si>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</si>
  <si>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</si>
  <si>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</si>
  <si>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</si>
  <si>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</si>
  <si>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</si>
  <si>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</si>
  <si>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</si>
  <si>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</si>
  <si>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</si>
  <si>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</si>
  <si>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</si>
  <si>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</si>
  <si>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</si>
  <si>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</si>
  <si>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</si>
  <si>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</si>
  <si>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</si>
  <si>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</si>
  <si>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</si>
  <si>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</si>
  <si>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</si>
  <si>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</si>
  <si>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</si>
  <si>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</si>
  <si>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</si>
  <si>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</si>
  <si>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</si>
  <si>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</si>
  <si>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</si>
  <si>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</si>
  <si>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</si>
  <si>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</si>
  <si>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</si>
  <si>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</si>
  <si>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</si>
  <si>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</si>
  <si>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</si>
  <si>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</si>
  <si>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</si>
  <si>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</si>
  <si>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</si>
  <si>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</si>
  <si>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</si>
  <si>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</si>
  <si>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</si>
  <si>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</si>
  <si>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</si>
  <si>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</si>
  <si>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</si>
  <si>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</si>
  <si>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</si>
  <si>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</si>
  <si>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</si>
  <si>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</si>
  <si>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</si>
  <si>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</si>
  <si>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</si>
  <si>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</si>
  <si>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</si>
  <si>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</si>
  <si>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</si>
  <si>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</si>
  <si>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</si>
  <si>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</si>
  <si>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</si>
  <si>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</si>
  <si>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</si>
  <si>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</si>
  <si>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</si>
  <si>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</si>
  <si>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</si>
  <si>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</si>
  <si>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</si>
  <si>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</si>
  <si>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</si>
  <si>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</si>
  <si>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</si>
  <si>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</si>
  <si>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</si>
  <si>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</si>
  <si>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</si>
  <si>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</si>
  <si>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</si>
  <si>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</si>
  <si>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</si>
  <si>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</si>
  <si>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</si>
  <si>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</si>
  <si>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</si>
  <si>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</si>
  <si>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</si>
  <si>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</si>
  <si>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</si>
  <si>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</si>
  <si>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</si>
  <si>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</si>
  <si>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</si>
  <si>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</si>
  <si>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</si>
  <si>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</si>
  <si>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</si>
  <si>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</si>
  <si>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</si>
  <si>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</si>
  <si>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</si>
  <si>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</si>
  <si>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</si>
  <si>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</si>
  <si>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</si>
  <si>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</si>
  <si>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</si>
  <si>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</si>
  <si>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</si>
  <si>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</si>
  <si>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</si>
  <si>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</si>
  <si>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</si>
  <si>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</si>
  <si>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</si>
  <si>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</si>
  <si>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</si>
  <si>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</si>
  <si>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</si>
  <si>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</si>
  <si>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</si>
  <si>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</si>
  <si>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</si>
  <si>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</si>
  <si>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</si>
  <si>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</si>
  <si>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</si>
  <si>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</si>
  <si>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</si>
  <si>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</si>
  <si>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</si>
  <si>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</si>
  <si>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</si>
  <si>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</si>
  <si>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</si>
  <si>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</si>
  <si>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</si>
  <si>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</si>
  <si>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</si>
  <si>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</si>
  <si>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</si>
  <si>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</si>
  <si>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</si>
  <si>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</si>
  <si>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</si>
  <si>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</si>
  <si>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</si>
  <si>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</si>
  <si>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</si>
  <si>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</si>
  <si>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</si>
  <si>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</si>
  <si>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</si>
  <si>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</si>
  <si>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</si>
  <si>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</si>
  <si>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</si>
  <si>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</si>
  <si>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</si>
  <si>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</si>
  <si>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</si>
  <si>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</si>
  <si>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</si>
  <si>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</si>
  <si>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</si>
  <si>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</si>
  <si>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</si>
  <si>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</si>
  <si>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</si>
  <si>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</si>
  <si>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</si>
  <si>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</si>
  <si>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</si>
  <si>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</si>
  <si>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</si>
  <si>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</si>
  <si>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</si>
  <si>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</si>
  <si>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</si>
  <si>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</si>
  <si>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</si>
  <si>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</si>
  <si>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</si>
  <si>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</si>
  <si>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</si>
  <si>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</si>
  <si>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</si>
  <si>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</si>
  <si>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</si>
  <si>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</si>
  <si>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</si>
  <si>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</si>
  <si>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</si>
  <si>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</si>
  <si>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</si>
  <si>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</si>
  <si>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</si>
  <si>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</si>
  <si>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</si>
  <si>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</si>
  <si>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</si>
  <si>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</si>
  <si>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</si>
  <si>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</si>
  <si>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</si>
  <si>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</si>
  <si>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</si>
  <si>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</si>
  <si>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</si>
  <si>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</si>
  <si>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</si>
  <si>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</si>
  <si>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</si>
  <si>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</si>
  <si>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</si>
  <si>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</si>
  <si>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</si>
  <si>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</si>
  <si>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</si>
  <si>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</si>
  <si>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</si>
  <si>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</si>
  <si>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</si>
  <si>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</si>
  <si>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</si>
  <si>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</si>
  <si>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</si>
  <si>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</si>
  <si>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</si>
  <si>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</si>
  <si>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</si>
  <si>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</si>
  <si>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</si>
  <si>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</si>
  <si>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</si>
  <si>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</si>
  <si>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</si>
  <si>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</si>
  <si>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</si>
  <si>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</si>
  <si>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</si>
  <si>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</si>
  <si>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</si>
  <si>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</si>
  <si>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</si>
  <si>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</si>
  <si>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</si>
  <si>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</si>
  <si>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</si>
  <si>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</si>
  <si>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</si>
  <si>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</si>
  <si>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</si>
  <si>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</si>
  <si>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</si>
  <si>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</si>
  <si>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</si>
  <si>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</si>
  <si>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</si>
  <si>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</si>
  <si>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</si>
  <si>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</si>
  <si>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</si>
  <si>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</si>
  <si>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</si>
  <si>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</si>
  <si>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</si>
  <si>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</si>
  <si>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</si>
  <si>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</si>
  <si>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</si>
  <si>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</si>
  <si>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</si>
  <si>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</si>
  <si>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</si>
  <si>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</si>
  <si>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</si>
  <si>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</si>
  <si>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</si>
  <si>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</si>
  <si>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</si>
  <si>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</si>
  <si>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</si>
  <si>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</si>
  <si>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</si>
  <si>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</si>
  <si>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</si>
  <si>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</si>
  <si>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</si>
  <si>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</si>
  <si>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</si>
  <si>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</si>
  <si>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</si>
  <si>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</si>
  <si>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</si>
  <si>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</si>
  <si>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</si>
  <si>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</si>
  <si>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</si>
  <si>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</si>
  <si>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</si>
  <si>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</si>
  <si>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</si>
  <si>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</si>
  <si>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</si>
  <si>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</si>
  <si>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</si>
  <si>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</si>
  <si>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</si>
  <si>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</si>
  <si>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</si>
  <si>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</si>
  <si>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</si>
  <si>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</si>
  <si>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</si>
  <si>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</si>
  <si>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</si>
  <si>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</si>
  <si>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</si>
  <si>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</si>
  <si>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</si>
  <si>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</si>
  <si>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</si>
  <si>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</si>
  <si>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</si>
  <si>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</si>
  <si>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</si>
  <si>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</si>
  <si>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</si>
  <si>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</si>
  <si>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</si>
  <si>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</si>
  <si>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</si>
  <si>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</si>
  <si>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</si>
  <si>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</si>
  <si>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</si>
  <si>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</si>
  <si>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</si>
  <si>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</si>
  <si>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</si>
  <si>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</si>
  <si>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</si>
  <si>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</si>
  <si>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</si>
  <si>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</si>
  <si>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</si>
  <si>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</si>
  <si>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</si>
  <si>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</si>
  <si>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</si>
  <si>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</si>
  <si>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</si>
  <si>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</si>
  <si>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</si>
  <si>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</si>
  <si>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</si>
  <si>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</si>
  <si>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</si>
  <si>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</si>
  <si>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</si>
  <si>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</si>
  <si>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</si>
  <si>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</si>
  <si>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</si>
  <si>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</si>
  <si>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</si>
  <si>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</si>
  <si>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</si>
  <si>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</si>
  <si>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</si>
  <si>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</si>
  <si>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</si>
  <si>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</si>
  <si>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</si>
  <si>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</si>
  <si>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</si>
  <si>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</si>
  <si>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</si>
  <si>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</si>
  <si>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</si>
  <si>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</si>
  <si>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</si>
  <si>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</si>
  <si>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</si>
  <si>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</si>
  <si>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</si>
  <si>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</si>
  <si>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</si>
  <si>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</si>
  <si>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</si>
  <si>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</si>
  <si>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</si>
  <si>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</si>
  <si>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</si>
  <si>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</si>
  <si>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</si>
  <si>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</si>
  <si>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</si>
  <si>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</si>
  <si>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</si>
  <si>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</si>
  <si>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</si>
  <si>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</si>
  <si>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</si>
  <si>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</si>
  <si>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</si>
  <si>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</si>
  <si>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</si>
  <si>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</si>
  <si>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</si>
  <si>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</si>
  <si>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</si>
  <si>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</si>
  <si>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</si>
  <si>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</si>
  <si>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</si>
  <si>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</si>
  <si>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</si>
  <si>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</si>
  <si>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</si>
  <si>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</si>
  <si>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</si>
  <si>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</si>
  <si>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</si>
  <si>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</si>
  <si>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</si>
  <si>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</si>
  <si>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</si>
  <si>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</si>
  <si>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</si>
  <si>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</si>
  <si>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</si>
  <si>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</si>
  <si>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</si>
  <si>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</si>
  <si>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</si>
  <si>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</si>
  <si>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</si>
  <si>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</si>
  <si>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</si>
  <si>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</si>
  <si>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</si>
  <si>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</si>
  <si>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</si>
  <si>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</si>
  <si>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</si>
  <si>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</si>
  <si>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</si>
  <si>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</si>
  <si>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</si>
  <si>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</si>
  <si>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</si>
  <si>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</si>
  <si>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</si>
  <si>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</si>
  <si>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</si>
  <si>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</si>
  <si>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</si>
  <si>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</si>
  <si>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</si>
  <si>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</si>
  <si>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</si>
  <si>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</si>
  <si>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</si>
  <si>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</si>
  <si>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</si>
  <si>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</si>
  <si>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</si>
  <si>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</si>
  <si>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</si>
  <si>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</si>
  <si>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</si>
  <si>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</si>
  <si>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</si>
  <si>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</si>
  <si>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</si>
  <si>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</si>
  <si>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</si>
  <si>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</si>
  <si>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</si>
  <si>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</si>
  <si>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</si>
  <si>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</si>
  <si>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</si>
  <si>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</si>
  <si>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</si>
  <si>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</si>
  <si>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</si>
  <si>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</si>
  <si>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</si>
  <si>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</si>
  <si>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</si>
  <si>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</si>
  <si>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</si>
  <si>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</si>
  <si>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</si>
  <si>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</si>
  <si>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</si>
  <si>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</si>
  <si>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</si>
  <si>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</si>
  <si>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</si>
  <si>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</si>
  <si>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</si>
  <si>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</si>
  <si>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</si>
  <si>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</si>
  <si>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</si>
  <si>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</si>
  <si>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</si>
  <si>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</si>
  <si>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</si>
  <si>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</si>
  <si>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</si>
  <si>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</si>
  <si>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</si>
  <si>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</si>
  <si>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</si>
  <si>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</si>
  <si>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</si>
  <si>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</si>
  <si>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</si>
  <si>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</si>
  <si>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</si>
  <si>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</si>
  <si>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</si>
  <si>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</si>
  <si>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</si>
  <si>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</si>
  <si>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</si>
  <si>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</si>
  <si>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</si>
  <si>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</si>
  <si>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</si>
  <si>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</si>
  <si>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</si>
  <si>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</si>
  <si>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</si>
  <si>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</si>
  <si>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</si>
  <si>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</si>
  <si>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</si>
  <si>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</si>
  <si>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</si>
  <si>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</si>
  <si>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</si>
  <si>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</si>
  <si>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</si>
  <si>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</si>
  <si>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</si>
  <si>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</si>
  <si>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</si>
  <si>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</si>
  <si>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</si>
  <si>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</si>
  <si>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</si>
  <si>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</si>
  <si>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</si>
  <si>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</si>
  <si>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</si>
  <si>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</si>
  <si>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</si>
  <si>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</si>
  <si>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</si>
  <si>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</si>
  <si>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</si>
  <si>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</si>
  <si>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</si>
  <si>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</si>
  <si>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</si>
  <si>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</si>
  <si>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</si>
  <si>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</si>
  <si>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</si>
  <si>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</si>
  <si>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</si>
  <si>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</si>
  <si>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</si>
  <si>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</si>
  <si>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</si>
  <si>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</si>
  <si>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</si>
  <si>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</si>
  <si>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</si>
  <si>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</si>
  <si>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</si>
  <si>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</si>
  <si>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</si>
  <si>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</si>
  <si>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</si>
  <si>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</si>
  <si>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</si>
  <si>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</si>
  <si>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</si>
  <si>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</si>
  <si>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</si>
  <si>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</si>
  <si>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</si>
  <si>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</si>
  <si>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</si>
  <si>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</si>
  <si>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</si>
  <si>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</si>
  <si>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</si>
  <si>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</si>
  <si>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</si>
  <si>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</si>
  <si>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</si>
  <si>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</si>
  <si>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</si>
  <si>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</si>
  <si>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</si>
  <si>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</si>
  <si>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</si>
  <si>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</si>
  <si>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</si>
  <si>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</si>
  <si>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</si>
  <si>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</si>
  <si>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</si>
  <si>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</si>
  <si>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</si>
  <si>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</si>
  <si>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</si>
  <si>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</si>
  <si>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</si>
  <si>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</si>
  <si>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</si>
  <si>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</si>
  <si>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</si>
  <si>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</si>
  <si>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</si>
  <si>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</si>
  <si>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</si>
  <si>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</si>
  <si>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</si>
  <si>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</si>
  <si>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</si>
  <si>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</si>
  <si>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</si>
  <si>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</si>
  <si>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</si>
  <si>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</si>
  <si>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</si>
  <si>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</si>
  <si>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</si>
  <si>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</si>
  <si>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</si>
  <si>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</si>
  <si>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</si>
  <si>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</si>
  <si>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</si>
  <si>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</si>
  <si>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</si>
  <si>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</si>
  <si>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</si>
  <si>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</si>
  <si>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</si>
  <si>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</si>
  <si>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</si>
  <si>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</si>
  <si>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</si>
  <si>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</si>
  <si>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</si>
  <si>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</si>
  <si>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</si>
  <si>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</si>
  <si>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</si>
  <si>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</si>
  <si>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</si>
  <si>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</si>
  <si>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</si>
  <si>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</si>
  <si>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</si>
  <si>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</si>
  <si>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</si>
  <si>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</si>
  <si>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</si>
  <si>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</si>
  <si>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</si>
  <si>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</si>
  <si>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</si>
  <si>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</si>
  <si>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</si>
  <si>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</si>
  <si>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</si>
  <si>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</si>
  <si>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</si>
  <si>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</si>
  <si>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</si>
  <si>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</si>
  <si>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</si>
  <si>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</si>
  <si>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</si>
  <si>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</si>
  <si>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</si>
  <si>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</si>
  <si>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</si>
  <si>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</si>
  <si>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</si>
  <si>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</si>
  <si>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</si>
  <si>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</si>
  <si>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</si>
  <si>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</si>
  <si>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</si>
  <si>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</si>
  <si>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</si>
  <si>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</si>
  <si>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</si>
  <si>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</si>
  <si>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</si>
  <si>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</si>
  <si>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</si>
  <si>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</si>
  <si>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</si>
  <si>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</si>
  <si>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</si>
  <si>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</si>
  <si>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</si>
  <si>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</si>
  <si>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</si>
  <si>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</si>
  <si>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</si>
  <si>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</si>
  <si>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</si>
  <si>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</si>
  <si>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</si>
  <si>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</si>
  <si>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</si>
  <si>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</si>
  <si>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</si>
  <si>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</si>
  <si>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</si>
  <si>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</si>
  <si>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</si>
  <si>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</si>
  <si>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</si>
  <si>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</si>
  <si>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</si>
  <si>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</si>
  <si>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</si>
  <si>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</si>
  <si>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</si>
  <si>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</si>
  <si>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</si>
  <si>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</si>
  <si>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</si>
  <si>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</si>
  <si>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</si>
  <si>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</si>
  <si>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</si>
  <si>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</si>
  <si>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</si>
  <si>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</si>
  <si>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</si>
  <si>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</si>
  <si>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</si>
  <si>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</si>
  <si>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</si>
  <si>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</si>
  <si>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</si>
  <si>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</si>
  <si>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</si>
  <si>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</si>
  <si>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</si>
  <si>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</si>
  <si>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</si>
  <si>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</si>
  <si>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</si>
  <si>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</si>
  <si>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</si>
  <si>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</si>
  <si>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</si>
  <si>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</si>
  <si>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</si>
  <si>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</si>
  <si>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</si>
  <si>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</si>
  <si>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</si>
  <si>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</si>
  <si>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</si>
  <si>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</si>
  <si>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</si>
  <si>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</si>
  <si>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</si>
  <si>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</si>
  <si>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</si>
  <si>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</si>
  <si>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</si>
  <si>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</si>
  <si>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</si>
  <si>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</si>
  <si>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</si>
  <si>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</si>
  <si>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</si>
  <si>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</si>
  <si>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</si>
  <si>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</si>
  <si>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</si>
  <si>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</si>
  <si>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</si>
  <si>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</si>
  <si>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</si>
  <si>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</si>
  <si>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</si>
  <si>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</si>
  <si>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</si>
  <si>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</si>
  <si>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</si>
  <si>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</si>
  <si>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</si>
  <si>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</si>
  <si>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</si>
  <si>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</si>
  <si>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</si>
  <si>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</si>
  <si>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</si>
  <si>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</si>
  <si>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</si>
  <si>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</si>
  <si>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</si>
  <si>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</si>
  <si>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</si>
  <si>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</si>
  <si>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</si>
  <si>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</si>
  <si>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</si>
  <si>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</si>
  <si>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</si>
  <si>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</si>
  <si>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</si>
  <si>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</si>
  <si>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</si>
  <si>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</si>
  <si>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</si>
  <si>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</si>
  <si>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</si>
  <si>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</si>
  <si>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</si>
  <si>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</si>
  <si>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</si>
  <si>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</si>
  <si>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</si>
  <si>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</si>
  <si>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</si>
  <si>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</si>
  <si>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</si>
  <si>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</si>
  <si>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</si>
  <si>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</si>
  <si>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</si>
  <si>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</si>
  <si>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</si>
  <si>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</si>
  <si>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</si>
  <si>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</si>
  <si>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</si>
  <si>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</si>
  <si>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</si>
  <si>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</si>
  <si>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</si>
  <si>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</si>
  <si>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</si>
  <si>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</si>
  <si>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</si>
  <si>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</si>
  <si>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</si>
  <si>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</si>
  <si>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</si>
  <si>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</si>
  <si>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</si>
  <si>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</si>
  <si>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</si>
  <si>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</si>
  <si>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</si>
  <si>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</si>
  <si>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</si>
  <si>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</si>
  <si>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</si>
  <si>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</si>
  <si>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</si>
  <si>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</si>
  <si>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</si>
  <si>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</si>
  <si>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</si>
  <si>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</si>
  <si>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</si>
  <si>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</si>
  <si>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</si>
  <si>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</si>
  <si>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</si>
  <si>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</si>
  <si>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</si>
  <si>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</si>
  <si>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</si>
  <si>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</si>
  <si>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</si>
  <si>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</si>
  <si>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</si>
  <si>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</si>
  <si>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</si>
  <si>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</si>
  <si>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</si>
  <si>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</si>
  <si>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</si>
  <si>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</si>
  <si>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</si>
  <si>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</si>
  <si>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</si>
  <si>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</si>
  <si>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</si>
  <si>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</si>
  <si>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</si>
  <si>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</si>
  <si>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</si>
  <si>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</si>
  <si>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</si>
  <si>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</si>
  <si>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</si>
  <si>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</si>
  <si>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</si>
  <si>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</si>
  <si>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</si>
  <si>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</si>
  <si>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</si>
  <si>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</si>
  <si>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</si>
  <si>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</si>
  <si>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</si>
  <si>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</si>
  <si>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</si>
  <si>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</si>
  <si>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</si>
  <si>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</si>
  <si>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</si>
  <si>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</si>
  <si>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</si>
  <si>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</si>
  <si>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</si>
  <si>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</si>
  <si>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</si>
  <si>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</si>
  <si>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</si>
  <si>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</si>
  <si>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</si>
  <si>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</si>
  <si>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</si>
  <si>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</si>
  <si>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</si>
  <si>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</si>
  <si>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</si>
  <si>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</si>
  <si>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</si>
  <si>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</si>
  <si>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</si>
  <si>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</si>
  <si>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</si>
  <si>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</si>
  <si>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</si>
  <si>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</si>
  <si>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</si>
  <si>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</si>
  <si>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</si>
  <si>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</si>
  <si>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</si>
  <si>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</si>
  <si>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</si>
  <si>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</si>
  <si>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</si>
  <si>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</si>
  <si>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</si>
  <si>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</si>
  <si>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</si>
  <si>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</si>
  <si>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</si>
  <si>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</si>
  <si>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</si>
  <si>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</si>
  <si>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</si>
  <si>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</si>
  <si>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</si>
  <si>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</si>
  <si>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</si>
  <si>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</si>
  <si>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</si>
  <si>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</si>
  <si>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</si>
  <si>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</si>
  <si>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</si>
  <si>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</si>
  <si>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</si>
  <si>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</si>
  <si>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</si>
  <si>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</si>
  <si>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</si>
  <si>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</si>
  <si>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</si>
  <si>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</si>
  <si>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</si>
  <si>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</si>
  <si>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</si>
  <si>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</si>
  <si>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</si>
  <si>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</si>
  <si>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</si>
  <si>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</si>
  <si>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</si>
  <si>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</si>
  <si>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</si>
  <si>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</si>
  <si>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</si>
  <si>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</si>
  <si>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</si>
  <si>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</si>
  <si>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</si>
  <si>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</si>
  <si>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</si>
  <si>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</si>
  <si>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</si>
  <si>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</si>
  <si>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</si>
  <si>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</si>
  <si>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</si>
  <si>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</si>
  <si>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</si>
  <si>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</si>
  <si>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</si>
  <si>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</si>
  <si>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</si>
  <si>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</si>
  <si>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</si>
  <si>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</si>
  <si>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</si>
  <si>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</si>
  <si>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</si>
  <si>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</si>
  <si>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</si>
  <si>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</si>
  <si>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</si>
  <si>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</si>
  <si>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</si>
  <si>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</si>
  <si>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</si>
  <si>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</si>
  <si>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</si>
  <si>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</si>
  <si>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</si>
  <si>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</si>
  <si>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</si>
  <si>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</si>
  <si>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</si>
  <si>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</si>
  <si>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</si>
  <si>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</si>
  <si>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</si>
  <si>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</si>
  <si>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</si>
  <si>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</si>
  <si>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</si>
  <si>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</si>
  <si>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</si>
  <si>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</si>
  <si>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</si>
  <si>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</si>
  <si>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</si>
  <si>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</si>
  <si>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</si>
  <si>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</si>
  <si>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</si>
  <si>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</si>
  <si>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</si>
  <si>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</si>
  <si>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</si>
  <si>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</si>
  <si>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</si>
  <si>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</si>
  <si>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</si>
  <si>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</si>
  <si>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</si>
  <si>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</si>
  <si>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</si>
  <si>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</si>
  <si>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</si>
  <si>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</si>
  <si>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</si>
  <si>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</si>
  <si>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</si>
  <si>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</si>
  <si>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</si>
  <si>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</si>
  <si>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</si>
  <si>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</si>
  <si>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</si>
  <si>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</si>
  <si>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</si>
  <si>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</si>
  <si>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</si>
  <si>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</si>
  <si>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</si>
  <si>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</si>
  <si>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</si>
  <si>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</si>
  <si>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</si>
  <si>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</si>
  <si>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</si>
  <si>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</si>
  <si>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</si>
  <si>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</si>
  <si>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</si>
  <si>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</si>
  <si>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</si>
  <si>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</si>
  <si>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</si>
  <si>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</si>
  <si>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</si>
  <si>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</si>
  <si>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</si>
  <si>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</si>
  <si>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</si>
  <si>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</si>
  <si>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</si>
  <si>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</si>
  <si>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</si>
  <si>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</si>
  <si>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</si>
  <si>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</si>
  <si>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</si>
  <si>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</si>
  <si>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</si>
  <si>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</si>
  <si>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</si>
  <si>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</si>
  <si>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</si>
  <si>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</si>
  <si>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</si>
  <si>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</si>
  <si>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</si>
  <si>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</si>
  <si>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</si>
  <si>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</si>
  <si>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</si>
  <si>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</si>
  <si>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</si>
  <si>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</si>
  <si>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</si>
  <si>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</si>
  <si>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</si>
  <si>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</si>
  <si>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</si>
  <si>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</si>
  <si>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</si>
  <si>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</si>
  <si>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</si>
  <si>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</si>
  <si>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</si>
  <si>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</si>
  <si>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</si>
  <si>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</si>
  <si>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</si>
  <si>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</si>
  <si>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</si>
  <si>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</si>
  <si>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</si>
  <si>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</si>
  <si>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</si>
  <si>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</si>
  <si>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</si>
  <si>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</si>
  <si>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</si>
  <si>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</si>
  <si>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</si>
  <si>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</si>
  <si>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</si>
  <si>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</si>
  <si>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</si>
  <si>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</si>
  <si>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</si>
  <si>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</si>
  <si>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</si>
  <si>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</si>
  <si>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</si>
  <si>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</si>
  <si>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</si>
  <si>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</si>
  <si>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</si>
  <si>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</si>
  <si>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</si>
  <si>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</si>
  <si>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</si>
  <si>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</si>
  <si>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</si>
  <si>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</si>
  <si>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</si>
  <si>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</si>
  <si>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</si>
  <si>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</si>
  <si>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</si>
  <si>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</si>
  <si>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</si>
  <si>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</si>
  <si>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</si>
  <si>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</si>
  <si>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</si>
  <si>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</si>
  <si>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</si>
  <si>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</si>
  <si>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</si>
  <si>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</si>
  <si>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</si>
  <si>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</si>
  <si>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</si>
  <si>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</si>
  <si>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</si>
  <si>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</si>
  <si>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</si>
  <si>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</si>
  <si>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</si>
  <si>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</si>
  <si>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</si>
  <si>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</si>
  <si>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</si>
  <si>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</si>
  <si>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</si>
  <si>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</si>
  <si>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</si>
  <si>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</si>
  <si>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</si>
  <si>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</si>
  <si>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</si>
  <si>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</si>
  <si>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</si>
  <si>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</si>
  <si>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</si>
  <si>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</si>
  <si>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</si>
  <si>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</si>
  <si>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</si>
  <si>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</si>
  <si>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</si>
  <si>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</si>
  <si>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</si>
  <si>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</si>
  <si>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</si>
  <si>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</si>
  <si>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</si>
  <si>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</si>
  <si>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</si>
  <si>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</si>
  <si>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</si>
  <si>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</si>
  <si>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</si>
  <si>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</si>
  <si>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</si>
  <si>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</si>
  <si>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</si>
  <si>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</si>
  <si>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</si>
  <si>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</si>
  <si>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</si>
  <si>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</si>
  <si>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</si>
  <si>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</si>
  <si>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</si>
  <si>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</si>
  <si>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</si>
  <si>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</si>
  <si>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</si>
  <si>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</si>
  <si>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</si>
  <si>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</si>
  <si>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</si>
  <si>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</si>
  <si>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</si>
  <si>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</si>
  <si>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</si>
  <si>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</si>
  <si>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</si>
  <si>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</si>
  <si>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</si>
  <si>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</si>
  <si>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</si>
  <si>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</si>
  <si>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</si>
  <si>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</si>
  <si>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</si>
  <si>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</si>
  <si>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</si>
  <si>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</si>
  <si>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</si>
  <si>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</si>
  <si>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</si>
  <si>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</si>
  <si>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</si>
  <si>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</si>
  <si>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</si>
  <si>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</si>
  <si>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</si>
  <si>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</si>
  <si>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</si>
  <si>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</si>
  <si>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</si>
  <si>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</si>
  <si>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</si>
  <si>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</si>
  <si>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</si>
  <si>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</si>
  <si>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</si>
  <si>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</si>
  <si>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</si>
  <si>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</si>
  <si>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</si>
  <si>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</si>
  <si>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</si>
  <si>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</si>
  <si>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</si>
  <si>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</si>
  <si>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</si>
  <si>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</si>
  <si>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</si>
  <si>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</si>
  <si>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</si>
  <si>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</si>
  <si>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</si>
  <si>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</si>
  <si>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</si>
  <si>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</si>
  <si>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</si>
  <si>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</si>
  <si>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</si>
  <si>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</si>
  <si>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</si>
  <si>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</si>
  <si>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</si>
  <si>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</si>
  <si>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</si>
  <si>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</si>
  <si>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</si>
  <si>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</si>
  <si>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</si>
  <si>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</si>
  <si>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</si>
  <si>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</si>
  <si>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</si>
  <si>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</si>
  <si>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</si>
  <si>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</si>
  <si>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</si>
  <si>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</si>
  <si>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</si>
  <si>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</si>
  <si>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</si>
  <si>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</si>
  <si>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</si>
  <si>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</si>
  <si>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</si>
  <si>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</si>
  <si>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</si>
  <si>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</si>
  <si>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</si>
  <si>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</si>
  <si>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</si>
  <si>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</si>
  <si>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</si>
  <si>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</si>
  <si>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</si>
  <si>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</si>
  <si>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</si>
  <si>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</si>
  <si>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</si>
  <si>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</si>
  <si>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</si>
  <si>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</si>
  <si>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</si>
  <si>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</si>
  <si>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</si>
  <si>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</si>
  <si>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</si>
  <si>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</si>
  <si>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</si>
  <si>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</si>
  <si>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</si>
  <si>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</si>
  <si>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</si>
  <si>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</si>
  <si>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</si>
  <si>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</si>
  <si>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</si>
  <si>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</si>
  <si>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</si>
  <si>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</si>
  <si>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</si>
  <si>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</si>
  <si>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</si>
  <si>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</si>
  <si>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</si>
  <si>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</si>
  <si>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</si>
  <si>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</si>
  <si>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</si>
  <si>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</si>
  <si>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</si>
  <si>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</si>
  <si>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</si>
  <si>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</si>
  <si>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</si>
  <si>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</si>
  <si>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</si>
  <si>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</si>
  <si>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</si>
  <si>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</si>
  <si>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</si>
  <si>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</si>
  <si>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</si>
  <si>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</si>
  <si>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</si>
  <si>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</si>
  <si>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</si>
  <si>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</si>
  <si>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</si>
  <si>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</si>
  <si>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</si>
  <si>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</si>
  <si>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</si>
  <si>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</si>
  <si>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</si>
  <si>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</si>
  <si>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</si>
  <si>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</si>
  <si>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</si>
  <si>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</si>
  <si>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</si>
  <si>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</si>
  <si>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</si>
  <si>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</si>
  <si>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</si>
  <si>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</si>
  <si>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</si>
  <si>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</si>
  <si>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</si>
  <si>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</si>
  <si>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</si>
  <si>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</si>
  <si>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</si>
  <si>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</si>
  <si>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</si>
  <si>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</si>
  <si>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</si>
  <si>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</si>
  <si>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</si>
  <si>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</si>
  <si>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</si>
  <si>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</si>
  <si>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</si>
  <si>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</si>
  <si>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</si>
  <si>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</si>
  <si>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</si>
  <si>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</si>
  <si>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</si>
  <si>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</si>
  <si>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</si>
  <si>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</si>
  <si>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</si>
  <si>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</si>
  <si>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</si>
  <si>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</si>
  <si>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</si>
  <si>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</si>
  <si>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</si>
  <si>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</si>
  <si>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</si>
  <si>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</si>
  <si>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</si>
  <si>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</si>
  <si>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</si>
  <si>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</si>
  <si>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</si>
  <si>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</si>
  <si>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</si>
  <si>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</si>
  <si>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</si>
  <si>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</si>
  <si>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</si>
  <si>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</si>
  <si>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</si>
  <si>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</si>
  <si>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</si>
  <si>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</si>
  <si>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</si>
  <si>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</si>
  <si>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</si>
  <si>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</si>
  <si>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</si>
  <si>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</si>
  <si>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</si>
  <si>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</si>
  <si>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</si>
  <si>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</si>
  <si>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</si>
  <si>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</si>
  <si>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</si>
  <si>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</si>
  <si>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</si>
  <si>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</si>
  <si>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</si>
  <si>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</si>
  <si>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</si>
  <si>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</si>
  <si>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</si>
  <si>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</si>
  <si>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</si>
  <si>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</si>
  <si>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</si>
  <si>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</si>
  <si>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</si>
  <si>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</si>
  <si>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</si>
  <si>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</si>
  <si>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</si>
  <si>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</si>
  <si>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</si>
  <si>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</si>
  <si>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</si>
  <si>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</si>
  <si>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</si>
  <si>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</si>
  <si>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</si>
  <si>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</si>
  <si>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</si>
  <si>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</si>
  <si>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</si>
  <si>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</si>
  <si>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</si>
  <si>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</si>
  <si>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</si>
  <si>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</si>
  <si>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</si>
  <si>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</si>
  <si>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</si>
  <si>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</si>
  <si>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</si>
  <si>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</si>
  <si>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</si>
  <si>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</si>
  <si>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</si>
  <si>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</si>
  <si>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</si>
  <si>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</si>
  <si>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</si>
  <si>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</si>
  <si>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</si>
  <si>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</si>
  <si>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</si>
  <si>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</si>
  <si>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</si>
  <si>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</si>
  <si>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</si>
  <si>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</si>
  <si>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</si>
  <si>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</si>
  <si>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</si>
  <si>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</si>
  <si>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</si>
  <si>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</si>
  <si>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</si>
  <si>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</si>
  <si>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</si>
  <si>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</si>
  <si>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</si>
  <si>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</si>
  <si>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</si>
  <si>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</si>
  <si>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</si>
  <si>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</si>
  <si>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</si>
  <si>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</si>
  <si>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</si>
  <si>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</si>
  <si>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</si>
  <si>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</si>
  <si>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</si>
  <si>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</si>
  <si>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</si>
  <si>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</si>
  <si>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</si>
  <si>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</si>
  <si>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</si>
  <si>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</si>
  <si>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</si>
  <si>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</si>
  <si>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</si>
  <si>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</si>
  <si>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</si>
  <si>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</si>
  <si>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</si>
  <si>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</si>
  <si>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</si>
  <si>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</si>
  <si>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</si>
  <si>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</si>
  <si>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</si>
  <si>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</si>
  <si>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</si>
  <si>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</si>
  <si>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</si>
  <si>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</si>
  <si>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</si>
  <si>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</si>
  <si>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</si>
  <si>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</si>
  <si>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</si>
  <si>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</si>
  <si>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</si>
  <si>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</si>
  <si>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</si>
  <si>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</si>
  <si>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</si>
  <si>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</si>
  <si>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</si>
  <si>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</si>
  <si>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</si>
  <si>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</si>
  <si>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</si>
  <si>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</si>
  <si>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</si>
  <si>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</si>
  <si>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</si>
  <si>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</si>
  <si>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</si>
  <si>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</si>
  <si>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</si>
  <si>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</si>
  <si>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</si>
  <si>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</si>
  <si>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</si>
  <si>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</si>
  <si>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</si>
  <si>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</si>
  <si>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</si>
  <si>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</si>
  <si>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</si>
  <si>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</si>
  <si>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</si>
  <si>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</si>
  <si>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</si>
  <si>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</si>
  <si>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</si>
  <si>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</si>
  <si>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</si>
  <si>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</si>
  <si>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</si>
  <si>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</si>
  <si>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</si>
  <si>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</si>
  <si>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</si>
  <si>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</si>
  <si>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</si>
  <si>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</si>
  <si>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</si>
  <si>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</si>
  <si>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</si>
  <si>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</si>
  <si>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</si>
  <si>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</si>
  <si>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</si>
  <si>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</si>
  <si>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</si>
  <si>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</si>
  <si>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</si>
  <si>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</si>
  <si>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</si>
  <si>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</si>
  <si>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</si>
  <si>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</si>
  <si>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</si>
  <si>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</si>
  <si>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</si>
  <si>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</si>
  <si>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</si>
  <si>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</si>
  <si>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</si>
  <si>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</si>
  <si>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</si>
  <si>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</si>
  <si>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</si>
  <si>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</si>
  <si>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</si>
  <si>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</si>
  <si>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</si>
  <si>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</si>
  <si>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</si>
  <si>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</si>
  <si>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</si>
  <si>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</si>
  <si>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</si>
  <si>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</si>
  <si>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</si>
  <si>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</si>
  <si>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</si>
  <si>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</si>
  <si>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</si>
  <si>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</si>
  <si>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</si>
  <si>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</si>
  <si>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</si>
  <si>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</si>
  <si>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</si>
  <si>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</si>
  <si>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</si>
  <si>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</si>
  <si>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</si>
  <si>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</si>
  <si>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</si>
  <si>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</si>
  <si>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</si>
  <si>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</si>
  <si>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</si>
  <si>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</si>
  <si>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</si>
  <si>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</si>
  <si>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</si>
  <si>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</si>
  <si>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</si>
  <si>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</si>
  <si>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</si>
  <si>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</si>
  <si>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</si>
  <si>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</si>
  <si>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</si>
  <si>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</si>
  <si>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</si>
  <si>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</si>
  <si>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</si>
  <si>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</si>
  <si>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</si>
  <si>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</si>
  <si>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</si>
  <si>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</si>
  <si>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</si>
  <si>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</si>
  <si>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</si>
  <si>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</si>
  <si>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</si>
  <si>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</si>
  <si>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</si>
  <si>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</si>
  <si>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</si>
  <si>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</si>
  <si>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</si>
  <si>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</si>
  <si>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</si>
  <si>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</si>
  <si>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</si>
  <si>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</si>
  <si>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</si>
  <si>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</si>
  <si>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</si>
  <si>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</si>
  <si>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</si>
  <si>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</si>
  <si>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</si>
  <si>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</si>
  <si>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</si>
  <si>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</si>
  <si>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</si>
  <si>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</si>
  <si>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</si>
  <si>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</si>
  <si>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</si>
  <si>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</si>
  <si>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</si>
  <si>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</si>
  <si>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</si>
  <si>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</si>
  <si>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</si>
  <si>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</si>
  <si>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</si>
  <si>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</si>
  <si>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</si>
  <si>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</si>
  <si>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</si>
  <si>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</si>
  <si>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</si>
  <si>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</si>
  <si>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</si>
  <si>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</si>
  <si>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</si>
  <si>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</si>
  <si>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</si>
  <si>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</si>
  <si>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</si>
  <si>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</si>
  <si>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</si>
  <si>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</si>
  <si>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</si>
  <si>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</si>
  <si>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</si>
  <si>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</si>
  <si>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</si>
  <si>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</si>
  <si>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</si>
  <si>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</si>
  <si>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</si>
  <si>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</si>
  <si>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</si>
  <si>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</si>
  <si>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</si>
  <si>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</si>
  <si>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</si>
  <si>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</si>
  <si>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</si>
  <si>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</si>
  <si>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</si>
  <si>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</si>
  <si>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</si>
  <si>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</si>
  <si>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</si>
  <si>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</si>
  <si>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</si>
  <si>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</si>
  <si>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</si>
  <si>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</si>
  <si>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</si>
  <si>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</si>
  <si>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</si>
  <si>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</si>
  <si>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</si>
  <si>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</si>
  <si>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</si>
  <si>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</si>
  <si>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</si>
  <si>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</si>
  <si>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</si>
  <si>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</si>
  <si>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</si>
  <si>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</si>
  <si>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</si>
  <si>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</si>
  <si>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</si>
  <si>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</si>
  <si>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</si>
  <si>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</si>
  <si>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</si>
  <si>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</si>
  <si>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</si>
  <si>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</si>
  <si>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</si>
  <si>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</si>
  <si>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</si>
  <si>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</si>
  <si>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</si>
  <si>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</si>
  <si>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</si>
  <si>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</si>
  <si>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</si>
  <si>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</si>
  <si>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</si>
  <si>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</si>
  <si>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</si>
  <si>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</si>
  <si>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</si>
  <si>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</si>
  <si>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</si>
  <si>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</si>
  <si>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</si>
  <si>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</si>
  <si>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</si>
  <si>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</si>
  <si>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</si>
  <si>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</si>
  <si>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</si>
  <si>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</si>
  <si>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</si>
  <si>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</si>
  <si>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</si>
  <si>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</si>
  <si>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</si>
  <si>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</si>
  <si>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</si>
  <si>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</si>
  <si>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</si>
  <si>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</si>
  <si>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</si>
  <si>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</si>
  <si>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</si>
  <si>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</si>
  <si>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</si>
  <si>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</si>
  <si>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</si>
  <si>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</si>
  <si>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</si>
  <si>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</si>
  <si>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</si>
  <si>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</si>
  <si>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</si>
  <si>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</si>
  <si>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</si>
  <si>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</si>
  <si>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</si>
  <si>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</si>
  <si>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</si>
  <si>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</si>
  <si>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</si>
  <si>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</si>
  <si>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</si>
  <si>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</si>
  <si>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</si>
  <si>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</si>
  <si>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</si>
  <si>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</si>
  <si>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</si>
  <si>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</si>
  <si>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</si>
  <si>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</si>
  <si>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</si>
  <si>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</si>
  <si>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</si>
  <si>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</si>
  <si>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</si>
  <si>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</si>
  <si>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</si>
  <si>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</si>
  <si>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</si>
  <si>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</si>
  <si>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</si>
  <si>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</si>
  <si>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</si>
  <si>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</si>
  <si>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</si>
  <si>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</si>
  <si>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</si>
  <si>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</si>
  <si>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</si>
  <si>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</si>
  <si>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</si>
  <si>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</si>
  <si>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</si>
  <si>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</si>
  <si>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</si>
  <si>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</si>
  <si>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</si>
  <si>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</si>
  <si>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</si>
  <si>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</si>
  <si>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</si>
  <si>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</si>
  <si>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</si>
  <si>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</si>
  <si>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</si>
  <si>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</si>
  <si>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</si>
  <si>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</si>
  <si>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</si>
  <si>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</si>
  <si>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</si>
  <si>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</si>
  <si>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</si>
  <si>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</si>
  <si>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</si>
  <si>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</si>
  <si>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</si>
  <si>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</si>
  <si>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</si>
  <si>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</si>
  <si>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</si>
  <si>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</si>
  <si>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</si>
  <si>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</si>
  <si>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</si>
  <si>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</si>
  <si>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</si>
  <si>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</si>
  <si>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</si>
  <si>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</si>
  <si>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</si>
  <si>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</si>
  <si>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</si>
  <si>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</si>
  <si>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</si>
  <si>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</si>
  <si>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</si>
  <si>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</si>
  <si>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</si>
  <si>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</si>
  <si>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</si>
  <si>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</si>
  <si>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</si>
  <si>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</si>
  <si>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</si>
  <si>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</si>
  <si>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</si>
  <si>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</si>
  <si>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</si>
  <si>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</si>
  <si>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</si>
  <si>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</si>
  <si>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</si>
  <si>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</si>
  <si>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</si>
  <si>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</si>
  <si>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</si>
  <si>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</si>
  <si>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</si>
  <si>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</si>
  <si>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</si>
  <si>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</si>
  <si>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</si>
  <si>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</si>
  <si>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</si>
  <si>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</si>
  <si>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</si>
  <si>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</si>
  <si>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</si>
  <si>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</si>
  <si>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</si>
  <si>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</si>
  <si>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</si>
  <si>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</si>
  <si>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</si>
  <si>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</si>
  <si>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</si>
  <si>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</si>
  <si>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</si>
  <si>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</si>
  <si>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</si>
  <si>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</si>
  <si>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</si>
  <si>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</si>
  <si>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</si>
  <si>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</si>
  <si>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</si>
  <si>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</si>
  <si>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</si>
  <si>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</si>
  <si>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</si>
  <si>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</si>
  <si>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</si>
  <si>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</si>
  <si>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</si>
  <si>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</si>
  <si>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</si>
  <si>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</si>
  <si>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</si>
  <si>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</si>
  <si>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</si>
  <si>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</si>
  <si>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</si>
  <si>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</si>
  <si>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</si>
  <si>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</si>
  <si>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</si>
  <si>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</si>
  <si>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</si>
  <si>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</si>
  <si>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</si>
  <si>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</si>
  <si>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</si>
  <si>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</si>
  <si>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</si>
  <si>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</si>
  <si>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</si>
  <si>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</si>
  <si>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</si>
  <si>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</si>
  <si>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</si>
  <si>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</si>
  <si>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</si>
  <si>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</si>
  <si>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</si>
  <si>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</si>
  <si>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</si>
  <si>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</si>
  <si>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</si>
  <si>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</si>
  <si>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</si>
  <si>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</si>
  <si>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</si>
  <si>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</si>
  <si>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</si>
  <si>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</si>
  <si>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</si>
  <si>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</si>
  <si>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</si>
  <si>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</si>
  <si>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</si>
  <si>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</si>
  <si>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</si>
  <si>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</si>
  <si>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</si>
  <si>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</si>
  <si>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</si>
  <si>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</si>
  <si>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</si>
  <si>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</si>
  <si>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</si>
  <si>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</si>
  <si>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</si>
  <si>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</si>
  <si>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</si>
  <si>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</si>
  <si>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</si>
  <si>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</si>
  <si>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</si>
  <si>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</si>
  <si>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</si>
  <si>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</si>
  <si>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</si>
  <si>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</si>
  <si>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</si>
  <si>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</si>
  <si>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</si>
  <si>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</si>
  <si>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</si>
  <si>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</si>
  <si>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</si>
  <si>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</si>
  <si>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</si>
  <si>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</si>
  <si>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</si>
  <si>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</si>
  <si>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</si>
  <si>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</si>
  <si>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</si>
  <si>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</si>
  <si>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</si>
  <si>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</si>
  <si>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</si>
  <si>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</si>
  <si>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</si>
  <si>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</si>
  <si>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</si>
  <si>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</si>
  <si>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</si>
  <si>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</si>
  <si>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</si>
  <si>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</si>
  <si>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</si>
  <si>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</si>
  <si>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</si>
  <si>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</si>
  <si>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</si>
  <si>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</si>
  <si>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</si>
  <si>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</si>
  <si>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</si>
  <si>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</si>
  <si>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</si>
  <si>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</si>
  <si>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</si>
  <si>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</si>
  <si>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</si>
  <si>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</si>
  <si>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</si>
  <si>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</si>
  <si>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</si>
  <si>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</si>
  <si>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</si>
  <si>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</si>
  <si>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</si>
  <si>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</si>
  <si>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</si>
  <si>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</si>
  <si>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</si>
  <si>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</si>
  <si>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</si>
  <si>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</si>
  <si>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</si>
  <si>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</si>
  <si>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</si>
  <si>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</si>
  <si>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</si>
  <si>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</si>
  <si>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</si>
  <si>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</si>
  <si>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</si>
  <si>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</si>
  <si>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</si>
  <si>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</si>
  <si>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</si>
  <si>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</si>
  <si>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</si>
  <si>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</si>
  <si>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</si>
  <si>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</si>
  <si>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</si>
  <si>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</si>
  <si>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</si>
  <si>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</si>
  <si>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</si>
  <si>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</si>
  <si>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</si>
  <si>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</si>
  <si>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</si>
  <si>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</si>
  <si>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</si>
  <si>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</si>
  <si>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</si>
  <si>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</si>
  <si>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</si>
  <si>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</si>
  <si>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</si>
  <si>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</si>
  <si>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</si>
  <si>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</si>
  <si>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</si>
  <si>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</si>
  <si>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</si>
  <si>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</si>
  <si>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</si>
  <si>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</si>
  <si>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</si>
  <si>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</si>
  <si>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</si>
  <si>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</si>
  <si>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</si>
  <si>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</si>
  <si>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</si>
  <si>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</si>
  <si>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</si>
  <si>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</si>
  <si>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</si>
  <si>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</si>
  <si>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</si>
  <si>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</si>
  <si>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</si>
  <si>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</si>
  <si>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</si>
  <si>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</si>
  <si>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</si>
  <si>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</si>
  <si>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</si>
  <si>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</si>
  <si>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</si>
  <si>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</si>
  <si>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</si>
  <si>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</si>
  <si>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</si>
  <si>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</si>
  <si>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</si>
  <si>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</si>
  <si>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</si>
  <si>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</si>
  <si>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</si>
  <si>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</si>
  <si>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</si>
  <si>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</si>
  <si>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</si>
  <si>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</si>
  <si>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</si>
  <si>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</si>
  <si>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</si>
  <si>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</si>
  <si>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</si>
  <si>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</si>
  <si>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</si>
  <si>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</si>
  <si>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</si>
  <si>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</si>
  <si>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</si>
  <si>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</si>
  <si>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</si>
  <si>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</si>
  <si>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</si>
  <si>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</si>
  <si>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</si>
  <si>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</si>
  <si>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</si>
  <si>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</si>
  <si>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</si>
  <si>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</si>
  <si>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</si>
  <si>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</si>
  <si>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</si>
  <si>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</si>
  <si>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</si>
  <si>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</si>
  <si>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</si>
  <si>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</si>
  <si>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</si>
  <si>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</si>
  <si>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</si>
  <si>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</si>
  <si>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</si>
  <si>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</si>
  <si>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</si>
  <si>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</si>
  <si>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</si>
  <si>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</si>
  <si>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</si>
  <si>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</si>
  <si>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</si>
  <si>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</si>
  <si>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</si>
  <si>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</si>
  <si>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</si>
  <si>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</si>
  <si>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</si>
  <si>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</si>
  <si>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</si>
  <si>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</si>
  <si>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</si>
  <si>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</si>
  <si>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</si>
  <si>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</si>
  <si>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</si>
  <si>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</si>
  <si>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</si>
  <si>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</si>
  <si>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</si>
  <si>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</si>
  <si>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</si>
  <si>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</si>
  <si>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</si>
  <si>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</si>
  <si>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</si>
  <si>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</si>
  <si>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</si>
  <si>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</si>
  <si>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</si>
  <si>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</si>
  <si>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</si>
  <si>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</si>
  <si>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</si>
  <si>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</si>
  <si>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</si>
  <si>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</si>
  <si>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</si>
  <si>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</si>
  <si>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</si>
  <si>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</si>
  <si>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</si>
  <si>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</si>
  <si>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</si>
  <si>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</si>
  <si>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</si>
  <si>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</si>
  <si>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</si>
  <si>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</si>
  <si>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</si>
  <si>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</si>
  <si>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</si>
  <si>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</si>
  <si>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</si>
  <si>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</si>
  <si>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</si>
  <si>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</si>
  <si>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</si>
  <si>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</si>
  <si>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</si>
  <si>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</si>
  <si>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</si>
  <si>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</si>
  <si>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</si>
  <si>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</si>
  <si>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</si>
  <si>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</si>
  <si>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</si>
  <si>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</si>
  <si>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</si>
  <si>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</si>
  <si>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</si>
  <si>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</si>
  <si>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</si>
  <si>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</si>
  <si>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</si>
  <si>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</si>
  <si>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</si>
  <si>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</si>
  <si>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</si>
  <si>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</si>
  <si>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</si>
  <si>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</si>
  <si>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</si>
  <si>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</si>
  <si>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</si>
  <si>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</si>
  <si>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</si>
  <si>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</si>
  <si>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</si>
  <si>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</si>
  <si>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</si>
  <si>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</si>
  <si>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</si>
  <si>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</si>
  <si>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</si>
  <si>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</si>
  <si>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</si>
  <si>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</si>
  <si>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</si>
  <si>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</si>
  <si>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</si>
  <si>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</si>
  <si>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</si>
  <si>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</si>
  <si>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</si>
  <si>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</si>
  <si>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</si>
  <si>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</si>
  <si>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</si>
  <si>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</si>
  <si>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</si>
  <si>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</si>
  <si>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</si>
  <si>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</si>
  <si>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</si>
  <si>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</si>
  <si>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</si>
  <si>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</si>
  <si>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</si>
  <si>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</si>
  <si>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</si>
  <si>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</si>
  <si>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</si>
  <si>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</si>
  <si>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</si>
  <si>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</si>
  <si>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</si>
  <si>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</si>
  <si>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</si>
  <si>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</si>
  <si>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</si>
  <si>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</si>
  <si>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</si>
  <si>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</si>
  <si>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</si>
  <si>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</si>
  <si>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</si>
  <si>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</si>
  <si>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</si>
  <si>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</si>
  <si>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</si>
  <si>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</si>
  <si>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</si>
  <si>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</si>
  <si>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</si>
  <si>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</si>
  <si>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</si>
  <si>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</si>
  <si>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</si>
  <si>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</si>
  <si>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</si>
  <si>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</si>
  <si>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</si>
  <si>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</si>
  <si>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</si>
  <si>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</si>
  <si>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</si>
  <si>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</si>
  <si>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</si>
  <si>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</si>
  <si>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</si>
  <si>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</si>
  <si>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</si>
  <si>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</si>
  <si>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</si>
  <si>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</si>
  <si>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</si>
  <si>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</si>
  <si>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</si>
  <si>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</si>
  <si>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</si>
  <si>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</si>
  <si>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</si>
  <si>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</si>
  <si>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</si>
  <si>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</si>
  <si>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</si>
  <si>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</si>
  <si>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</si>
  <si>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</si>
  <si>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</si>
  <si>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</si>
  <si>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</si>
  <si>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</si>
  <si>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</si>
  <si>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</si>
  <si>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</si>
  <si>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</si>
  <si>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</si>
  <si>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</si>
  <si>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</si>
  <si>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</si>
  <si>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</si>
  <si>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</si>
  <si>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</si>
  <si>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</si>
  <si>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</si>
  <si>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</si>
  <si>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</si>
  <si>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</si>
  <si>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</si>
  <si>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</si>
  <si>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</si>
  <si>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</si>
  <si>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</si>
  <si>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</si>
  <si>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</si>
  <si>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</si>
  <si>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</si>
  <si>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</si>
  <si>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</si>
  <si>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</si>
  <si>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</si>
  <si>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</si>
  <si>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</si>
  <si>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</si>
  <si>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</si>
  <si>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</si>
  <si>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</si>
  <si>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</si>
  <si>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</si>
  <si>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</si>
  <si>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</si>
  <si>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</si>
  <si>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</si>
  <si>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</si>
  <si>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</si>
  <si>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</si>
  <si>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</si>
  <si>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</si>
  <si>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</si>
  <si>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</si>
  <si>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</si>
  <si>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</si>
  <si>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</si>
  <si>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</si>
  <si>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</si>
  <si>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</si>
  <si>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</si>
  <si>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</si>
  <si>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</si>
  <si>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</si>
  <si>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</si>
  <si>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</si>
  <si>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</si>
  <si>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</si>
  <si>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</si>
  <si>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</si>
  <si>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</si>
  <si>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</si>
  <si>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</si>
  <si>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</si>
  <si>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</si>
  <si>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</si>
  <si>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</si>
  <si>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</si>
  <si>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</si>
  <si>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</si>
  <si>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</si>
  <si>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</si>
  <si>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</si>
  <si>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</si>
  <si>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</si>
  <si>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</si>
  <si>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</si>
  <si>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</si>
  <si>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</si>
  <si>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</si>
  <si>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</si>
  <si>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</si>
  <si>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</si>
  <si>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</si>
  <si>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</si>
  <si>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</si>
  <si>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</si>
  <si>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</si>
  <si>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</si>
  <si>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</si>
  <si>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</si>
  <si>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</si>
  <si>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</si>
  <si>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</si>
  <si>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</si>
  <si>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</si>
  <si>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</si>
  <si>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</si>
  <si>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</si>
  <si>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</si>
  <si>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</si>
  <si>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</si>
  <si>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</si>
  <si>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</si>
  <si>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</si>
  <si>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</si>
  <si>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</si>
  <si>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</si>
  <si>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</si>
  <si>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</si>
  <si>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</si>
  <si>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</si>
  <si>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</si>
  <si>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</si>
  <si>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</si>
  <si>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</si>
  <si>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</si>
  <si>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</si>
  <si>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</si>
  <si>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</si>
  <si>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</si>
  <si>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</si>
  <si>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</si>
  <si>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</si>
  <si>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</si>
  <si>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</si>
  <si>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</si>
  <si>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</si>
  <si>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</si>
  <si>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</si>
  <si>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</si>
  <si>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</si>
  <si>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</si>
  <si>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</si>
  <si>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</si>
  <si>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</si>
  <si>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</si>
  <si>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</si>
  <si>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</si>
  <si>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</si>
  <si>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</si>
  <si>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</si>
  <si>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</si>
  <si>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</si>
  <si>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</si>
  <si>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</si>
  <si>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</si>
  <si>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</si>
  <si>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</si>
  <si>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</si>
  <si>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</si>
  <si>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</si>
  <si>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</si>
  <si>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</si>
  <si>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</si>
  <si>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</si>
  <si>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</si>
  <si>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</si>
  <si>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</si>
  <si>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</si>
  <si>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</si>
  <si>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</si>
  <si>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</si>
  <si>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</si>
  <si>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</si>
  <si>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</si>
  <si>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</si>
  <si>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</si>
  <si>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</si>
  <si>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</si>
  <si>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</si>
  <si>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</si>
  <si>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</si>
  <si>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</si>
  <si>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</si>
  <si>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</si>
  <si>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</si>
  <si>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</si>
  <si>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</si>
  <si>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</si>
  <si>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</si>
  <si>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</si>
  <si>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</si>
  <si>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</si>
  <si>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</si>
  <si>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</si>
  <si>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</si>
  <si>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</si>
  <si>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</si>
  <si>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</si>
  <si>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</si>
  <si>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</si>
  <si>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</si>
  <si>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</si>
  <si>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</si>
  <si>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</si>
  <si>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</si>
  <si>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</si>
  <si>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</si>
  <si>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</si>
  <si>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</si>
  <si>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</si>
  <si>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</si>
  <si>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</si>
  <si>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</si>
  <si>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</si>
  <si>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</si>
  <si>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</si>
  <si>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</si>
  <si>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</si>
  <si>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</si>
  <si>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</si>
  <si>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</si>
  <si>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</si>
  <si>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</si>
  <si>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</si>
  <si>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</si>
  <si>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</si>
  <si>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</si>
  <si>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</si>
  <si>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</si>
  <si>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</si>
  <si>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</si>
  <si>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</si>
  <si>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</si>
  <si>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</si>
  <si>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</si>
  <si>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</si>
  <si>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</si>
  <si>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</si>
  <si>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</si>
  <si>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</si>
  <si>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</si>
  <si>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</si>
  <si>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</si>
  <si>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</si>
  <si>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</si>
  <si>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</si>
  <si>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</si>
  <si>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</si>
  <si>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</si>
  <si>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</si>
  <si>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</si>
  <si>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</si>
  <si>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</si>
  <si>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</si>
  <si>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</si>
  <si>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</si>
  <si>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</si>
  <si>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</si>
  <si>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</si>
  <si>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</si>
  <si>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</si>
  <si>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</si>
  <si>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</si>
  <si>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</si>
  <si>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</si>
  <si>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</si>
  <si>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</si>
  <si>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</si>
  <si>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</si>
  <si>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</si>
  <si>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</si>
  <si>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</si>
  <si>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</si>
  <si>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</si>
  <si>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</si>
  <si>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</si>
  <si>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</si>
  <si>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</si>
  <si>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</si>
  <si>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</si>
  <si>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</si>
  <si>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</si>
  <si>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</si>
  <si>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</si>
  <si>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</si>
  <si>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</si>
  <si>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</si>
  <si>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</si>
  <si>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</si>
  <si>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</si>
  <si>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</si>
  <si>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</si>
  <si>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</si>
  <si>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</si>
  <si>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</si>
  <si>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</si>
  <si>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</si>
  <si>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</si>
  <si>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</si>
  <si>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</si>
  <si>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</si>
  <si>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</si>
  <si>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</si>
  <si>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</si>
  <si>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</si>
  <si>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</si>
  <si>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</si>
  <si>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</si>
  <si>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</si>
  <si>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</si>
  <si>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</si>
  <si>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</si>
  <si>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</si>
  <si>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</si>
  <si>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</si>
  <si>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</si>
  <si>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</si>
  <si>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</si>
  <si>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</si>
  <si>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</si>
  <si>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</si>
  <si>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</si>
  <si>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</si>
  <si>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</si>
  <si>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</si>
  <si>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</si>
  <si>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</si>
  <si>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</si>
  <si>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</si>
  <si>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</si>
  <si>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</si>
  <si>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</si>
  <si>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</si>
  <si>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</si>
  <si>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</si>
  <si>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</si>
  <si>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</si>
  <si>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</si>
  <si>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</si>
  <si>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</si>
  <si>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</si>
  <si>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</si>
  <si>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</si>
  <si>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</si>
  <si>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</si>
  <si>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</si>
  <si>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</si>
  <si>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</si>
  <si>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</si>
  <si>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</si>
  <si>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</si>
  <si>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</si>
  <si>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</si>
  <si>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</si>
  <si>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</si>
  <si>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</si>
  <si>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</si>
  <si>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</si>
  <si>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</si>
  <si>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</si>
  <si>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</si>
  <si>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</si>
  <si>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</si>
  <si>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</si>
  <si>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</si>
  <si>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</si>
  <si>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</si>
  <si>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</si>
  <si>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</si>
  <si>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</si>
  <si>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</si>
  <si>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</si>
  <si>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</si>
  <si>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</si>
  <si>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</si>
  <si>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</si>
  <si>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</si>
  <si>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</si>
  <si>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</si>
  <si>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</si>
  <si>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</si>
  <si>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</si>
  <si>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</si>
  <si>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</si>
  <si>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</si>
  <si>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</si>
  <si>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</si>
  <si>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</si>
  <si>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</si>
  <si>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</si>
  <si>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</si>
  <si>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</si>
  <si>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</si>
  <si>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</si>
  <si>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</si>
  <si>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</si>
  <si>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</si>
  <si>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</si>
  <si>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</si>
  <si>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</si>
  <si>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</si>
  <si>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</si>
  <si>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</si>
  <si>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</si>
  <si>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</si>
  <si>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</si>
  <si>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</si>
  <si>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</si>
  <si>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</si>
  <si>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</si>
  <si>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</si>
  <si>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</si>
  <si>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</si>
  <si>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</si>
  <si>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</si>
  <si>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</si>
  <si>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</si>
  <si>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</si>
  <si>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</si>
  <si>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</si>
  <si>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</si>
  <si>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</si>
  <si>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</si>
  <si>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</si>
  <si>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</si>
  <si>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</si>
  <si>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</si>
  <si>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</si>
  <si>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</si>
  <si>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</si>
  <si>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</si>
  <si>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</si>
  <si>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</si>
  <si>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</si>
  <si>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</si>
  <si>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</si>
  <si>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</si>
  <si>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</si>
  <si>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</si>
  <si>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</si>
  <si>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</si>
  <si>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</si>
  <si>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</si>
  <si>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</si>
  <si>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</si>
  <si>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</si>
  <si>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</si>
  <si>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</si>
  <si>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</si>
  <si>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</si>
  <si>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</si>
  <si>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</si>
  <si>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</si>
  <si>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</si>
  <si>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</si>
  <si>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</si>
  <si>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</si>
  <si>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</si>
  <si>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</si>
  <si>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</si>
  <si>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</si>
  <si>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</si>
  <si>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</si>
  <si>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</si>
  <si>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</si>
  <si>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</si>
  <si>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</si>
  <si>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</si>
  <si>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</si>
  <si>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</si>
  <si>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</si>
  <si>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</si>
  <si>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</si>
  <si>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</si>
  <si>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</si>
  <si>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</si>
  <si>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</si>
  <si>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</si>
  <si>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</si>
  <si>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</si>
  <si>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</si>
  <si>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</si>
  <si>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</si>
  <si>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</si>
  <si>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</si>
  <si>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</si>
  <si>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</si>
  <si>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</si>
  <si>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</si>
  <si>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</si>
  <si>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</si>
  <si>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</si>
  <si>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</si>
  <si>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</si>
  <si>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</si>
  <si>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</si>
  <si>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</si>
  <si>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</si>
  <si>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</si>
  <si>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</si>
  <si>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</si>
  <si>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</si>
  <si>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</si>
  <si>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</si>
  <si>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</si>
  <si>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</si>
  <si>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</si>
  <si>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</si>
  <si>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</si>
  <si>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</si>
  <si>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</si>
  <si>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</si>
  <si>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</si>
  <si>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</si>
  <si>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</si>
  <si>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</si>
  <si>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</si>
  <si>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</si>
  <si>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</si>
  <si>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</si>
  <si>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</si>
  <si>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</si>
  <si>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</si>
  <si>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</si>
  <si>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</si>
  <si>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</si>
  <si>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</si>
  <si>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</si>
  <si>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</si>
  <si>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</si>
  <si>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</si>
  <si>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</si>
  <si>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</si>
  <si>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</si>
  <si>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</si>
  <si>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</si>
  <si>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</si>
  <si>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</si>
  <si>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</si>
  <si>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</si>
  <si>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</si>
  <si>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</si>
  <si>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</si>
  <si>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</si>
  <si>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</si>
  <si>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</si>
  <si>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</si>
  <si>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</si>
  <si>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</si>
  <si>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</si>
  <si>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</si>
  <si>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</si>
  <si>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</si>
  <si>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</si>
  <si>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</si>
  <si>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</si>
  <si>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</si>
  <si>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</si>
  <si>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</si>
  <si>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</si>
  <si>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</si>
  <si>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</si>
  <si>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</si>
  <si>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</si>
  <si>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</si>
  <si>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</si>
  <si>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</si>
  <si>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</si>
  <si>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</si>
  <si>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</si>
  <si>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</si>
  <si>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</si>
  <si>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</si>
  <si>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</si>
  <si>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</si>
  <si>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</si>
  <si>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</si>
  <si>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</si>
  <si>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</si>
  <si>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</si>
  <si>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</si>
  <si>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</si>
  <si>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</si>
  <si>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</si>
  <si>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</si>
  <si>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</si>
  <si>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</si>
  <si>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</si>
  <si>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</si>
  <si>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</si>
  <si>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</si>
  <si>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</si>
  <si>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</si>
  <si>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</si>
  <si>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</si>
  <si>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</si>
  <si>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</si>
  <si>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</si>
  <si>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</si>
  <si>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</si>
  <si>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</si>
  <si>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</si>
  <si>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</si>
  <si>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</si>
  <si>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</si>
  <si>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</si>
  <si>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</si>
  <si>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</si>
  <si>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</si>
  <si>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</si>
  <si>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</si>
  <si>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</si>
  <si>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</si>
  <si>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</si>
  <si>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</si>
  <si>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</si>
  <si>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</si>
  <si>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</si>
  <si>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</si>
  <si>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</si>
  <si>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</si>
  <si>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</si>
  <si>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</si>
  <si>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</si>
  <si>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</si>
  <si>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</si>
  <si>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</si>
  <si>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</si>
  <si>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</si>
  <si>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</si>
  <si>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</si>
  <si>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</si>
  <si>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</si>
  <si>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</si>
  <si>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</si>
  <si>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</si>
  <si>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</si>
  <si>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</si>
  <si>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</si>
  <si>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</si>
  <si>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</si>
  <si>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</si>
  <si>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</si>
  <si>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</si>
  <si>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</si>
  <si>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</si>
  <si>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</si>
  <si>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</si>
  <si>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</si>
  <si>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</si>
  <si>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</si>
  <si>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</si>
  <si>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</si>
  <si>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</si>
  <si>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</si>
  <si>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</si>
  <si>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</si>
  <si>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</si>
  <si>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</si>
  <si>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</si>
  <si>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</si>
  <si>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</si>
  <si>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</si>
  <si>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</si>
  <si>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</si>
  <si>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</si>
  <si>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</si>
  <si>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</si>
  <si>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</si>
  <si>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</si>
  <si>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</si>
  <si>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</si>
  <si>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</si>
  <si>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</si>
  <si>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</si>
  <si>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</si>
  <si>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</si>
  <si>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</si>
  <si>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</si>
  <si>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</si>
  <si>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</si>
  <si>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</si>
  <si>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</si>
  <si>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</si>
  <si>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</si>
  <si>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</si>
  <si>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</si>
  <si>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</si>
  <si>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</si>
  <si>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</si>
  <si>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</si>
  <si>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</si>
  <si>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</si>
  <si>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</si>
  <si>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</si>
  <si>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</si>
  <si>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</si>
  <si>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</si>
  <si>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</si>
  <si>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</si>
  <si>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</si>
  <si>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</si>
  <si>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</si>
  <si>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</si>
  <si>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</si>
  <si>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</si>
  <si>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</si>
  <si>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</si>
  <si>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</si>
  <si>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</si>
  <si>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</si>
  <si>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</si>
  <si>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</si>
  <si>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</si>
  <si>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</si>
  <si>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</si>
  <si>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</si>
  <si>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</si>
  <si>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</si>
  <si>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</si>
  <si>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</si>
  <si>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</si>
  <si>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</si>
  <si>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</si>
  <si>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</si>
  <si>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</si>
  <si>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</si>
  <si>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</si>
  <si>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</si>
  <si>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</si>
  <si>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</si>
  <si>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</si>
  <si>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</si>
  <si>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</si>
  <si>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</si>
  <si>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</si>
  <si>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</si>
  <si>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</si>
  <si>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</si>
  <si>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</si>
  <si>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</si>
  <si>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</si>
  <si>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</si>
  <si>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</si>
  <si>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</si>
  <si>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</si>
  <si>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</si>
  <si>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</si>
  <si>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</si>
  <si>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</si>
  <si>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</si>
  <si>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</si>
  <si>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</si>
  <si>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</si>
  <si>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</si>
  <si>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</si>
  <si>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</si>
  <si>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</si>
  <si>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</si>
  <si>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</si>
  <si>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</si>
  <si>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</si>
  <si>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</si>
  <si>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</si>
  <si>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</si>
  <si>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</si>
  <si>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</si>
  <si>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</si>
  <si>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</si>
  <si>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</si>
  <si>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</si>
  <si>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</si>
  <si>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</si>
  <si>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</si>
  <si>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</si>
  <si>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</si>
  <si>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</si>
  <si>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</si>
  <si>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</si>
  <si>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</si>
  <si>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</si>
  <si>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</si>
  <si>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</si>
  <si>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</si>
  <si>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</si>
  <si>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</si>
  <si>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</si>
  <si>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</si>
  <si>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</si>
  <si>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</si>
  <si>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</si>
  <si>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</si>
  <si>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</si>
  <si>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</si>
  <si>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</si>
  <si>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</si>
  <si>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</si>
  <si>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</si>
  <si>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</si>
  <si>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</si>
  <si>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</si>
  <si>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</si>
  <si>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</si>
  <si>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</si>
  <si>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</si>
  <si>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</si>
  <si>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</si>
  <si>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</si>
  <si>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</si>
  <si>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</si>
  <si>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</si>
  <si>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</si>
  <si>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</si>
  <si>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</si>
  <si>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</si>
  <si>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</si>
  <si>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</si>
  <si>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</si>
  <si>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</si>
  <si>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</si>
  <si>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</si>
  <si>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</si>
  <si>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</si>
  <si>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</si>
  <si>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</si>
  <si>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</si>
  <si>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</si>
  <si>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</si>
  <si>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</si>
  <si>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</si>
  <si>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</si>
  <si>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</si>
  <si>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</si>
  <si>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</si>
  <si>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</si>
  <si>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</si>
  <si>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</si>
  <si>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</si>
  <si>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</si>
  <si>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</si>
  <si>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</si>
  <si>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</si>
  <si>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</si>
  <si>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</si>
  <si>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</si>
  <si>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</si>
  <si>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</si>
  <si>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</si>
  <si>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</si>
  <si>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</si>
  <si>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</si>
  <si>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</si>
  <si>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</si>
  <si>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</si>
  <si>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</si>
  <si>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</si>
  <si>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</si>
  <si>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</si>
  <si>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</si>
  <si>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</si>
  <si>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</si>
  <si>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</si>
  <si>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</si>
  <si>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</si>
  <si>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</si>
  <si>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</si>
  <si>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</si>
  <si>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</si>
  <si>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</si>
  <si>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</si>
  <si>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</si>
  <si>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</si>
  <si>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</si>
  <si>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</si>
  <si>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</si>
  <si>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</si>
  <si>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</si>
  <si>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</si>
  <si>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</si>
  <si>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</si>
  <si>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</si>
  <si>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</si>
  <si>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</si>
  <si>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</si>
  <si>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</si>
  <si>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</si>
  <si>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</si>
  <si>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</si>
  <si>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</si>
  <si>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</si>
  <si>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</si>
  <si>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</si>
  <si>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</si>
  <si>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</si>
  <si>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</si>
  <si>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</si>
  <si>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</si>
  <si>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</si>
  <si>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</si>
  <si>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</si>
  <si>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</si>
  <si>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</si>
  <si>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</si>
  <si>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</si>
  <si>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</si>
  <si>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</si>
  <si>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</si>
  <si>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</si>
  <si>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</si>
  <si>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</si>
  <si>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</si>
  <si>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</si>
  <si>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</si>
  <si>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</si>
  <si>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</si>
  <si>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</si>
  <si>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</si>
  <si>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</si>
  <si>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</si>
  <si>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</si>
  <si>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</si>
  <si>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</si>
  <si>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</si>
  <si>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</si>
  <si>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</si>
  <si>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</si>
  <si>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</si>
  <si>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</si>
  <si>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</si>
  <si>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</si>
  <si>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</si>
  <si>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</si>
  <si>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</si>
  <si>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</si>
  <si>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</si>
  <si>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</si>
  <si>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</si>
  <si>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</si>
  <si>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</si>
  <si>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</si>
  <si>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</si>
  <si>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</si>
  <si>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</si>
  <si>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</si>
  <si>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</si>
  <si>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</si>
  <si>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</si>
  <si>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</si>
  <si>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</si>
  <si>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</si>
  <si>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</si>
  <si>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</si>
  <si>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</si>
  <si>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</si>
  <si>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</si>
  <si>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</si>
  <si>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</si>
  <si>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</si>
  <si>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</si>
  <si>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</si>
  <si>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</si>
  <si>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</si>
  <si>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</si>
  <si>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</si>
  <si>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</si>
  <si>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</si>
  <si>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</si>
  <si>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</si>
  <si>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</si>
  <si>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</si>
  <si>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</si>
  <si>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</si>
  <si>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</si>
  <si>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</si>
  <si>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</si>
  <si>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</si>
  <si>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</si>
  <si>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</si>
  <si>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</si>
  <si>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</si>
  <si>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</si>
  <si>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</si>
  <si>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</si>
  <si>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</si>
  <si>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</si>
  <si>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</si>
  <si>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</si>
  <si>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</si>
  <si>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</si>
  <si>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</si>
  <si>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</si>
  <si>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</si>
  <si>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</si>
  <si>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</si>
  <si>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</si>
  <si>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</si>
  <si>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</si>
  <si>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</si>
  <si>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</si>
  <si>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</si>
  <si>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</si>
  <si>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</si>
  <si>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</si>
  <si>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</si>
  <si>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</si>
  <si>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</si>
  <si>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</si>
  <si>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</si>
  <si>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</si>
  <si>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</si>
  <si>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</si>
  <si>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</si>
  <si>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</si>
  <si>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</si>
  <si>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</si>
  <si>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</si>
  <si>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</si>
  <si>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</si>
  <si>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</si>
  <si>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</si>
  <si>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</si>
  <si>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</si>
  <si>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</si>
  <si>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</si>
  <si>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</si>
  <si>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</si>
  <si>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</si>
  <si>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</si>
  <si>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</si>
  <si>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</si>
  <si>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</si>
  <si>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</si>
  <si>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</si>
  <si>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</si>
  <si>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</si>
  <si>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</si>
  <si>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</si>
  <si>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</si>
  <si>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</si>
  <si>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</si>
  <si>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</si>
  <si>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</si>
  <si>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</si>
  <si>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</si>
  <si>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</si>
  <si>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</si>
  <si>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</si>
  <si>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</si>
  <si>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</si>
  <si>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</si>
  <si>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</si>
  <si>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</si>
  <si>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</si>
  <si>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</si>
  <si>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</si>
  <si>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</si>
  <si>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</si>
  <si>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</si>
  <si>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</si>
  <si>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</si>
  <si>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</si>
  <si>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</si>
  <si>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</si>
  <si>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</si>
  <si>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</si>
  <si>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</si>
  <si>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</si>
  <si>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</si>
  <si>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</si>
  <si>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</si>
  <si>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</si>
  <si>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</si>
  <si>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</si>
  <si>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</si>
  <si>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</si>
  <si>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</si>
  <si>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</si>
  <si>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</si>
  <si>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</si>
  <si>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</si>
  <si>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</si>
  <si>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</si>
  <si>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</si>
  <si>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</si>
  <si>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</si>
  <si>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</si>
  <si>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</si>
  <si>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</si>
  <si>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</si>
  <si>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</si>
  <si>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</si>
  <si>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</si>
  <si>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</si>
  <si>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</si>
  <si>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</si>
  <si>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</si>
  <si>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</si>
  <si>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</si>
  <si>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</si>
  <si>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</si>
  <si>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</si>
  <si>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</si>
  <si>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</si>
  <si>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</si>
  <si>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</si>
  <si>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</si>
  <si>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</si>
  <si>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</si>
  <si>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</si>
  <si>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</si>
  <si>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</si>
  <si>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</si>
  <si>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</si>
  <si>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</si>
  <si>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</si>
  <si>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</si>
  <si>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</si>
  <si>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</si>
  <si>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</si>
  <si>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</si>
  <si>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</si>
  <si>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</si>
  <si>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</si>
  <si>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</si>
  <si>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</si>
  <si>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</si>
  <si>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</si>
  <si>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</si>
  <si>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</si>
  <si>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</si>
  <si>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</si>
  <si>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</si>
  <si>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</si>
  <si>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</si>
  <si>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</si>
  <si>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</si>
  <si>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</si>
  <si>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</si>
  <si>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</si>
  <si>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</si>
  <si>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</si>
  <si>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</si>
  <si>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</si>
  <si>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</si>
  <si>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</si>
  <si>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</si>
  <si>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</si>
  <si>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</si>
  <si>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</si>
  <si>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</si>
  <si>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</si>
  <si>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</si>
  <si>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</si>
  <si>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</si>
  <si>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</si>
  <si>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</si>
  <si>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</si>
  <si>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</si>
  <si>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</si>
  <si>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</si>
  <si>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</si>
  <si>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</si>
  <si>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</si>
  <si>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</si>
  <si>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</si>
  <si>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</si>
  <si>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</si>
  <si>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</si>
  <si>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</si>
  <si>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</si>
  <si>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</si>
  <si>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</si>
  <si>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</si>
  <si>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</si>
  <si>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</si>
  <si>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</si>
  <si>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</si>
  <si>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</si>
  <si>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</si>
  <si>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</si>
  <si>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</si>
  <si>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</si>
  <si>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</si>
  <si>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</si>
  <si>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</si>
  <si>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</si>
  <si>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</si>
  <si>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</si>
  <si>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</si>
  <si>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</si>
  <si>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</si>
  <si>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</si>
  <si>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</si>
  <si>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</si>
  <si>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</si>
  <si>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</si>
  <si>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</si>
  <si>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</si>
  <si>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</si>
  <si>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</si>
  <si>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</si>
  <si>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</si>
  <si>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</si>
  <si>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</si>
  <si>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</si>
  <si>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</si>
  <si>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</si>
  <si>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</si>
  <si>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</si>
  <si>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</si>
  <si>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</si>
  <si>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</si>
  <si>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</si>
  <si>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</si>
  <si>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</si>
  <si>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</si>
  <si>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</si>
  <si>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</si>
  <si>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</si>
  <si>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</si>
  <si>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</si>
  <si>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</si>
  <si>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</si>
  <si>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</si>
  <si>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</si>
  <si>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</si>
  <si>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</si>
  <si>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</si>
  <si>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</si>
  <si>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</si>
  <si>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</si>
  <si>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</si>
  <si>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</si>
  <si>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</si>
  <si>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</si>
  <si>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</si>
  <si>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</si>
  <si>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</si>
  <si>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</si>
  <si>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</si>
  <si>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</si>
  <si>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</si>
  <si>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</si>
  <si>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</si>
  <si>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</si>
  <si>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</si>
  <si>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</si>
  <si>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</si>
  <si>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</si>
  <si>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</si>
  <si>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</si>
  <si>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</si>
  <si>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</si>
  <si>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</si>
  <si>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</si>
  <si>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</si>
  <si>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</si>
  <si>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</si>
  <si>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</si>
  <si>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</si>
  <si>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</si>
  <si>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</si>
  <si>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</si>
  <si>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</si>
  <si>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</si>
  <si>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</si>
  <si>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</si>
  <si>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</si>
  <si>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</si>
  <si>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</si>
  <si>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</si>
  <si>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</si>
  <si>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</si>
  <si>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</si>
  <si>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</si>
  <si>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</si>
  <si>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</si>
  <si>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</si>
  <si>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</si>
  <si>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</si>
  <si>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</si>
  <si>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</si>
  <si>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</si>
  <si>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</si>
  <si>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</si>
  <si>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</si>
  <si>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</si>
  <si>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</si>
  <si>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</si>
  <si>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</si>
  <si>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</si>
  <si>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</si>
  <si>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</si>
  <si>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</si>
  <si>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</si>
  <si>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</si>
  <si>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</si>
  <si>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</si>
  <si>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</si>
  <si>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</si>
  <si>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</si>
  <si>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</si>
  <si>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</si>
  <si>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</si>
  <si>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</si>
  <si>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</si>
  <si>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</si>
  <si>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</si>
  <si>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</si>
  <si>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</si>
  <si>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</si>
  <si>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</si>
  <si>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</si>
  <si>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</si>
  <si>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</si>
  <si>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</si>
  <si>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</si>
  <si>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</si>
  <si>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</si>
  <si>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</si>
  <si>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</si>
  <si>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</si>
  <si>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</si>
  <si>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</si>
  <si>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</si>
  <si>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</si>
  <si>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</si>
  <si>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</si>
  <si>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</si>
  <si>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</si>
  <si>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</si>
  <si>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</si>
  <si>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</si>
  <si>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</si>
  <si>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</si>
  <si>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</si>
  <si>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</si>
  <si>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</si>
  <si>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</si>
  <si>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</si>
  <si>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</si>
  <si>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</si>
  <si>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</si>
  <si>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</si>
  <si>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</si>
  <si>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</si>
  <si>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</si>
  <si>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</si>
  <si>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</si>
  <si>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</si>
  <si>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</si>
  <si>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</si>
  <si>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</si>
  <si>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</si>
  <si>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</si>
  <si>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</si>
  <si>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</si>
  <si>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</si>
  <si>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</si>
  <si>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</si>
  <si>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</si>
  <si>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</si>
  <si>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</si>
  <si>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</si>
  <si>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</si>
  <si>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</si>
  <si>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</si>
  <si>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</si>
  <si>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</si>
  <si>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</si>
  <si>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</si>
  <si>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</si>
  <si>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</si>
  <si>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</si>
  <si>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</si>
  <si>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</si>
  <si>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</si>
  <si>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</si>
  <si>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</si>
  <si>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</si>
  <si>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</si>
  <si>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</si>
  <si>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</si>
  <si>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</si>
  <si>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</si>
  <si>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</si>
  <si>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</si>
  <si>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</si>
  <si>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</si>
  <si>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</si>
  <si>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</si>
  <si>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</si>
  <si>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</si>
  <si>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</si>
  <si>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</si>
  <si>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</si>
  <si>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</si>
  <si>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</si>
  <si>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</si>
  <si>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</si>
  <si>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</si>
  <si>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</si>
  <si>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</si>
  <si>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</si>
  <si>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</si>
  <si>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</si>
  <si>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</si>
  <si>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</si>
  <si>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</si>
  <si>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</si>
  <si>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</si>
  <si>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</si>
  <si>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</si>
  <si>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</si>
  <si>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</si>
  <si>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</si>
  <si>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</si>
  <si>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</si>
  <si>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</si>
  <si>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</si>
  <si>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</si>
  <si>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</si>
  <si>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</si>
  <si>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</si>
  <si>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</si>
  <si>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</si>
  <si>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</si>
  <si>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</si>
  <si>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</si>
  <si>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</si>
  <si>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</si>
  <si>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</si>
  <si>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</si>
  <si>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</si>
  <si>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</si>
  <si>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</si>
  <si>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</si>
  <si>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</si>
  <si>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</si>
  <si>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</si>
  <si>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</si>
  <si>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</si>
  <si>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</si>
  <si>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</si>
  <si>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</si>
  <si>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</si>
  <si>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</si>
  <si>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</si>
  <si>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</si>
  <si>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</si>
  <si>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</si>
  <si>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</si>
  <si>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</si>
  <si>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</si>
  <si>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</si>
  <si>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</si>
  <si>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</si>
  <si>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</si>
  <si>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</si>
  <si>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</si>
  <si>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</si>
  <si>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</si>
  <si>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</si>
  <si>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</si>
  <si>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</si>
  <si>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</si>
  <si>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</si>
  <si>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</si>
  <si>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</si>
  <si>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</si>
  <si>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</si>
  <si>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</si>
  <si>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</si>
  <si>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</si>
  <si>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</si>
  <si>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</si>
  <si>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</si>
  <si>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</si>
  <si>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</si>
  <si>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</si>
  <si>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</si>
  <si>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</si>
  <si>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</si>
  <si>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</si>
  <si>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</si>
  <si>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</si>
  <si>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</si>
  <si>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</si>
  <si>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</si>
  <si>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</si>
  <si>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</si>
  <si>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</si>
  <si>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</si>
  <si>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</si>
  <si>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</si>
  <si>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</si>
  <si>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</si>
  <si>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</si>
  <si>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</si>
  <si>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</si>
  <si>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</si>
  <si>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</si>
  <si>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</si>
  <si>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</si>
  <si>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</si>
  <si>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</si>
  <si>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</si>
  <si>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</si>
  <si>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</si>
  <si>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</si>
  <si>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</si>
  <si>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</si>
  <si>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</si>
  <si>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</si>
  <si>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</si>
  <si>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</si>
  <si>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</si>
  <si>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</si>
  <si>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</si>
  <si>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</si>
  <si>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</si>
  <si>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</si>
  <si>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</si>
  <si>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</si>
  <si>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</si>
  <si>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</si>
  <si>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</si>
  <si>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</si>
  <si>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</si>
  <si>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</si>
  <si>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</si>
  <si>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</si>
  <si>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</si>
  <si>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</si>
  <si>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</si>
  <si>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</si>
  <si>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</si>
  <si>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</si>
  <si>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</si>
  <si>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</si>
  <si>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</si>
  <si>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</si>
  <si>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</si>
  <si>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</si>
  <si>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</si>
  <si>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</si>
  <si>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</si>
  <si>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</si>
  <si>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</si>
  <si>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</si>
  <si>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</si>
  <si>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</si>
  <si>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</si>
  <si>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</si>
  <si>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</si>
  <si>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</si>
  <si>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</si>
  <si>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</si>
  <si>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</si>
  <si>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</si>
  <si>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</si>
  <si>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</si>
  <si>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</si>
  <si>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</si>
  <si>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</si>
  <si>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</si>
  <si>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</si>
  <si>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</si>
  <si>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</si>
  <si>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</si>
  <si>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</si>
  <si>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</si>
  <si>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</si>
  <si>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</si>
  <si>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</si>
  <si>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</si>
  <si>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</si>
  <si>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</si>
  <si>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</si>
  <si>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</si>
  <si>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</si>
  <si>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</si>
  <si>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</si>
  <si>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</si>
  <si>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</si>
  <si>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</si>
  <si>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</si>
  <si>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</si>
  <si>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</si>
  <si>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</si>
  <si>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</si>
  <si>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</si>
  <si>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</si>
  <si>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</si>
  <si>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</si>
  <si>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</si>
  <si>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</si>
  <si>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</si>
  <si>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</si>
  <si>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</si>
  <si>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</si>
  <si>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</si>
  <si>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</si>
  <si>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</si>
  <si>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</si>
  <si>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</si>
  <si>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</si>
  <si>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</si>
  <si>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</si>
  <si>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</si>
  <si>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</si>
  <si>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</si>
  <si>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</si>
  <si>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</si>
  <si>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</si>
  <si>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</si>
  <si>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</si>
  <si>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</si>
  <si>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</si>
  <si>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</si>
  <si>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</si>
  <si>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</si>
  <si>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</si>
  <si>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</si>
  <si>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</si>
  <si>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</si>
  <si>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</si>
  <si>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</si>
  <si>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</si>
  <si>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</si>
  <si>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</si>
  <si>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</si>
  <si>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</si>
  <si>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</si>
  <si>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</si>
  <si>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</si>
  <si>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</si>
  <si>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</si>
  <si>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</si>
  <si>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</si>
  <si>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</si>
  <si>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</si>
  <si>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</si>
  <si>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</si>
  <si>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</si>
  <si>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</si>
  <si>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</si>
  <si>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</si>
  <si>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</si>
  <si>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</si>
  <si>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</si>
  <si>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</si>
  <si>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</si>
  <si>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</si>
  <si>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</si>
  <si>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</si>
  <si>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</si>
  <si>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</si>
  <si>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</si>
  <si>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</si>
  <si>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</si>
  <si>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</si>
  <si>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</si>
  <si>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</si>
  <si>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</si>
  <si>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</si>
  <si>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</si>
  <si>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</si>
  <si>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</si>
  <si>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</si>
  <si>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</si>
  <si>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</si>
  <si>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</si>
  <si>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</si>
  <si>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</si>
  <si>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</si>
  <si>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</si>
  <si>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</si>
  <si>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</si>
  <si>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</si>
  <si>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</si>
  <si>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</si>
  <si>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</si>
  <si>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</si>
  <si>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</si>
  <si>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</si>
  <si>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</si>
  <si>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</si>
  <si>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</si>
  <si>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</si>
  <si>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</si>
  <si>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</si>
  <si>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</si>
  <si>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</si>
  <si>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</si>
  <si>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</si>
  <si>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</si>
  <si>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</si>
  <si>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</si>
  <si>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</si>
  <si>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</si>
  <si>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</si>
  <si>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</si>
  <si>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</si>
  <si>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</si>
  <si>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</si>
  <si>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</si>
  <si>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</si>
  <si>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</si>
  <si>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</si>
  <si>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</si>
  <si>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</si>
  <si>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</si>
  <si>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</si>
  <si>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</si>
  <si>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</si>
  <si>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</si>
  <si>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</si>
  <si>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</si>
  <si>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</si>
  <si>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</si>
  <si>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</si>
  <si>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</si>
  <si>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</si>
  <si>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</si>
  <si>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</si>
  <si>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</si>
  <si>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</si>
  <si>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</si>
  <si>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</si>
  <si>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</si>
  <si>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</si>
  <si>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</si>
  <si>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</si>
  <si>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</si>
  <si>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</si>
  <si>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</si>
  <si>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</si>
  <si>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</si>
  <si>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</si>
  <si>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</si>
  <si>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</si>
  <si>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</si>
  <si>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</si>
  <si>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</si>
  <si>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</si>
  <si>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</si>
  <si>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</si>
  <si>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</si>
  <si>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</si>
  <si>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</si>
  <si>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</si>
  <si>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</si>
  <si>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</si>
  <si>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</si>
  <si>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</si>
  <si>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</si>
  <si>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</si>
  <si>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</si>
  <si>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</si>
  <si>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</si>
  <si>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</si>
  <si>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</si>
  <si>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</si>
  <si>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</si>
  <si>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</si>
  <si>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</si>
  <si>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</si>
  <si>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</si>
  <si>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</si>
  <si>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</si>
  <si>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</si>
  <si>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</si>
  <si>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</si>
  <si>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</si>
  <si>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</si>
  <si>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</si>
  <si>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</si>
  <si>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</si>
  <si>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</si>
  <si>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</si>
  <si>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</si>
  <si>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</si>
  <si>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</si>
  <si>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</si>
  <si>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</si>
  <si>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</si>
  <si>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</si>
  <si>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</si>
  <si>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</si>
  <si>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</si>
  <si>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</si>
  <si>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</si>
  <si>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</si>
  <si>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</si>
  <si>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</si>
  <si>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</si>
  <si>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</si>
  <si>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</si>
  <si>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</si>
  <si>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</si>
  <si>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</si>
  <si>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</si>
  <si>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</si>
  <si>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</si>
  <si>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</si>
  <si>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</si>
  <si>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</si>
  <si>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</si>
  <si>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</si>
  <si>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</si>
  <si>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</si>
  <si>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</si>
  <si>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</si>
  <si>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</si>
  <si>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</si>
  <si>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</si>
  <si>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</si>
  <si>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</si>
  <si>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</si>
  <si>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</si>
  <si>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</si>
  <si>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</si>
  <si>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</si>
  <si>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</si>
  <si>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</si>
  <si>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</si>
  <si>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</si>
  <si>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</si>
  <si>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</si>
  <si>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</si>
  <si>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</si>
  <si>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</si>
  <si>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</si>
  <si>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</si>
  <si>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</si>
  <si>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</si>
  <si>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</si>
  <si>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</si>
  <si>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</si>
  <si>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</si>
  <si>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</si>
  <si>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</si>
  <si>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</si>
  <si>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</si>
  <si>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</si>
  <si>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</si>
  <si>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</si>
  <si>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</si>
  <si>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</si>
  <si>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</si>
  <si>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</si>
  <si>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</si>
  <si>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</si>
  <si>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</si>
  <si>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</si>
  <si>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</si>
  <si>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</si>
  <si>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</si>
  <si>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</si>
  <si>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</si>
  <si>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</si>
  <si>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</si>
  <si>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</si>
  <si>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</si>
  <si>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</si>
  <si>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</si>
  <si>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</si>
  <si>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</si>
  <si>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</si>
  <si>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</si>
  <si>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</si>
  <si>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</si>
  <si>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</si>
  <si>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</si>
  <si>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</si>
  <si>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</si>
  <si>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</si>
  <si>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</si>
  <si>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</si>
  <si>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</si>
  <si>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</si>
  <si>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</si>
  <si>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</si>
  <si>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</si>
  <si>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</si>
  <si>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</si>
  <si>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</si>
  <si>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</si>
  <si>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</si>
  <si>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</si>
  <si>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</si>
  <si>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</si>
  <si>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</si>
  <si>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</si>
  <si>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</si>
  <si>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</si>
  <si>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</si>
  <si>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</si>
  <si>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</si>
  <si>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</si>
  <si>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</si>
  <si>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</si>
  <si>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</si>
  <si>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</si>
  <si>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</si>
  <si>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</si>
  <si>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</si>
  <si>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</si>
  <si>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</si>
  <si>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</si>
  <si>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</si>
  <si>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</si>
  <si>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</si>
  <si>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</si>
  <si>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</si>
  <si>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</si>
  <si>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</si>
  <si>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</si>
  <si>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</si>
  <si>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</si>
  <si>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</si>
  <si>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</si>
  <si>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</si>
  <si>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</si>
  <si>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</si>
  <si>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</si>
  <si>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</si>
  <si>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</si>
  <si>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</si>
  <si>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</si>
  <si>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</si>
  <si>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</si>
  <si>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</si>
  <si>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</si>
  <si>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</si>
  <si>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</si>
  <si>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</si>
  <si>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</si>
  <si>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</si>
  <si>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</si>
  <si>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</si>
  <si>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</si>
  <si>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</si>
  <si>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</si>
  <si>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</si>
  <si>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</si>
  <si>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</si>
  <si>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</si>
  <si>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</si>
  <si>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</si>
  <si>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</si>
  <si>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</si>
  <si>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</si>
  <si>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</si>
  <si>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</si>
  <si>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</si>
  <si>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</si>
  <si>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</si>
  <si>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</si>
  <si>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</si>
  <si>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</si>
  <si>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</si>
  <si>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</si>
  <si>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</si>
  <si>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</si>
  <si>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</si>
  <si>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</si>
  <si>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</si>
  <si>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</si>
  <si>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</si>
  <si>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</si>
  <si>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</si>
  <si>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</si>
  <si>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</si>
  <si>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</si>
  <si>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</si>
  <si>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</si>
  <si>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</si>
  <si>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</si>
  <si>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</si>
  <si>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</si>
  <si>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</si>
  <si>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</si>
  <si>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</si>
  <si>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</si>
  <si>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</si>
  <si>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</si>
  <si>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</si>
  <si>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</si>
  <si>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</si>
  <si>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</si>
  <si>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</si>
  <si>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</si>
  <si>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</si>
  <si>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</si>
  <si>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</si>
  <si>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</si>
  <si>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</si>
  <si>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</si>
  <si>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</si>
  <si>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</si>
  <si>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</si>
  <si>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</si>
  <si>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</si>
  <si>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</si>
  <si>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</si>
  <si>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</si>
  <si>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</si>
  <si>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</si>
  <si>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</si>
  <si>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</si>
  <si>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</si>
  <si>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</si>
  <si>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</si>
  <si>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</si>
  <si>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</si>
  <si>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</si>
  <si>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</si>
  <si>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</si>
  <si>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</si>
  <si>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</si>
  <si>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</si>
  <si>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</si>
  <si>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</si>
  <si>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</si>
  <si>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</si>
  <si>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</si>
  <si>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</si>
  <si>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</si>
  <si>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</si>
  <si>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</si>
  <si>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</si>
  <si>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</si>
  <si>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</si>
  <si>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</si>
  <si>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</si>
  <si>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</si>
  <si>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</si>
  <si>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</si>
  <si>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</si>
  <si>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</si>
  <si>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</si>
  <si>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</si>
  <si>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</si>
  <si>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</si>
  <si>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</si>
  <si>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</si>
  <si>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</si>
  <si>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</si>
  <si>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</si>
  <si>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</si>
  <si>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</si>
  <si>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</si>
  <si>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</si>
  <si>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</si>
  <si>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</si>
  <si>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</si>
  <si>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</si>
  <si>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</si>
  <si>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</si>
  <si>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</si>
  <si>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</si>
  <si>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</si>
  <si>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</si>
  <si>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</si>
  <si>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</si>
  <si>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</si>
  <si>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</si>
  <si>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</si>
  <si>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</si>
  <si>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</si>
  <si>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</si>
  <si>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</si>
  <si>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</si>
  <si>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</si>
  <si>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</si>
  <si>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</si>
  <si>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</si>
  <si>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</si>
  <si>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</si>
  <si>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</si>
  <si>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</si>
  <si>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</si>
  <si>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</si>
  <si>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</si>
  <si>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</si>
  <si>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</si>
  <si>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</si>
  <si>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</si>
  <si>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</si>
  <si>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</si>
  <si>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</si>
  <si>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</si>
  <si>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</si>
  <si>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</si>
  <si>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</si>
  <si>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</si>
  <si>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</si>
  <si>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</si>
  <si>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</si>
  <si>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</si>
  <si>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</si>
  <si>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</si>
  <si>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</si>
  <si>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</si>
  <si>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</si>
  <si>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</si>
  <si>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</si>
  <si>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</si>
  <si>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</si>
  <si>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</si>
  <si>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</si>
  <si>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</si>
  <si>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</si>
  <si>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</si>
  <si>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</si>
  <si>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</si>
  <si>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</si>
  <si>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</si>
  <si>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</si>
  <si>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</si>
  <si>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</si>
  <si>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</si>
  <si>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</si>
  <si>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</si>
  <si>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</si>
  <si>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</si>
  <si>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</si>
  <si>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</si>
  <si>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</si>
  <si>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</si>
  <si>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</si>
  <si>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</si>
  <si>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</si>
  <si>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</si>
  <si>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</si>
  <si>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</si>
  <si>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</si>
  <si>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</si>
  <si>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</si>
  <si>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</si>
  <si>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</si>
  <si>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</si>
  <si>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</si>
  <si>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</si>
  <si>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</si>
  <si>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</si>
  <si>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</si>
  <si>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</si>
  <si>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</si>
  <si>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</si>
  <si>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</si>
  <si>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</si>
  <si>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</si>
  <si>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</si>
  <si>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</si>
  <si>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</si>
  <si>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</si>
  <si>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</si>
  <si>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</si>
  <si>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</si>
  <si>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</si>
  <si>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</si>
  <si>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</si>
  <si>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</si>
  <si>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</si>
  <si>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</si>
  <si>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</si>
  <si>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</si>
  <si>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</si>
  <si>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</si>
  <si>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</si>
  <si>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</si>
  <si>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</si>
  <si>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</si>
  <si>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</si>
  <si>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</si>
  <si>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</si>
  <si>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</si>
  <si>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</si>
  <si>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</si>
  <si>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</si>
  <si>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</si>
  <si>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</si>
  <si>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</si>
  <si>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</si>
  <si>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</si>
  <si>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</si>
  <si>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</si>
  <si>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</si>
  <si>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</si>
  <si>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</si>
  <si>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</si>
  <si>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</si>
  <si>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</si>
  <si>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</si>
  <si>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</si>
  <si>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</si>
  <si>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</si>
  <si>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</si>
  <si>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</si>
  <si>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</si>
  <si>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</si>
  <si>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</si>
  <si>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</si>
  <si>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</si>
  <si>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</si>
  <si>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</si>
  <si>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</si>
  <si>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</si>
  <si>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</si>
  <si>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</si>
  <si>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</si>
  <si>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</si>
  <si>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</si>
  <si>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</si>
  <si>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</si>
  <si>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</si>
  <si>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</si>
  <si>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</si>
  <si>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</si>
  <si>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</si>
  <si>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</si>
  <si>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</si>
  <si>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</si>
  <si>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</si>
  <si>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</si>
  <si>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</si>
  <si>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</si>
  <si>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</si>
  <si>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</si>
  <si>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</si>
  <si>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</si>
  <si>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</si>
  <si>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</si>
  <si>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</si>
  <si>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</si>
  <si>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</si>
  <si>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</si>
  <si>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</si>
  <si>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</si>
  <si>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</si>
  <si>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</si>
  <si>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</si>
  <si>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</si>
  <si>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</si>
  <si>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</si>
  <si>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</si>
  <si>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</si>
  <si>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</si>
  <si>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</si>
  <si>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</si>
  <si>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</si>
  <si>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</si>
  <si>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</si>
  <si>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</si>
  <si>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</si>
  <si>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</si>
  <si>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</si>
  <si>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</si>
  <si>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</si>
  <si>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</si>
  <si>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</si>
  <si>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</si>
  <si>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</si>
  <si>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</si>
  <si>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</si>
  <si>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</si>
  <si>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</si>
  <si>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</si>
  <si>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</si>
  <si>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</si>
  <si>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</si>
  <si>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</si>
  <si>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</si>
  <si>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</si>
  <si>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</si>
  <si>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</si>
  <si>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</si>
  <si>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</si>
  <si>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</si>
  <si>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</si>
  <si>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</si>
  <si>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</si>
  <si>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</si>
  <si>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</si>
  <si>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</si>
  <si>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</si>
  <si>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</si>
  <si>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</si>
  <si>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</si>
  <si>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</si>
  <si>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</si>
  <si>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</si>
  <si>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</si>
  <si>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</si>
  <si>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</si>
  <si>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</si>
  <si>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</si>
  <si>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</si>
  <si>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</si>
  <si>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</si>
  <si>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</si>
  <si>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</si>
  <si>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</si>
  <si>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</si>
  <si>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</si>
  <si>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</si>
  <si>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</si>
  <si>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</si>
  <si>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</si>
  <si>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</si>
  <si>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</si>
  <si>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</si>
  <si>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</si>
  <si>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</si>
  <si>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</si>
  <si>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</si>
  <si>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</si>
  <si>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</si>
  <si>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</si>
  <si>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</si>
  <si>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</si>
  <si>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</si>
  <si>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</si>
  <si>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</si>
  <si>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</si>
  <si>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</si>
  <si>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</si>
  <si>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</si>
  <si>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</si>
  <si>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</si>
  <si>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</si>
  <si>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</si>
  <si>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</si>
  <si>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</si>
  <si>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</si>
  <si>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</si>
  <si>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</si>
  <si>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</si>
  <si>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</si>
  <si>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</si>
  <si>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</si>
  <si>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</si>
  <si>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</si>
  <si>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</si>
  <si>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</si>
  <si>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</si>
  <si>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</si>
  <si>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</si>
  <si>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</si>
  <si>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</si>
  <si>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</si>
  <si>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</si>
  <si>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</si>
  <si>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</si>
  <si>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</si>
  <si>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</si>
  <si>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</si>
  <si>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</si>
  <si>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</si>
  <si>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</si>
  <si>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</si>
  <si>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</si>
  <si>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</si>
  <si>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</si>
  <si>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</si>
  <si>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</si>
  <si>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</si>
  <si>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</si>
  <si>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</si>
  <si>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</si>
  <si>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</si>
  <si>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</si>
  <si>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</si>
  <si>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</si>
  <si>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</si>
  <si>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</si>
  <si>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</si>
  <si>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</si>
  <si>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</si>
  <si>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</si>
  <si>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</si>
  <si>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</si>
  <si>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</si>
  <si>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</si>
  <si>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</si>
  <si>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</si>
  <si>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</si>
  <si>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</si>
  <si>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</si>
  <si>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</si>
  <si>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</si>
  <si>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</si>
  <si>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</si>
  <si>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</si>
  <si>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</si>
  <si>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</si>
  <si>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</si>
  <si>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</si>
  <si>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</si>
  <si>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</si>
  <si>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</si>
  <si>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</si>
  <si>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</si>
  <si>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</si>
  <si>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</si>
  <si>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</si>
  <si>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</si>
  <si>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</si>
  <si>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</si>
  <si>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</si>
  <si>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</si>
  <si>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</si>
  <si>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</si>
  <si>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</si>
  <si>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</si>
  <si>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</si>
  <si>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</si>
  <si>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</si>
  <si>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</si>
  <si>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</si>
  <si>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</si>
  <si>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</si>
  <si>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</si>
  <si>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</si>
  <si>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</si>
  <si>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</si>
  <si>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</si>
  <si>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</si>
  <si>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</si>
  <si>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</si>
  <si>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</si>
  <si>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</si>
  <si>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</si>
  <si>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</si>
  <si>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</si>
  <si>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</si>
  <si>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</si>
  <si>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</si>
  <si>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</si>
  <si>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</si>
  <si>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</si>
  <si>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</si>
  <si>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</si>
  <si>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</si>
  <si>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</si>
  <si>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</si>
  <si>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</si>
  <si>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</si>
  <si>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</si>
  <si>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</si>
  <si>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</si>
  <si>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</si>
  <si>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</si>
  <si>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</si>
  <si>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</si>
  <si>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</si>
  <si>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</si>
  <si>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</si>
  <si>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</si>
  <si>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</si>
  <si>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</si>
  <si>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</si>
  <si>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</si>
  <si>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</si>
  <si>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</si>
  <si>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</si>
  <si>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</si>
  <si>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</si>
  <si>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</si>
  <si>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</si>
  <si>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</si>
  <si>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</si>
  <si>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</si>
  <si>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</si>
  <si>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</si>
  <si>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</si>
  <si>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</si>
  <si>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</si>
  <si>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</si>
  <si>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</si>
  <si>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</si>
  <si>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</si>
  <si>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</si>
  <si>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</si>
  <si>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</si>
  <si>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</si>
  <si>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</si>
  <si>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</si>
  <si>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</si>
  <si>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</si>
  <si>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</si>
  <si>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</si>
  <si>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</si>
  <si>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</si>
  <si>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</si>
  <si>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</si>
  <si>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</si>
  <si>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</si>
  <si>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</si>
  <si>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</si>
  <si>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</si>
  <si>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</si>
  <si>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</si>
  <si>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</si>
  <si>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</si>
  <si>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</si>
  <si>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</si>
  <si>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</si>
  <si>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</si>
  <si>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</si>
  <si>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</si>
  <si>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</si>
  <si>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</si>
  <si>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</si>
  <si>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</si>
  <si>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</si>
  <si>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</si>
  <si>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</si>
  <si>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</si>
  <si>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</si>
  <si>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</si>
  <si>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</si>
  <si>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</si>
  <si>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</si>
  <si>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</si>
  <si>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</si>
  <si>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</si>
  <si>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</si>
  <si>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</si>
  <si>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</si>
  <si>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</si>
  <si>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</si>
  <si>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</si>
  <si>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</si>
  <si>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</si>
  <si>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</si>
  <si>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</si>
  <si>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</si>
  <si>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</si>
  <si>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</si>
  <si>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</si>
  <si>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</si>
  <si>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</si>
  <si>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</si>
  <si>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</si>
  <si>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</si>
  <si>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</si>
  <si>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</si>
  <si>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</si>
  <si>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</si>
  <si>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</si>
  <si>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</si>
  <si>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</si>
  <si>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</si>
  <si>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</si>
  <si>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</si>
  <si>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</si>
  <si>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</si>
  <si>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</si>
  <si>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</si>
  <si>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</si>
  <si>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</si>
  <si>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</si>
  <si>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</si>
  <si>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</si>
  <si>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</si>
  <si>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</si>
  <si>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</si>
  <si>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</si>
  <si>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</si>
  <si>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</si>
  <si>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</si>
  <si>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</si>
  <si>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</si>
  <si>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</si>
  <si>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</si>
  <si>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</si>
  <si>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</si>
  <si>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</si>
  <si>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</si>
  <si>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</si>
  <si>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</si>
  <si>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</si>
  <si>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</si>
  <si>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</si>
  <si>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</si>
  <si>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</si>
  <si>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</si>
  <si>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</si>
  <si>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</si>
  <si>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</si>
  <si>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</si>
  <si>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</si>
  <si>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</si>
  <si>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</si>
  <si>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</si>
  <si>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</si>
  <si>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</si>
  <si>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</si>
  <si>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</si>
  <si>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</si>
  <si>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</si>
  <si>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</si>
  <si>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</si>
  <si>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</si>
  <si>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</si>
  <si>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</si>
  <si>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</si>
  <si>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</si>
  <si>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</si>
  <si>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</si>
  <si>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</si>
  <si>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</si>
  <si>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</si>
  <si>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</si>
  <si>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</si>
  <si>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</si>
  <si>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</si>
  <si>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</si>
  <si>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</si>
  <si>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</si>
  <si>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</si>
  <si>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</si>
  <si>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</si>
  <si>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</si>
  <si>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</si>
  <si>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</si>
  <si>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</si>
  <si>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</si>
  <si>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</si>
  <si>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</si>
  <si>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</si>
  <si>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</si>
  <si>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</si>
  <si>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</si>
  <si>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</si>
  <si>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</si>
  <si>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</si>
  <si>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</si>
  <si>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</si>
  <si>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</si>
  <si>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</si>
  <si>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</si>
  <si>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</si>
  <si>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</si>
  <si>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</si>
  <si>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</si>
  <si>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</si>
  <si>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</si>
  <si>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</si>
  <si>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</si>
  <si>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</si>
  <si>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</si>
  <si>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</si>
  <si>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</si>
  <si>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</si>
  <si>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</si>
  <si>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</si>
  <si>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</si>
  <si>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</si>
  <si>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</si>
  <si>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</si>
  <si>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</si>
  <si>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</si>
  <si>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</si>
  <si>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</si>
  <si>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</si>
  <si>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</si>
  <si>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</si>
  <si>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</si>
  <si>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</si>
  <si>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</si>
  <si>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</si>
  <si>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</si>
  <si>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</si>
  <si>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</si>
  <si>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</si>
  <si>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</si>
  <si>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</si>
  <si>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</si>
  <si>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</si>
  <si>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</si>
  <si>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</si>
  <si>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</si>
  <si>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</si>
  <si>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</si>
  <si>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</si>
  <si>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</si>
  <si>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</si>
  <si>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</si>
  <si>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</si>
  <si>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</si>
  <si>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</si>
  <si>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</si>
  <si>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</si>
  <si>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</si>
  <si>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</si>
  <si>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</si>
  <si>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</si>
  <si>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</si>
  <si>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</si>
  <si>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</si>
  <si>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</si>
  <si>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</si>
  <si>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</si>
  <si>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</si>
  <si>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</si>
  <si>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</si>
  <si>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</si>
  <si>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</si>
  <si>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</si>
  <si>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</si>
  <si>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</si>
  <si>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</si>
  <si>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</si>
  <si>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</si>
  <si>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</si>
  <si>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</si>
  <si>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</si>
  <si>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</si>
  <si>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</si>
  <si>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</si>
  <si>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</si>
  <si>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</si>
  <si>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</si>
  <si>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</si>
  <si>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</si>
  <si>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</si>
  <si>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</si>
  <si>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</si>
  <si>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</si>
  <si>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</si>
  <si>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</si>
  <si>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</si>
  <si>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</si>
  <si>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</si>
  <si>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</si>
  <si>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</si>
  <si>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</si>
  <si>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</si>
  <si>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</si>
  <si>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</si>
  <si>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</si>
  <si>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</si>
  <si>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</si>
  <si>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</si>
  <si>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</si>
  <si>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</si>
  <si>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</si>
  <si>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</si>
  <si>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</si>
  <si>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</si>
  <si>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</si>
  <si>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</si>
  <si>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</si>
  <si>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</si>
  <si>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</si>
  <si>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</si>
  <si>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</si>
  <si>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</si>
  <si>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</si>
  <si>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</si>
  <si>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</si>
  <si>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</si>
  <si>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</si>
  <si>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</si>
  <si>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</si>
  <si>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</si>
  <si>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</si>
  <si>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</si>
  <si>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</si>
  <si>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</si>
  <si>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</si>
  <si>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</si>
  <si>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</si>
  <si>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</si>
  <si>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</si>
  <si>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</si>
  <si>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</si>
  <si>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</si>
  <si>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</si>
  <si>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</si>
  <si>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</si>
  <si>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</si>
  <si>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</si>
  <si>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</si>
  <si>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</si>
  <si>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</si>
  <si>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</si>
  <si>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</si>
  <si>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</si>
  <si>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</si>
  <si>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</si>
  <si>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</si>
  <si>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</si>
  <si>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</si>
  <si>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</si>
  <si>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</si>
  <si>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</si>
  <si>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</si>
  <si>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</si>
  <si>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</si>
  <si>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</si>
  <si>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</si>
  <si>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</si>
  <si>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</si>
  <si>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</si>
  <si>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</si>
  <si>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</si>
  <si>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</si>
  <si>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</si>
  <si>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</si>
  <si>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</si>
  <si>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</si>
  <si>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</si>
  <si>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</si>
  <si>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</si>
  <si>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</si>
  <si>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</si>
  <si>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</si>
  <si>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</si>
  <si>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</si>
  <si>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</si>
  <si>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</si>
  <si>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</si>
  <si>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</si>
  <si>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</si>
  <si>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</si>
  <si>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</si>
  <si>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</si>
  <si>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</si>
  <si>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</si>
  <si>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</si>
  <si>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</si>
  <si>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</si>
  <si>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</si>
  <si>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</si>
  <si>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</si>
  <si>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</si>
  <si>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</si>
  <si>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</si>
  <si>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</si>
  <si>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</si>
  <si>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</si>
  <si>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</si>
  <si>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</si>
  <si>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</si>
  <si>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</si>
  <si>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</si>
  <si>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</si>
  <si>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</si>
  <si>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</si>
  <si>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</si>
  <si>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</si>
  <si>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</si>
  <si>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</si>
  <si>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</si>
  <si>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</si>
  <si>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</si>
  <si>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</si>
  <si>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</si>
  <si>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</si>
  <si>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</si>
  <si>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</si>
  <si>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</si>
  <si>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</si>
  <si>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</si>
  <si>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</si>
  <si>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</si>
  <si>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</si>
  <si>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</si>
  <si>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</si>
  <si>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</si>
  <si>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</si>
  <si>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</si>
  <si>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</si>
  <si>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</si>
  <si>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</si>
  <si>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</si>
  <si>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</si>
  <si>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</si>
  <si>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</si>
  <si>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</si>
  <si>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</si>
  <si>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</si>
  <si>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</si>
  <si>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</si>
  <si>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</si>
  <si>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</si>
  <si>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</si>
  <si>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</si>
  <si>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</si>
  <si>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</si>
  <si>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</si>
  <si>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</si>
  <si>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</si>
  <si>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</si>
  <si>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</si>
  <si>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</si>
  <si>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</si>
  <si>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</si>
  <si>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</si>
  <si>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</si>
  <si>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</si>
  <si>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</si>
  <si>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</si>
  <si>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</si>
  <si>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</si>
  <si>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</si>
  <si>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</si>
  <si>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</si>
  <si>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</si>
  <si>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</si>
  <si>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</si>
  <si>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</si>
  <si>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</si>
  <si>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</si>
  <si>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</si>
  <si>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</si>
  <si>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</si>
  <si>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</si>
  <si>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</si>
  <si>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</si>
  <si>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</si>
  <si>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</si>
  <si>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</si>
  <si>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</si>
  <si>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</si>
  <si>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</si>
  <si>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</si>
  <si>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</si>
  <si>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</si>
  <si>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</si>
  <si>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</si>
  <si>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</si>
  <si>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</si>
  <si>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</si>
  <si>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</si>
  <si>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</si>
  <si>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</si>
  <si>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</si>
  <si>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</si>
  <si>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</si>
  <si>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</si>
  <si>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</si>
  <si>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</si>
  <si>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</si>
  <si>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</si>
  <si>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</si>
  <si>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</si>
  <si>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</si>
  <si>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</si>
  <si>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</si>
  <si>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</si>
  <si>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</si>
  <si>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</si>
  <si>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</si>
  <si>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</si>
  <si>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</si>
  <si>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</si>
  <si>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</si>
  <si>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</si>
  <si>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</si>
  <si>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</si>
  <si>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</si>
  <si>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</si>
  <si>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</si>
  <si>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</si>
  <si>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</si>
  <si>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</si>
  <si>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</si>
  <si>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</si>
  <si>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</si>
  <si>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</si>
  <si>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</si>
  <si>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</si>
  <si>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</si>
  <si>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</si>
  <si>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</si>
  <si>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</si>
  <si>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</si>
  <si>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</si>
  <si>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</si>
  <si>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</si>
  <si>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</si>
  <si>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</si>
  <si>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</si>
  <si>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</si>
  <si>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</si>
  <si>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</si>
  <si>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</si>
  <si>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</si>
  <si>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</si>
  <si>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</si>
  <si>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</si>
  <si>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</si>
  <si>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</si>
  <si>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</si>
  <si>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</si>
  <si>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</si>
  <si>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</si>
  <si>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</si>
  <si>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</si>
  <si>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</si>
  <si>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</si>
  <si>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</si>
  <si>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</si>
  <si>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</si>
  <si>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</si>
  <si>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</si>
  <si>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</si>
  <si>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</si>
  <si>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</si>
  <si>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</si>
  <si>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</si>
  <si>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</si>
  <si>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</si>
  <si>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</si>
  <si>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</si>
  <si>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</si>
  <si>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</si>
  <si>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</si>
  <si>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</si>
  <si>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</si>
  <si>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</si>
  <si>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</si>
  <si>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</si>
  <si>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</si>
  <si>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</si>
  <si>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</si>
  <si>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</si>
  <si>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</si>
  <si>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</si>
  <si>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</si>
  <si>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</si>
  <si>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</si>
  <si>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</si>
  <si>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</si>
  <si>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</si>
  <si>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</si>
  <si>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</si>
  <si>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</si>
  <si>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</si>
  <si>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</si>
  <si>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</si>
  <si>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</si>
  <si>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</si>
  <si>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</si>
  <si>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</si>
  <si>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</si>
  <si>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</si>
  <si>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</si>
  <si>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</si>
  <si>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</si>
  <si>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</si>
  <si>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</si>
  <si>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</si>
  <si>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</si>
  <si>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</si>
  <si>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</si>
  <si>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</si>
  <si>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</si>
  <si>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</si>
  <si>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</si>
  <si>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</si>
  <si>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</si>
  <si>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</si>
  <si>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</si>
  <si>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</si>
  <si>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</si>
  <si>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</si>
  <si>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</si>
  <si>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</si>
  <si>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</si>
  <si>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</si>
  <si>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</si>
  <si>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</si>
  <si>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</si>
  <si>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</si>
  <si>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</si>
  <si>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</si>
  <si>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</si>
  <si>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</si>
  <si>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</si>
  <si>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</si>
  <si>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</si>
  <si>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</si>
  <si>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</si>
  <si>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</si>
  <si>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</si>
  <si>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</si>
  <si>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</si>
  <si>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</si>
  <si>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</si>
  <si>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</si>
  <si>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</si>
  <si>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</si>
  <si>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</si>
  <si>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</si>
  <si>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</si>
  <si>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</si>
  <si>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</si>
  <si>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</si>
  <si>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</si>
  <si>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</si>
  <si>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</si>
  <si>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</si>
  <si>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</si>
  <si>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</si>
  <si>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</si>
  <si>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</si>
  <si>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</si>
  <si>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</si>
  <si>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</si>
  <si>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</si>
  <si>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</si>
  <si>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</si>
  <si>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</si>
  <si>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</si>
  <si>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</si>
  <si>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</si>
  <si>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</si>
  <si>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</si>
  <si>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</si>
  <si>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</si>
  <si>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</si>
  <si>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</si>
  <si>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</si>
  <si>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</si>
  <si>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</si>
  <si>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</si>
  <si>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</si>
  <si>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</si>
  <si>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</si>
  <si>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</si>
  <si>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</si>
  <si>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</si>
  <si>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</si>
  <si>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</si>
  <si>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</si>
  <si>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</si>
  <si>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</si>
  <si>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</si>
  <si>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</si>
  <si>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</si>
  <si>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</si>
  <si>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</si>
  <si>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</si>
  <si>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</si>
  <si>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</si>
  <si>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</si>
  <si>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</si>
  <si>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</si>
  <si>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</si>
  <si>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</si>
  <si>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</si>
  <si>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</si>
  <si>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</si>
  <si>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</si>
  <si>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</si>
  <si>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</si>
  <si>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</si>
  <si>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</si>
  <si>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</si>
  <si>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</si>
  <si>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</si>
  <si>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</si>
  <si>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</si>
  <si>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</si>
  <si>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</si>
  <si>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</si>
  <si>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</si>
  <si>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</si>
  <si>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</si>
  <si>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</si>
  <si>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</si>
  <si>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</si>
  <si>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</si>
  <si>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</si>
  <si>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</si>
  <si>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</si>
  <si>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</si>
  <si>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</si>
  <si>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</si>
  <si>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</si>
  <si>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</si>
  <si>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</si>
  <si>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</si>
  <si>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</si>
  <si>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</si>
  <si>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</si>
  <si>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</si>
  <si>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</si>
  <si>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</si>
  <si>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</si>
  <si>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</si>
  <si>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</si>
  <si>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</si>
  <si>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</si>
  <si>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</si>
  <si>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</si>
  <si>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</si>
  <si>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</si>
  <si>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</si>
  <si>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</si>
  <si>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</si>
  <si>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</si>
  <si>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</si>
  <si>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</si>
  <si>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</si>
  <si>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</si>
  <si>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</si>
  <si>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</si>
  <si>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</si>
  <si>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</si>
  <si>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</si>
  <si>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</si>
  <si>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</si>
  <si>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</si>
  <si>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</si>
  <si>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</si>
  <si>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</si>
  <si>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</si>
  <si>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</si>
  <si>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</si>
  <si>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</si>
  <si>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</si>
  <si>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</si>
  <si>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</si>
  <si>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</si>
  <si>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</si>
  <si>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</si>
  <si>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</si>
  <si>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</si>
  <si>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</si>
  <si>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</si>
  <si>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</si>
  <si>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</si>
  <si>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</si>
  <si>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</si>
  <si>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</si>
  <si>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</si>
  <si>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</si>
  <si>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</si>
  <si>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</si>
  <si>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</si>
  <si>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</si>
  <si>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</si>
  <si>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</si>
  <si>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</si>
  <si>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</si>
  <si>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</si>
  <si>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</si>
  <si>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</si>
  <si>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</si>
  <si>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</si>
  <si>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</si>
  <si>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</si>
  <si>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</si>
  <si>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</si>
  <si>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</si>
  <si>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</si>
  <si>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</si>
  <si>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</si>
  <si>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</si>
  <si>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</si>
  <si>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</si>
  <si>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</si>
  <si>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</si>
  <si>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</si>
  <si>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</si>
  <si>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</si>
  <si>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</si>
  <si>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</si>
  <si>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</si>
  <si>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</si>
  <si>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</si>
  <si>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</si>
  <si>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</si>
  <si>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</si>
  <si>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</si>
  <si>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</si>
  <si>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</si>
  <si>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</si>
  <si>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</si>
  <si>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</si>
  <si>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</si>
  <si>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</si>
  <si>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</si>
  <si>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</si>
  <si>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</si>
  <si>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</si>
  <si>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</si>
  <si>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</si>
  <si>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</si>
  <si>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</si>
  <si>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</si>
  <si>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</si>
  <si>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</si>
  <si>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</si>
  <si>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</si>
  <si>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</si>
  <si>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</si>
  <si>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</si>
  <si>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</si>
  <si>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</si>
  <si>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</si>
  <si>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</si>
  <si>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</si>
  <si>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</si>
  <si>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</si>
  <si>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</si>
  <si>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</si>
  <si>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</si>
  <si>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</si>
  <si>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</si>
  <si>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</si>
  <si>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</si>
  <si>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</si>
  <si>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</si>
  <si>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</si>
  <si>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</si>
  <si>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</si>
  <si>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</si>
  <si>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</si>
  <si>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</si>
  <si>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</si>
  <si>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</si>
  <si>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</si>
  <si>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</si>
  <si>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</si>
  <si>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</si>
  <si>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</si>
  <si>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</si>
  <si>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</si>
  <si>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</si>
  <si>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</si>
  <si>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</si>
  <si>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</si>
  <si>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</si>
  <si>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</si>
  <si>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</si>
  <si>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</si>
  <si>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</si>
  <si>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</si>
  <si>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</si>
  <si>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</si>
  <si>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</si>
  <si>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</si>
  <si>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</si>
  <si>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</si>
  <si>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</si>
  <si>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</si>
  <si>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</si>
  <si>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</si>
  <si>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</si>
  <si>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</si>
  <si>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</si>
  <si>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</si>
  <si>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</si>
  <si>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</si>
  <si>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</si>
  <si>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</si>
  <si>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</si>
  <si>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</si>
  <si>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</si>
  <si>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</si>
  <si>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</si>
  <si>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</si>
  <si>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</si>
  <si>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</si>
  <si>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</si>
  <si>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</si>
  <si>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</si>
  <si>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</si>
  <si>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</si>
  <si>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</si>
  <si>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</si>
  <si>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</si>
  <si>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</si>
  <si>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</si>
  <si>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</si>
  <si>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</si>
  <si>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</si>
  <si>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</si>
  <si>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</si>
  <si>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</si>
  <si>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</si>
  <si>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</si>
  <si>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</si>
  <si>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</si>
  <si>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</si>
  <si>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</si>
  <si>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</si>
  <si>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</si>
  <si>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</si>
  <si>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</si>
  <si>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</si>
  <si>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</si>
  <si>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</si>
  <si>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</si>
  <si>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</si>
  <si>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</si>
  <si>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</si>
  <si>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</si>
  <si>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</si>
  <si>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</si>
  <si>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</si>
  <si>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</si>
  <si>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</si>
  <si>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</si>
  <si>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</si>
  <si>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</si>
  <si>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</si>
  <si>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</si>
  <si>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</si>
  <si>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</si>
  <si>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</si>
  <si>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</si>
  <si>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</si>
  <si>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</si>
  <si>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</si>
  <si>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</si>
  <si>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</si>
  <si>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</si>
  <si>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</si>
  <si>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</si>
  <si>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</si>
  <si>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</si>
  <si>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</si>
  <si>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</si>
  <si>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</si>
  <si>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</si>
  <si>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</si>
  <si>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</si>
  <si>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</si>
  <si>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</si>
  <si>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</si>
  <si>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</si>
  <si>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</si>
  <si>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</si>
  <si>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</si>
  <si>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</si>
  <si>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</si>
  <si>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</si>
  <si>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</si>
  <si>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</si>
  <si>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</si>
  <si>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</si>
  <si>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</si>
  <si>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</si>
  <si>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</si>
  <si>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</si>
  <si>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</si>
  <si>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</si>
  <si>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</si>
  <si>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</si>
  <si>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</si>
  <si>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</si>
  <si>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</si>
  <si>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</si>
  <si>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</si>
  <si>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</si>
  <si>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</si>
  <si>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</si>
  <si>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</si>
  <si>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</si>
  <si>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</si>
  <si>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</si>
  <si>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</si>
  <si>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</si>
  <si>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</si>
  <si>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</si>
  <si>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</si>
  <si>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</si>
  <si>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</si>
  <si>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</si>
  <si>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</si>
  <si>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</si>
  <si>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</si>
  <si>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</si>
  <si>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</si>
  <si>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</si>
  <si>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</si>
  <si>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</si>
  <si>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</si>
  <si>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</si>
  <si>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</si>
  <si>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</si>
  <si>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</si>
  <si>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</si>
  <si>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</si>
  <si>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</si>
  <si>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</si>
  <si>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</si>
  <si>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</si>
  <si>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</si>
  <si>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</si>
  <si>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</si>
  <si>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</si>
  <si>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</si>
  <si>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</si>
  <si>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</si>
  <si>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</si>
  <si>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</si>
  <si>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</si>
  <si>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</si>
  <si>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</si>
  <si>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</si>
  <si>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</si>
  <si>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</si>
  <si>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</si>
  <si>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</si>
  <si>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</si>
  <si>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</si>
  <si>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</si>
  <si>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</si>
  <si>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</si>
  <si>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</si>
  <si>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</si>
  <si>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</si>
  <si>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</si>
  <si>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</si>
  <si>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</si>
  <si>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</si>
  <si>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</si>
  <si>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</si>
  <si>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</si>
  <si>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</si>
  <si>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</si>
  <si>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</si>
  <si>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</si>
  <si>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</si>
  <si>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</si>
  <si>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</si>
  <si>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</si>
  <si>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</si>
  <si>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</si>
  <si>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</si>
  <si>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</si>
  <si>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</si>
  <si>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</si>
  <si>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</si>
  <si>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</si>
  <si>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</si>
  <si>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</si>
  <si>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</si>
  <si>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</si>
  <si>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</si>
  <si>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</si>
  <si>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</si>
  <si>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</si>
  <si>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</si>
  <si>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</si>
  <si>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</si>
  <si>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</si>
  <si>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</si>
  <si>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</si>
  <si>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</si>
  <si>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</si>
  <si>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</si>
  <si>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</si>
  <si>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</si>
  <si>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</si>
  <si>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</si>
  <si>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</si>
  <si>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</si>
  <si>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</si>
  <si>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</si>
  <si>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</si>
  <si>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</si>
  <si>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</si>
  <si>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</si>
  <si>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</si>
  <si>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</si>
  <si>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</si>
  <si>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</si>
  <si>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</si>
  <si>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</si>
  <si>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</si>
  <si>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</si>
  <si>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</si>
  <si>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</si>
  <si>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</si>
  <si>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</si>
  <si>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</si>
  <si>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</si>
  <si>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</si>
  <si>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</si>
  <si>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</si>
  <si>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</si>
  <si>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</si>
  <si>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</si>
  <si>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</si>
  <si>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</si>
  <si>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</si>
  <si>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</si>
  <si>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</si>
  <si>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</si>
  <si>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</si>
  <si>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</si>
  <si>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</si>
  <si>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</si>
  <si>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</si>
  <si>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</si>
  <si>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</si>
  <si>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</si>
  <si>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</si>
  <si>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</si>
  <si>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</si>
  <si>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</si>
  <si>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</si>
  <si>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</si>
  <si>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</si>
  <si>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</si>
  <si>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</si>
  <si>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</si>
  <si>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</si>
  <si>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</si>
  <si>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</si>
  <si>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</si>
  <si>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</si>
  <si>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</si>
  <si>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</si>
  <si>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</si>
  <si>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</si>
  <si>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</si>
  <si>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</si>
  <si>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</si>
  <si>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</si>
  <si>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</si>
  <si>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</si>
  <si>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</si>
  <si>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</si>
  <si>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</si>
  <si>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</si>
  <si>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</si>
  <si>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</si>
  <si>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</si>
  <si>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</si>
  <si>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</si>
  <si>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</si>
  <si>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</si>
  <si>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</si>
  <si>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</si>
  <si>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</si>
  <si>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</si>
  <si>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</si>
  <si>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</si>
  <si>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</si>
  <si>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</si>
  <si>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</si>
  <si>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</si>
  <si>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</si>
  <si>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</si>
  <si>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</si>
  <si>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</si>
  <si>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</si>
  <si>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</si>
  <si>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</si>
  <si>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</si>
  <si>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</si>
  <si>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</si>
  <si>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</si>
  <si>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</si>
  <si>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</si>
  <si>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</si>
  <si>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</si>
  <si>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</si>
  <si>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</si>
  <si>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</si>
  <si>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</si>
  <si>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</si>
  <si>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</si>
  <si>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</si>
  <si>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</si>
  <si>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</si>
  <si>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</si>
  <si>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</si>
  <si>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</si>
  <si>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</si>
  <si>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</si>
  <si>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</si>
  <si>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</si>
  <si>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</si>
  <si>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</si>
  <si>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</si>
  <si>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</si>
  <si>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</si>
  <si>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</si>
  <si>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</si>
  <si>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</si>
  <si>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</si>
  <si>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</si>
  <si>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</si>
  <si>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</si>
  <si>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</si>
  <si>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</si>
  <si>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</si>
  <si>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</si>
  <si>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</si>
  <si>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</si>
  <si>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</si>
  <si>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</si>
  <si>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</si>
  <si>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</si>
  <si>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</si>
  <si>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</si>
  <si>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</si>
  <si>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</si>
  <si>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</si>
  <si>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</si>
  <si>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</si>
  <si>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</si>
  <si>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</si>
  <si>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</si>
  <si>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</si>
  <si>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</si>
  <si>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</si>
  <si>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</si>
  <si>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</si>
  <si>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</si>
  <si>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</si>
  <si>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</si>
  <si>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</si>
  <si>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</si>
  <si>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</si>
  <si>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</si>
  <si>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</si>
  <si>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</si>
  <si>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</si>
  <si>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</si>
  <si>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</si>
  <si>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</si>
  <si>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</si>
  <si>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</si>
  <si>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</si>
  <si>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</si>
  <si>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</si>
  <si>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</si>
  <si>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</si>
  <si>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</si>
  <si>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</si>
  <si>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</si>
  <si>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</si>
  <si>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</si>
  <si>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</si>
  <si>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</si>
  <si>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</si>
  <si>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</si>
  <si>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</si>
  <si>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</si>
  <si>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</si>
  <si>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</si>
  <si>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</si>
  <si>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</si>
  <si>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</si>
  <si>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</si>
  <si>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</si>
  <si>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</si>
  <si>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</si>
  <si>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</si>
  <si>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</si>
  <si>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</si>
  <si>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</si>
  <si>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</si>
  <si>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</si>
  <si>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</si>
  <si>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</si>
  <si>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</si>
  <si>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</si>
  <si>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</si>
  <si>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</si>
  <si>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</si>
  <si>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</si>
  <si>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</si>
  <si>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</si>
  <si>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</si>
  <si>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</si>
  <si>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</si>
  <si>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</si>
  <si>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</si>
  <si>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</si>
  <si>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</si>
  <si>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</si>
  <si>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</si>
  <si>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</si>
  <si>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</si>
  <si>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</si>
  <si>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</si>
  <si>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</si>
  <si>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</si>
  <si>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</si>
  <si>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</si>
  <si>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</si>
  <si>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</si>
  <si>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</si>
  <si>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</si>
  <si>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</si>
  <si>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</si>
  <si>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</si>
  <si>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</si>
  <si>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</si>
  <si>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</si>
  <si>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</si>
  <si>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</si>
  <si>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</si>
  <si>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</si>
  <si>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</si>
  <si>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</si>
  <si>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</si>
  <si>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</si>
  <si>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</si>
  <si>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</si>
  <si>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</si>
  <si>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</si>
  <si>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</si>
  <si>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</si>
  <si>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</si>
  <si>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</si>
  <si>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</si>
  <si>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</si>
  <si>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</si>
  <si>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</si>
  <si>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</si>
  <si>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</si>
  <si>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</si>
  <si>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</si>
  <si>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</si>
  <si>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</si>
  <si>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</si>
  <si>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</si>
  <si>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</si>
  <si>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</si>
  <si>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</si>
  <si>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</si>
  <si>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</si>
  <si>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</si>
  <si>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</si>
  <si>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</si>
  <si>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</si>
  <si>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</si>
  <si>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</si>
  <si>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</si>
  <si>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</si>
  <si>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</si>
  <si>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</si>
  <si>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</si>
  <si>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</si>
  <si>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</si>
  <si>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</si>
  <si>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</si>
  <si>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</si>
  <si>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</si>
  <si>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</si>
  <si>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</si>
  <si>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</si>
  <si>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</si>
  <si>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</si>
  <si>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</si>
  <si>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</si>
  <si>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</si>
  <si>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</si>
  <si>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</si>
  <si>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</si>
  <si>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</si>
  <si>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</si>
  <si>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</si>
  <si>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</si>
  <si>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</si>
  <si>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</si>
  <si>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</si>
  <si>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</si>
  <si>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</si>
  <si>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</si>
  <si>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</si>
  <si>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</si>
  <si>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</si>
  <si>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</si>
  <si>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</si>
  <si>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</si>
  <si>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</si>
  <si>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</si>
  <si>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</si>
  <si>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</si>
  <si>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</si>
  <si>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</si>
  <si>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</si>
  <si>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</si>
  <si>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</si>
  <si>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</si>
  <si>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</si>
  <si>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</si>
  <si>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</si>
  <si>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</si>
  <si>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</si>
  <si>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</si>
  <si>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</si>
  <si>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</si>
  <si>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</si>
  <si>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</si>
  <si>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</si>
  <si>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</si>
  <si>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</si>
  <si>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</si>
  <si>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</si>
  <si>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</si>
  <si>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</si>
  <si>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</si>
  <si>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</si>
  <si>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</si>
  <si>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</si>
  <si>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</si>
  <si>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</si>
  <si>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</si>
  <si>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</si>
  <si>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</si>
  <si>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</si>
  <si>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</si>
  <si>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</si>
  <si>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</si>
  <si>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</si>
  <si>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</si>
  <si>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</si>
  <si>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</si>
  <si>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</si>
  <si>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</si>
  <si>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</si>
  <si>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</si>
  <si>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</si>
  <si>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</si>
  <si>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</si>
  <si>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</si>
  <si>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</si>
  <si>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</si>
  <si>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</si>
  <si>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</si>
  <si>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</si>
  <si>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</si>
  <si>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</si>
  <si>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</si>
  <si>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</si>
  <si>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</si>
  <si>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</si>
  <si>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</si>
  <si>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</si>
  <si>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</si>
  <si>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</si>
  <si>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</si>
  <si>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</si>
  <si>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</si>
  <si>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</si>
  <si>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</si>
  <si>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</si>
  <si>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</si>
  <si>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</si>
  <si>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</si>
  <si>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</si>
  <si>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</si>
  <si>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</si>
  <si>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</si>
  <si>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</si>
  <si>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</si>
  <si>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</si>
  <si>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</si>
  <si>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</si>
  <si>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</si>
  <si>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</si>
  <si>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</si>
  <si>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</si>
  <si>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</si>
  <si>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</si>
  <si>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</si>
  <si>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</si>
  <si>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</si>
  <si>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</si>
  <si>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</si>
  <si>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</si>
  <si>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</si>
  <si>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</si>
  <si>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</si>
  <si>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</si>
  <si>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</si>
  <si>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</si>
  <si>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</si>
  <si>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</si>
  <si>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</si>
  <si>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</si>
  <si>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</si>
  <si>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</si>
  <si>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</si>
  <si>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</si>
  <si>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</si>
  <si>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</si>
  <si>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</si>
  <si>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</si>
  <si>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</si>
  <si>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</si>
  <si>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</si>
  <si>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</si>
  <si>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</si>
  <si>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</si>
  <si>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</si>
  <si>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</si>
  <si>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</si>
  <si>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</si>
  <si>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</si>
  <si>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</si>
  <si>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</si>
  <si>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</si>
  <si>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</si>
  <si>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</si>
  <si>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</si>
  <si>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</si>
  <si>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</si>
  <si>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</si>
  <si>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</si>
  <si>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</si>
  <si>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</si>
  <si>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</si>
  <si>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</si>
  <si>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</si>
  <si>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</si>
  <si>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</si>
  <si>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</si>
  <si>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</si>
  <si>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</si>
  <si>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</si>
  <si>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</si>
  <si>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</si>
  <si>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</si>
  <si>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</si>
  <si>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</si>
  <si>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</si>
  <si>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</si>
  <si>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</si>
  <si>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</si>
  <si>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</si>
  <si>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</si>
  <si>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</si>
  <si>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</si>
  <si>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</si>
  <si>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</si>
  <si>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</si>
  <si>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</si>
  <si>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</si>
  <si>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</si>
  <si>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</si>
  <si>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</si>
  <si>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</si>
  <si>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</si>
  <si>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</si>
  <si>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</si>
  <si>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</si>
  <si>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</si>
  <si>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</si>
  <si>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</si>
  <si>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</si>
  <si>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</si>
  <si>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</si>
  <si>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</si>
  <si>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</si>
  <si>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</si>
  <si>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</si>
  <si>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</si>
  <si>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</si>
  <si>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</si>
  <si>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</si>
  <si>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</si>
  <si>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</si>
  <si>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</si>
  <si>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</si>
  <si>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</si>
  <si>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</si>
  <si>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</si>
  <si>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</si>
  <si>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</si>
  <si>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</si>
  <si>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</si>
  <si>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</si>
  <si>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</si>
  <si>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</si>
  <si>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</si>
  <si>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</si>
  <si>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</si>
  <si>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</si>
  <si>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</si>
  <si>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</si>
  <si>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</si>
  <si>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</si>
  <si>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</si>
  <si>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</si>
  <si>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</si>
  <si>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</si>
  <si>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</si>
  <si>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</si>
  <si>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</si>
  <si>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</si>
  <si>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</si>
  <si>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</si>
  <si>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</si>
  <si>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</si>
  <si>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</si>
  <si>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</si>
  <si>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</si>
  <si>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</si>
  <si>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</si>
  <si>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</si>
  <si>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</si>
  <si>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</si>
  <si>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</si>
  <si>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</si>
  <si>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</si>
  <si>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</si>
  <si>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</si>
  <si>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</si>
  <si>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</si>
  <si>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</si>
  <si>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</si>
  <si>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</si>
  <si>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</si>
  <si>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</si>
  <si>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</si>
  <si>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</si>
  <si>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</si>
  <si>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</si>
  <si>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</si>
  <si>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</si>
  <si>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</si>
  <si>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</si>
  <si>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</si>
  <si>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</si>
  <si>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</si>
  <si>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</si>
  <si>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</si>
  <si>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</si>
  <si>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</si>
  <si>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</si>
  <si>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</si>
  <si>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</si>
  <si>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</si>
  <si>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</si>
  <si>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</si>
  <si>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</si>
  <si>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</si>
  <si>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</si>
  <si>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</si>
  <si>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</si>
  <si>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</si>
  <si>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</si>
  <si>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</si>
  <si>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</si>
  <si>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</si>
  <si>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</si>
  <si>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</si>
  <si>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</si>
  <si>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</si>
  <si>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</si>
  <si>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</si>
  <si>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</si>
  <si>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</si>
  <si>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</si>
  <si>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</si>
  <si>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</si>
  <si>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</si>
  <si>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</si>
  <si>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</si>
  <si>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</si>
  <si>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</si>
  <si>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</si>
  <si>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</si>
  <si>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</si>
  <si>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</si>
  <si>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</si>
  <si>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</si>
  <si>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</si>
  <si>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</si>
  <si>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</si>
  <si>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</si>
  <si>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</si>
  <si>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</si>
  <si>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</si>
  <si>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</si>
  <si>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</si>
  <si>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</si>
  <si>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</si>
  <si>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</si>
  <si>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</si>
  <si>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</si>
  <si>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</si>
  <si>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</si>
  <si>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</si>
  <si>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</si>
  <si>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</si>
  <si>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</si>
  <si>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</si>
  <si>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</si>
  <si>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</si>
  <si>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</si>
  <si>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</si>
  <si>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</si>
  <si>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</si>
  <si>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</si>
  <si>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</si>
  <si>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</si>
  <si>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</si>
  <si>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</si>
  <si>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</si>
  <si>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</si>
  <si>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</si>
  <si>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</si>
  <si>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</si>
  <si>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</si>
  <si>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</si>
  <si>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</si>
  <si>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</si>
  <si>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</si>
  <si>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</si>
  <si>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</si>
  <si>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</si>
  <si>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</si>
  <si>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</si>
  <si>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</si>
  <si>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</si>
  <si>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</si>
  <si>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</si>
  <si>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</si>
  <si>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</si>
  <si>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</si>
  <si>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</si>
  <si>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</si>
  <si>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</si>
  <si>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</si>
  <si>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</si>
  <si>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</si>
  <si>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</si>
  <si>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</si>
  <si>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</si>
  <si>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</si>
  <si>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</si>
  <si>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</si>
  <si>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</si>
  <si>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</si>
  <si>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</si>
  <si>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</si>
  <si>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</si>
  <si>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</si>
  <si>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</si>
  <si>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</si>
  <si>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</si>
  <si>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</si>
  <si>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</si>
  <si>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</si>
  <si>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</si>
  <si>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</si>
  <si>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</si>
  <si>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</si>
  <si>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</si>
  <si>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</si>
  <si>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</si>
  <si>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</si>
  <si>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</si>
  <si>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</si>
  <si>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</si>
  <si>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</si>
  <si>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</si>
  <si>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</si>
  <si>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</si>
  <si>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</si>
  <si>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</si>
  <si>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</si>
  <si>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</si>
  <si>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</si>
  <si>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</si>
  <si>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</si>
  <si>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</si>
  <si>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</si>
  <si>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</si>
  <si>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</si>
  <si>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</si>
  <si>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</si>
  <si>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</si>
  <si>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</si>
  <si>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</si>
  <si>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</si>
  <si>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</si>
  <si>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</si>
  <si>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</si>
  <si>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</si>
  <si>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</si>
  <si>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</si>
  <si>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</si>
  <si>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</si>
  <si>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</si>
  <si>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</si>
  <si>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</si>
  <si>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</si>
  <si>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</si>
  <si>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</si>
  <si>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</si>
  <si>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</si>
  <si>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</si>
  <si>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</si>
  <si>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</si>
  <si>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</si>
  <si>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</si>
  <si>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</si>
  <si>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</si>
  <si>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</si>
  <si>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</si>
  <si>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</si>
  <si>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</si>
  <si>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</si>
  <si>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</si>
  <si>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</si>
  <si>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</si>
  <si>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</si>
  <si>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</si>
  <si>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</si>
  <si>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</si>
  <si>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</si>
  <si>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</si>
  <si>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</si>
  <si>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</si>
  <si>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</si>
  <si>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</si>
  <si>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</si>
  <si>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</si>
  <si>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</si>
  <si>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</si>
  <si>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</si>
  <si>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</si>
  <si>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</si>
  <si>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</si>
  <si>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</si>
  <si>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</si>
  <si>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</si>
  <si>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</si>
  <si>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</si>
  <si>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</si>
  <si>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</si>
  <si>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</si>
  <si>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</si>
  <si>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</si>
  <si>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</si>
  <si>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</si>
  <si>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</si>
  <si>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</si>
  <si>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</si>
  <si>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</si>
  <si>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</si>
  <si>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</si>
  <si>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</si>
  <si>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</si>
  <si>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</si>
  <si>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</si>
  <si>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</si>
  <si>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</si>
  <si>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</si>
  <si>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</si>
  <si>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</si>
  <si>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</si>
  <si>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</si>
  <si>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</si>
  <si>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</si>
  <si>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</si>
  <si>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</si>
  <si>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</si>
  <si>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</si>
  <si>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</si>
  <si>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</si>
  <si>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</si>
  <si>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</si>
  <si>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</si>
  <si>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</si>
  <si>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</si>
  <si>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</si>
  <si>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</si>
  <si>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</si>
  <si>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</si>
  <si>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</si>
  <si>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</si>
  <si>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</si>
  <si>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</si>
  <si>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</si>
  <si>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</si>
  <si>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</si>
  <si>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</si>
  <si>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</si>
  <si>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</si>
  <si>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</si>
  <si>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</si>
  <si>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</si>
  <si>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</si>
  <si>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</si>
  <si>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</si>
  <si>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</si>
  <si>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</si>
  <si>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</si>
  <si>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</si>
  <si>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</si>
  <si>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</si>
  <si>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</si>
  <si>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</si>
  <si>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</si>
  <si>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</si>
  <si>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</si>
  <si>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</si>
  <si>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</si>
  <si>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</si>
  <si>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</si>
  <si>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</si>
  <si>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</si>
  <si>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</si>
  <si>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</si>
  <si>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</si>
  <si>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</si>
  <si>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</si>
  <si>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</si>
  <si>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</si>
  <si>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</si>
  <si>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</si>
  <si>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</si>
  <si>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</si>
  <si>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</si>
  <si>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</si>
  <si>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</si>
  <si>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</si>
  <si>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</si>
  <si>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</si>
  <si>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</si>
  <si>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</si>
  <si>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</si>
  <si>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</si>
  <si>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</si>
  <si>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</si>
  <si>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</si>
  <si>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</si>
  <si>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</si>
  <si>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</si>
  <si>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</si>
  <si>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</si>
  <si>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</si>
  <si>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</si>
  <si>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</si>
  <si>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</si>
  <si>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</si>
  <si>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</si>
  <si>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</si>
  <si>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</si>
  <si>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</si>
  <si>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</si>
  <si>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</si>
  <si>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</si>
  <si>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</si>
  <si>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</si>
  <si>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</si>
  <si>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</si>
  <si>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</si>
  <si>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</si>
  <si>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</si>
  <si>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</si>
  <si>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</si>
  <si>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</si>
  <si>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</si>
  <si>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</si>
  <si>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</si>
  <si>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</si>
  <si>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</si>
  <si>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</si>
  <si>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</si>
  <si>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</si>
  <si>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</si>
  <si>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</si>
  <si>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</si>
  <si>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</si>
  <si>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</si>
  <si>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</si>
  <si>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</si>
  <si>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</si>
  <si>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</si>
  <si>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</si>
  <si>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</si>
  <si>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</si>
  <si>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</si>
  <si>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</si>
  <si>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</si>
  <si>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</si>
  <si>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</si>
  <si>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</si>
  <si>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</si>
  <si>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</si>
  <si>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</si>
  <si>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</si>
  <si>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</si>
  <si>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</si>
  <si>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</si>
  <si>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</si>
  <si>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</si>
  <si>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</si>
  <si>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</si>
  <si>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</si>
  <si>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</si>
  <si>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</si>
  <si>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</si>
  <si>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</si>
  <si>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</si>
  <si>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</si>
  <si>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</si>
  <si>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</si>
  <si>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</si>
  <si>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</si>
  <si>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</si>
  <si>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</si>
  <si>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</si>
  <si>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</si>
  <si>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</si>
  <si>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</si>
  <si>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</si>
  <si>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</si>
  <si>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</si>
  <si>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</si>
  <si>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</si>
  <si>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</si>
  <si>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</si>
  <si>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</si>
  <si>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</si>
  <si>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</si>
  <si>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</si>
  <si>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</si>
  <si>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</si>
  <si>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</si>
  <si>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</si>
  <si>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</si>
  <si>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</si>
  <si>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</si>
  <si>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</si>
  <si>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</si>
  <si>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</si>
  <si>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</si>
  <si>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</si>
  <si>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</si>
  <si>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</si>
  <si>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</si>
  <si>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</si>
  <si>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</si>
  <si>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</si>
  <si>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</si>
  <si>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</si>
  <si>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</si>
  <si>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</si>
  <si>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</si>
  <si>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</si>
  <si>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</si>
  <si>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</si>
  <si>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</si>
  <si>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</si>
  <si>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</si>
  <si>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</si>
  <si>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</si>
  <si>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</si>
  <si>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</si>
  <si>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</si>
  <si>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</si>
  <si>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</si>
  <si>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</si>
  <si>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</si>
  <si>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</si>
  <si>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</si>
  <si>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</si>
  <si>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</si>
  <si>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</si>
  <si>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</si>
  <si>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</si>
  <si>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</si>
  <si>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</si>
  <si>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</si>
  <si>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</si>
  <si>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</si>
  <si>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</si>
  <si>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</si>
  <si>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</si>
  <si>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</si>
  <si>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</si>
  <si>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</si>
  <si>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</si>
  <si>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</si>
  <si>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</si>
  <si>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</si>
  <si>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</si>
  <si>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</si>
  <si>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</si>
  <si>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</si>
  <si>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</si>
  <si>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</si>
  <si>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</si>
  <si>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</si>
  <si>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</si>
  <si>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</si>
  <si>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</si>
  <si>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</si>
  <si>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</si>
  <si>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</si>
  <si>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</si>
  <si>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</si>
  <si>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</si>
  <si>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</si>
  <si>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</si>
  <si>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</si>
  <si>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</si>
  <si>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</si>
  <si>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</si>
  <si>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</si>
  <si>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</si>
  <si>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</si>
  <si>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</si>
  <si>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</si>
  <si>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</si>
  <si>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</si>
  <si>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</si>
  <si>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</si>
  <si>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</si>
  <si>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</si>
  <si>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</si>
  <si>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</si>
  <si>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</si>
  <si>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</si>
  <si>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</si>
  <si>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</si>
  <si>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</si>
  <si>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</si>
  <si>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</si>
  <si>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</si>
  <si>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</si>
  <si>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</si>
  <si>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</si>
  <si>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</si>
  <si>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</si>
  <si>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</si>
  <si>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</si>
  <si>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</si>
  <si>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</si>
  <si>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</si>
  <si>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</si>
  <si>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</si>
  <si>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</si>
  <si>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</si>
  <si>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</si>
  <si>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</si>
  <si>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</si>
  <si>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</si>
  <si>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</si>
  <si>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</si>
  <si>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</si>
  <si>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</si>
  <si>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</si>
  <si>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</si>
  <si>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</si>
  <si>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</si>
  <si>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</si>
  <si>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</si>
  <si>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</si>
  <si>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</si>
  <si>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</si>
  <si>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</si>
  <si>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</si>
  <si>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</si>
  <si>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</si>
  <si>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</si>
  <si>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</si>
  <si>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</si>
  <si>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</si>
  <si>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</si>
  <si>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</si>
  <si>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</si>
  <si>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</si>
  <si>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</si>
  <si>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</si>
  <si>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</si>
  <si>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</si>
  <si>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</si>
  <si>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</si>
  <si>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</si>
  <si>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</si>
  <si>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</si>
  <si>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</si>
  <si>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</si>
  <si>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</si>
  <si>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</si>
  <si>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</si>
  <si>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</si>
  <si>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</si>
  <si>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</si>
  <si>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</si>
  <si>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</si>
  <si>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</si>
  <si>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</si>
  <si>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</si>
  <si>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</si>
  <si>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</si>
  <si>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</si>
  <si>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</si>
  <si>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</si>
  <si>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</si>
  <si>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</si>
  <si>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</si>
  <si>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</si>
  <si>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</si>
  <si>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</si>
  <si>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</si>
  <si>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</si>
  <si>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</si>
  <si>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</si>
  <si>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</si>
  <si>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</si>
  <si>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</si>
  <si>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</si>
  <si>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</si>
  <si>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</si>
  <si>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</si>
  <si>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</si>
  <si>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</si>
  <si>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</si>
  <si>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</si>
  <si>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</si>
  <si>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</si>
  <si>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</si>
  <si>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</si>
  <si>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</si>
  <si>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</si>
  <si>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</si>
  <si>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</si>
  <si>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</si>
  <si>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</si>
  <si>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</si>
  <si>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</si>
  <si>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</si>
  <si>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</si>
  <si>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</si>
  <si>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</si>
  <si>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</si>
  <si>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</si>
  <si>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</si>
  <si>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</si>
  <si>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</si>
  <si>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</si>
  <si>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</si>
  <si>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</si>
  <si>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</si>
  <si>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</si>
  <si>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</si>
  <si>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</si>
  <si>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</si>
  <si>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</si>
  <si>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</si>
  <si>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</si>
  <si>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</si>
  <si>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</si>
  <si>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</si>
  <si>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</si>
  <si>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</si>
  <si>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</si>
  <si>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</si>
  <si>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</si>
  <si>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</si>
  <si>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</si>
  <si>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</si>
  <si>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</si>
  <si>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</si>
  <si>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</si>
  <si>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</si>
  <si>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</si>
  <si>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</si>
  <si>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</si>
  <si>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</si>
  <si>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</si>
  <si>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</si>
  <si>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</si>
  <si>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</si>
  <si>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</si>
  <si>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</si>
  <si>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</si>
  <si>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</si>
  <si>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</si>
  <si>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</si>
  <si>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</si>
  <si>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</si>
  <si>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</si>
  <si>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</si>
  <si>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</si>
  <si>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</si>
  <si>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</si>
  <si>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</si>
  <si>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</si>
  <si>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</si>
  <si>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</si>
  <si>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</si>
  <si>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</si>
  <si>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</si>
  <si>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</si>
  <si>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</si>
  <si>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</si>
  <si>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</si>
  <si>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</si>
  <si>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</si>
  <si>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</si>
  <si>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</si>
  <si>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</si>
  <si>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</si>
  <si>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</si>
  <si>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</si>
  <si>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</si>
  <si>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</si>
  <si>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</si>
  <si>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</si>
  <si>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</si>
  <si>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</si>
  <si>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</si>
  <si>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</si>
  <si>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</si>
  <si>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</si>
  <si>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</si>
  <si>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</si>
  <si>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</si>
  <si>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</si>
  <si>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</si>
  <si>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</si>
  <si>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</si>
  <si>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</si>
  <si>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</si>
  <si>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</si>
  <si>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</si>
  <si>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</si>
  <si>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</si>
  <si>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</si>
  <si>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</si>
  <si>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</si>
  <si>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</si>
  <si>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</si>
  <si>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</si>
  <si>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</si>
  <si>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</si>
  <si>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</si>
  <si>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</si>
  <si>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</si>
  <si>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</si>
  <si>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</si>
  <si>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</si>
  <si>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</si>
  <si>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</si>
  <si>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</si>
  <si>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</si>
  <si>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</si>
  <si>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</si>
  <si>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</si>
  <si>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</si>
  <si>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</si>
  <si>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</si>
  <si>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</si>
  <si>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</si>
  <si>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</si>
  <si>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</si>
  <si>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</si>
  <si>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</si>
  <si>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</si>
  <si>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</si>
  <si>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</si>
  <si>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</si>
  <si>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</si>
  <si>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</si>
  <si>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</si>
  <si>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</si>
  <si>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</si>
  <si>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</si>
  <si>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</si>
  <si>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</si>
  <si>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</si>
  <si>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</si>
  <si>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</si>
  <si>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</si>
  <si>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</si>
  <si>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</si>
  <si>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</si>
  <si>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</si>
  <si>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</si>
  <si>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</si>
  <si>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</si>
  <si>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</si>
  <si>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</si>
  <si>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</si>
  <si>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</si>
  <si>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</si>
  <si>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</si>
  <si>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</si>
  <si>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</si>
  <si>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</si>
  <si>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</si>
  <si>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</si>
  <si>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</si>
  <si>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</si>
  <si>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</si>
  <si>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</si>
  <si>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</si>
  <si>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</si>
  <si>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</si>
  <si>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</si>
  <si>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</si>
  <si>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</si>
  <si>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</si>
  <si>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</si>
  <si>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</si>
  <si>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</si>
  <si>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</si>
  <si>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</si>
  <si>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</si>
  <si>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</si>
  <si>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</si>
  <si>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</si>
  <si>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</si>
  <si>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</si>
  <si>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</si>
  <si>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</si>
  <si>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</si>
  <si>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</si>
  <si>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</si>
  <si>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</si>
  <si>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</si>
  <si>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</si>
  <si>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</si>
  <si>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</si>
  <si>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</si>
  <si>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</si>
  <si>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</si>
  <si>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</si>
  <si>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</si>
  <si>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</si>
  <si>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</si>
  <si>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</si>
  <si>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</si>
  <si>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</si>
  <si>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</si>
  <si>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</si>
  <si>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</si>
  <si>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</si>
  <si>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</si>
  <si>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</si>
  <si>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</si>
  <si>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</si>
  <si>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</si>
  <si>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</si>
  <si>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</si>
  <si>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</si>
  <si>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</si>
  <si>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</si>
  <si>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</si>
  <si>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</si>
  <si>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</si>
  <si>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</si>
  <si>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</si>
  <si>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</si>
  <si>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</si>
  <si>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</si>
  <si>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</si>
  <si>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</si>
  <si>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</si>
  <si>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</si>
  <si>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</si>
  <si>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</si>
  <si>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</si>
  <si>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</si>
  <si>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</si>
  <si>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</si>
  <si>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</si>
  <si>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</si>
  <si>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</si>
  <si>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</si>
  <si>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</si>
  <si>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</si>
  <si>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</si>
  <si>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</si>
  <si>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</si>
  <si>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</si>
  <si>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</si>
  <si>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</si>
  <si>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</si>
  <si>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</si>
  <si>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</si>
  <si>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</si>
  <si>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</si>
  <si>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</si>
  <si>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</si>
  <si>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</si>
  <si>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</si>
  <si>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</si>
  <si>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</si>
  <si>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</si>
  <si>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</si>
  <si>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</si>
  <si>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</si>
  <si>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</si>
  <si>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</si>
  <si>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</si>
  <si>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</si>
  <si>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</si>
  <si>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</si>
  <si>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</si>
  <si>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</si>
  <si>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</si>
  <si>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</si>
  <si>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</si>
  <si>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</si>
  <si>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</si>
  <si>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</si>
  <si>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</si>
  <si>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</si>
  <si>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</si>
  <si>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</si>
  <si>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</si>
  <si>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</si>
  <si>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</si>
  <si>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</si>
  <si>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</si>
  <si>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</si>
  <si>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</si>
  <si>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</si>
  <si>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</si>
  <si>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</si>
  <si>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</si>
  <si>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</si>
  <si>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</si>
  <si>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</si>
  <si>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</si>
  <si>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</si>
  <si>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</si>
  <si>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</si>
  <si>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</si>
  <si>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</si>
  <si>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</si>
  <si>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</si>
  <si>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</si>
  <si>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</si>
  <si>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</si>
  <si>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</si>
  <si>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</si>
  <si>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</si>
  <si>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</si>
  <si>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</si>
  <si>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</si>
  <si>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</si>
  <si>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</si>
  <si>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</si>
  <si>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</si>
  <si>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</si>
  <si>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</si>
  <si>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</si>
  <si>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</si>
  <si>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</si>
  <si>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</si>
  <si>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</si>
  <si>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</si>
  <si>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</si>
  <si>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</si>
  <si>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</si>
  <si>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</si>
  <si>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</si>
  <si>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</si>
  <si>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</si>
  <si>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</si>
  <si>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</si>
  <si>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</si>
  <si>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</si>
  <si>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</si>
  <si>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</si>
  <si>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</si>
  <si>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</si>
  <si>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</si>
  <si>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</si>
  <si>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</si>
  <si>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</si>
  <si>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</si>
  <si>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</si>
  <si>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</si>
  <si>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</si>
  <si>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</si>
  <si>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</si>
  <si>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</si>
  <si>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</si>
  <si>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</si>
  <si>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</si>
  <si>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</si>
  <si>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</si>
  <si>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</si>
  <si>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</si>
  <si>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</si>
  <si>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</si>
  <si>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</si>
  <si>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</si>
  <si>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</si>
  <si>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</si>
  <si>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</si>
  <si>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</si>
  <si>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</si>
  <si>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</si>
  <si>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</si>
  <si>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</si>
  <si>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</si>
  <si>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</si>
  <si>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</si>
  <si>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</si>
  <si>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</si>
  <si>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</si>
  <si>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</si>
  <si>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</si>
  <si>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</si>
  <si>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</si>
  <si>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</si>
  <si>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</si>
  <si>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</si>
  <si>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</si>
  <si>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</si>
  <si>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</si>
  <si>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</si>
  <si>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</si>
  <si>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</si>
  <si>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</si>
  <si>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</si>
  <si>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</si>
  <si>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</si>
  <si>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</si>
  <si>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</si>
  <si>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</si>
  <si>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</si>
  <si>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</si>
  <si>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</si>
  <si>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</si>
  <si>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</si>
  <si>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</si>
  <si>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</si>
  <si>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</si>
  <si>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</si>
  <si>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</si>
  <si>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</si>
  <si>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</si>
  <si>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</si>
  <si>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</si>
  <si>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</si>
  <si>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</si>
  <si>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</si>
  <si>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</si>
  <si>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</si>
  <si>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</si>
  <si>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</si>
  <si>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</si>
  <si>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</si>
  <si>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</si>
  <si>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</si>
  <si>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</si>
  <si>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</si>
  <si>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</si>
  <si>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</si>
  <si>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</si>
  <si>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</si>
  <si>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</si>
  <si>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</si>
  <si>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</si>
  <si>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</si>
  <si>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</si>
  <si>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</si>
  <si>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</si>
  <si>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</si>
  <si>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</si>
  <si>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</si>
  <si>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</si>
  <si>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</si>
  <si>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</si>
  <si>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</si>
  <si>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</si>
  <si>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</si>
  <si>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</si>
  <si>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</si>
  <si>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</si>
  <si>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</si>
  <si>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</si>
  <si>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</si>
  <si>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</si>
  <si>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</si>
  <si>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</si>
  <si>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</si>
  <si>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</si>
  <si>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</si>
  <si>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</si>
  <si>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</si>
  <si>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</si>
  <si>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</si>
  <si>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</si>
  <si>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</si>
  <si>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</si>
  <si>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</si>
  <si>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</si>
  <si>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</si>
  <si>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</si>
  <si>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</si>
  <si>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</si>
  <si>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</si>
  <si>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</si>
  <si>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</si>
  <si>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</si>
  <si>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</si>
  <si>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</si>
  <si>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</si>
  <si>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</si>
  <si>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</si>
  <si>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</si>
  <si>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</si>
  <si>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</si>
  <si>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</si>
  <si>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</si>
  <si>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</si>
  <si>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</si>
  <si>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</si>
  <si>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</si>
  <si>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</si>
  <si>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</si>
  <si>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</si>
  <si>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</si>
  <si>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</si>
  <si>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</si>
  <si>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</si>
  <si>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</si>
  <si>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</si>
  <si>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</si>
  <si>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</si>
  <si>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</si>
  <si>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</si>
  <si>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</si>
  <si>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</si>
  <si>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</si>
  <si>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</si>
  <si>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</si>
  <si>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</si>
  <si>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</si>
  <si>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</si>
  <si>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</si>
  <si>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</si>
  <si>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</si>
  <si>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</si>
  <si>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</si>
  <si>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</si>
  <si>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</si>
  <si>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</si>
  <si>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</si>
  <si>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</si>
  <si>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</si>
  <si>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</si>
  <si>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</si>
  <si>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</si>
  <si>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</si>
  <si>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</si>
  <si>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</si>
  <si>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</si>
  <si>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</si>
  <si>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</si>
  <si>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</si>
  <si>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</si>
  <si>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</si>
  <si>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</si>
  <si>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</si>
  <si>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</si>
  <si>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</si>
  <si>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</si>
  <si>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</si>
  <si>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</si>
  <si>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</si>
  <si>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</si>
  <si>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</si>
  <si>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</si>
  <si>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</si>
  <si>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</si>
  <si>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</si>
  <si>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</si>
  <si>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</si>
  <si>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</si>
  <si>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</si>
  <si>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</si>
  <si>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</si>
  <si>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</si>
  <si>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</si>
  <si>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</si>
  <si>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</si>
  <si>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</si>
  <si>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</si>
  <si>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</si>
  <si>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</si>
  <si>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</si>
  <si>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</si>
  <si>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</si>
  <si>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</si>
  <si>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</si>
  <si>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</si>
  <si>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</si>
  <si>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</si>
  <si>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</si>
  <si>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</si>
  <si>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</si>
  <si>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</si>
  <si>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</si>
  <si>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</si>
  <si>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</si>
  <si>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</si>
  <si>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</si>
  <si>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</si>
  <si>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</si>
  <si>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</si>
  <si>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</si>
  <si>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</si>
  <si>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</si>
  <si>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</si>
  <si>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</si>
  <si>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</si>
  <si>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</si>
  <si>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</si>
  <si>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</si>
  <si>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</si>
  <si>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</si>
  <si>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</si>
  <si>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</si>
  <si>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</si>
  <si>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</si>
  <si>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</si>
  <si>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</si>
  <si>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</si>
  <si>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</si>
  <si>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</si>
  <si>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</si>
  <si>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</si>
  <si>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</si>
  <si>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</si>
  <si>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</si>
  <si>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</si>
  <si>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</si>
  <si>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</si>
  <si>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</si>
  <si>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</si>
  <si>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</si>
  <si>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</si>
  <si>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</si>
  <si>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</si>
  <si>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</si>
  <si>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</si>
  <si>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</si>
  <si>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</si>
  <si>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</si>
  <si>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</si>
  <si>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</si>
  <si>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</si>
  <si>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</si>
  <si>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</si>
  <si>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</si>
  <si>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</si>
  <si>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</si>
  <si>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</si>
  <si>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</si>
  <si>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</si>
  <si>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</si>
  <si>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</si>
  <si>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</si>
  <si>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</si>
  <si>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</si>
  <si>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</si>
  <si>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</si>
  <si>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</si>
  <si>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</si>
  <si>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</si>
  <si>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</si>
  <si>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</si>
  <si>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</si>
  <si>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</si>
  <si>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</si>
  <si>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</si>
  <si>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</si>
  <si>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</si>
  <si>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</si>
  <si>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</si>
  <si>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</si>
  <si>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</si>
  <si>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</si>
  <si>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</si>
  <si>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</si>
  <si>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</si>
  <si>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</si>
  <si>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</si>
  <si>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</si>
  <si>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</si>
  <si>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</si>
  <si>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</si>
  <si>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</si>
  <si>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</si>
  <si>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</si>
  <si>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</si>
  <si>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</si>
  <si>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</si>
  <si>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</si>
  <si>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</si>
  <si>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</si>
  <si>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</si>
  <si>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</si>
  <si>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</si>
  <si>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</si>
  <si>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</si>
  <si>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</si>
  <si>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</si>
  <si>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</si>
  <si>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</si>
  <si>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</si>
  <si>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</si>
  <si>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</si>
  <si>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</si>
  <si>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</si>
  <si>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</si>
  <si>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</si>
  <si>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</si>
  <si>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</si>
  <si>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</si>
  <si>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</si>
  <si>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</si>
  <si>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</si>
  <si>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</si>
  <si>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</si>
  <si>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</si>
  <si>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</si>
  <si>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</si>
  <si>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</si>
  <si>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</si>
  <si>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</si>
  <si>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</si>
  <si>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</si>
  <si>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</si>
  <si>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</si>
  <si>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</si>
  <si>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</si>
  <si>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</si>
  <si>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</si>
  <si>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</si>
  <si>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</si>
  <si>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</si>
  <si>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</si>
  <si>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</si>
  <si>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</si>
  <si>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</si>
  <si>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</si>
  <si>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</si>
  <si>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</si>
  <si>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</si>
  <si>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</si>
  <si>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</si>
  <si>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</si>
  <si>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</si>
  <si>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</si>
  <si>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</si>
  <si>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</si>
  <si>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</si>
  <si>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</si>
  <si>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</si>
  <si>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</si>
  <si>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</si>
  <si>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</si>
  <si>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</si>
  <si>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</si>
  <si>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</si>
  <si>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</si>
  <si>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</si>
  <si>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</si>
  <si>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</si>
  <si>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</si>
  <si>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</si>
  <si>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</si>
  <si>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</si>
  <si>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</si>
  <si>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</si>
  <si>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</si>
  <si>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</si>
  <si>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</si>
  <si>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</si>
  <si>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</si>
  <si>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</si>
  <si>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</si>
  <si>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</si>
  <si>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</si>
  <si>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</si>
  <si>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</si>
  <si>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</si>
  <si>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</si>
  <si>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</si>
  <si>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</si>
  <si>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</si>
  <si>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</si>
  <si>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</si>
  <si>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</si>
  <si>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</si>
  <si>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</si>
  <si>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</si>
  <si>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</si>
  <si>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</si>
  <si>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</si>
  <si>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</si>
  <si>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</si>
  <si>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</si>
  <si>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</si>
  <si>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</si>
  <si>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</si>
  <si>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</si>
  <si>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</si>
  <si>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</si>
  <si>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</si>
  <si>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</si>
  <si>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</si>
  <si>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</si>
  <si>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</si>
  <si>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</si>
  <si>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</si>
  <si>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</si>
  <si>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</si>
  <si>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</si>
  <si>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</si>
  <si>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</si>
  <si>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</si>
  <si>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</si>
  <si>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</si>
  <si>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</si>
  <si>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</si>
  <si>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</si>
  <si>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</si>
  <si>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</si>
  <si>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</si>
  <si>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</si>
  <si>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</si>
  <si>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</si>
  <si>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</si>
  <si>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</si>
  <si>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</si>
  <si>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</si>
  <si>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</si>
  <si>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</si>
  <si>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</si>
  <si>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</si>
  <si>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</si>
  <si>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</si>
  <si>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</si>
  <si>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</si>
  <si>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</si>
  <si>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</si>
  <si>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</si>
  <si>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</si>
  <si>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</si>
  <si>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</si>
  <si>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</si>
  <si>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</si>
  <si>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</si>
  <si>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</si>
  <si>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</si>
  <si>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</si>
  <si>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</si>
  <si>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</si>
  <si>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</si>
  <si>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</si>
  <si>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</si>
  <si>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</si>
  <si>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</si>
  <si>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</si>
  <si>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</si>
  <si>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</si>
  <si>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</si>
  <si>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</si>
  <si>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</si>
  <si>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</si>
  <si>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</si>
  <si>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</si>
  <si>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</si>
  <si>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</si>
  <si>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</si>
  <si>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</si>
  <si>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</si>
  <si>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</si>
  <si>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</si>
  <si>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</si>
  <si>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</si>
  <si>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</si>
  <si>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</si>
  <si>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</si>
  <si>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</si>
  <si>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</si>
  <si>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</si>
  <si>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</si>
  <si>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</si>
  <si>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</si>
  <si>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</si>
  <si>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</si>
  <si>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</si>
  <si>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</si>
  <si>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</si>
  <si>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</si>
  <si>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</si>
  <si>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</si>
  <si>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</si>
  <si>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</si>
  <si>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</si>
  <si>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</si>
  <si>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</si>
  <si>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</si>
  <si>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</si>
  <si>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</si>
  <si>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</si>
  <si>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</si>
  <si>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</si>
  <si>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</si>
  <si>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</si>
  <si>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</si>
  <si>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</si>
  <si>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</si>
  <si>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</si>
  <si>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</si>
  <si>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</si>
  <si>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</si>
  <si>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</si>
  <si>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</si>
  <si>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</si>
  <si>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</si>
  <si>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</si>
  <si>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</si>
  <si>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</si>
  <si>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</si>
  <si>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</si>
  <si>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</si>
  <si>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</si>
  <si>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</si>
  <si>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</si>
  <si>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</si>
  <si>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</si>
  <si>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</si>
  <si>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</si>
  <si>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</si>
  <si>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</si>
  <si>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</si>
  <si>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</si>
  <si>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</si>
  <si>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</si>
  <si>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</si>
  <si>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</si>
  <si>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</si>
  <si>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</si>
  <si>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</si>
  <si>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</si>
  <si>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</si>
  <si>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</si>
  <si>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</si>
  <si>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</si>
  <si>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</si>
  <si>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</si>
  <si>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</si>
  <si>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</si>
  <si>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</si>
  <si>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</si>
  <si>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</si>
  <si>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</si>
  <si>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</si>
  <si>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</si>
  <si>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</si>
  <si>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</si>
  <si>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</si>
  <si>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</si>
  <si>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</si>
  <si>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</si>
  <si>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</si>
  <si>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</si>
  <si>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</si>
  <si>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</si>
  <si>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</si>
  <si>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</si>
  <si>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</si>
  <si>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</si>
  <si>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</si>
  <si>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</si>
  <si>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</si>
  <si>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</si>
  <si>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</si>
  <si>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</si>
  <si>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</si>
  <si>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</si>
  <si>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</si>
  <si>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</si>
  <si>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</si>
  <si>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</si>
  <si>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</si>
  <si>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</si>
  <si>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</si>
  <si>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</si>
  <si>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</si>
  <si>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</si>
  <si>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</si>
  <si>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</si>
  <si>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</si>
  <si>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</si>
  <si>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</si>
  <si>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</si>
  <si>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</si>
  <si>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</si>
  <si>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</si>
  <si>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</si>
  <si>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</si>
  <si>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</si>
  <si>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</si>
  <si>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</si>
  <si>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</si>
  <si>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</si>
  <si>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</si>
  <si>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</si>
  <si>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</si>
  <si>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</si>
  <si>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</si>
  <si>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</si>
  <si>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</si>
  <si>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</si>
  <si>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</si>
  <si>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</si>
  <si>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</si>
  <si>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</si>
  <si>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</si>
  <si>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</si>
  <si>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</si>
  <si>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</si>
  <si>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</si>
  <si>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</si>
  <si>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</si>
  <si>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</si>
  <si>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</si>
  <si>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</si>
  <si>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</si>
  <si>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</si>
  <si>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</si>
  <si>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</si>
  <si>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</si>
  <si>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</si>
  <si>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</si>
  <si>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</si>
  <si>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</si>
  <si>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</si>
  <si>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</si>
  <si>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</si>
  <si>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</si>
  <si>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</si>
  <si>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</si>
  <si>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</si>
  <si>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</si>
  <si>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</si>
  <si>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</si>
  <si>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</si>
  <si>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</si>
  <si>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</si>
  <si>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</si>
  <si>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</si>
  <si>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</si>
  <si>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</si>
  <si>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</si>
  <si>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</si>
  <si>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</si>
  <si>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</si>
  <si>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</si>
  <si>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</si>
  <si>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</si>
  <si>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</si>
  <si>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</si>
  <si>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</si>
  <si>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</si>
  <si>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</si>
  <si>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</si>
  <si>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</si>
  <si>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</si>
  <si>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</si>
  <si>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</si>
  <si>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</si>
  <si>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</si>
  <si>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</si>
  <si>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</si>
  <si>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</si>
  <si>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</si>
  <si>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</si>
  <si>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</si>
  <si>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</si>
  <si>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</si>
  <si>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</si>
  <si>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</si>
  <si>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</si>
  <si>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</si>
  <si>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</si>
  <si>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</si>
  <si>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</si>
  <si>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</si>
  <si>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</si>
  <si>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</si>
  <si>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</si>
  <si>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</si>
  <si>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</si>
  <si>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</si>
  <si>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</si>
  <si>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</si>
  <si>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</si>
  <si>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</si>
  <si>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</si>
  <si>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</si>
  <si>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</si>
  <si>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</si>
  <si>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</si>
  <si>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</si>
  <si>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</si>
  <si>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</si>
  <si>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</si>
  <si>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</si>
  <si>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</si>
  <si>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</si>
  <si>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</si>
  <si>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</si>
  <si>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</si>
  <si>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</si>
  <si>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</si>
  <si>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</si>
  <si>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</si>
  <si>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</si>
  <si>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</si>
  <si>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</si>
  <si>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</si>
  <si>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</si>
  <si>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</si>
  <si>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</si>
  <si>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</si>
  <si>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</si>
  <si>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</si>
  <si>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</si>
  <si>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</si>
  <si>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</si>
  <si>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</si>
  <si>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</si>
  <si>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</si>
  <si>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</si>
  <si>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</si>
  <si>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</si>
  <si>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</si>
  <si>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</si>
  <si>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</si>
  <si>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</si>
  <si>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</si>
  <si>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</si>
  <si>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</si>
  <si>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</si>
  <si>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</si>
  <si>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</si>
  <si>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</si>
  <si>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</si>
  <si>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</si>
  <si>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</si>
  <si>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</si>
  <si>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</si>
  <si>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</si>
  <si>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</si>
  <si>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</si>
  <si>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</si>
  <si>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</si>
  <si>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</si>
  <si>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</si>
  <si>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</si>
  <si>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</si>
  <si>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</si>
  <si>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</si>
  <si>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</si>
  <si>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</si>
  <si>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</si>
  <si>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</si>
  <si>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</si>
  <si>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</si>
  <si>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</si>
  <si>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</si>
  <si>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</si>
  <si>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</si>
  <si>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</si>
  <si>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</si>
  <si>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</si>
  <si>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</si>
  <si>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</si>
  <si>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</si>
  <si>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</si>
  <si>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</si>
  <si>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</si>
  <si>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</si>
  <si>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</si>
  <si>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</si>
  <si>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</si>
  <si>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</si>
  <si>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</si>
  <si>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</si>
  <si>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</si>
  <si>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</si>
  <si>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</si>
  <si>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</si>
  <si>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</si>
  <si>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</si>
  <si>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</si>
  <si>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</si>
  <si>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</si>
  <si>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</si>
  <si>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</si>
  <si>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</si>
  <si>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</si>
  <si>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</si>
  <si>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</si>
  <si>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</si>
  <si>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</si>
  <si>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</si>
  <si>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</si>
  <si>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</si>
  <si>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</si>
  <si>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</si>
  <si>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</si>
  <si>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</si>
  <si>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</si>
  <si>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</si>
  <si>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</si>
  <si>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</si>
  <si>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</si>
  <si>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</si>
  <si>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</si>
  <si>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</si>
  <si>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</si>
  <si>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</si>
  <si>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</si>
  <si>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</si>
  <si>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</si>
  <si>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</si>
  <si>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</si>
  <si>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</si>
  <si>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</si>
  <si>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</si>
  <si>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</si>
  <si>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</si>
  <si>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</si>
  <si>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</si>
  <si>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</si>
  <si>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</si>
  <si>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</si>
  <si>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</si>
  <si>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</si>
  <si>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</si>
  <si>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</si>
  <si>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</si>
  <si>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</si>
  <si>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</si>
  <si>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</si>
  <si>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</si>
  <si>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</si>
  <si>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</si>
  <si>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</si>
  <si>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</si>
  <si>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</si>
  <si>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</si>
  <si>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</si>
  <si>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</si>
  <si>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</si>
  <si>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</si>
  <si>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</si>
  <si>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</si>
  <si>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</si>
  <si>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</si>
  <si>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</si>
  <si>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</si>
  <si>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</si>
  <si>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</si>
  <si>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</si>
  <si>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</si>
  <si>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</si>
  <si>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</si>
  <si>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</si>
  <si>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</si>
  <si>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</si>
  <si>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</si>
  <si>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</si>
  <si>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</si>
  <si>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</si>
  <si>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</si>
  <si>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</si>
  <si>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</si>
  <si>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</si>
  <si>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</si>
  <si>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</si>
  <si>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</si>
  <si>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</si>
  <si>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</si>
  <si>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</si>
  <si>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</si>
  <si>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</si>
  <si>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</si>
  <si>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</si>
  <si>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</si>
  <si>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</si>
  <si>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</si>
  <si>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</si>
  <si>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</si>
  <si>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</si>
  <si>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</si>
  <si>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</si>
  <si>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</si>
  <si>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</si>
  <si>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</si>
  <si>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</si>
  <si>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</si>
  <si>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</si>
  <si>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</si>
  <si>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</si>
  <si>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</si>
  <si>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</si>
  <si>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</si>
  <si>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</si>
  <si>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</si>
  <si>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</si>
  <si>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</si>
  <si>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</si>
  <si>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</si>
  <si>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</si>
  <si>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</si>
  <si>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</si>
  <si>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</si>
  <si>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</si>
  <si>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</si>
  <si>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</si>
  <si>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</si>
  <si>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</si>
  <si>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</si>
  <si>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</si>
  <si>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</si>
  <si>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</si>
  <si>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</si>
  <si>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</si>
  <si>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</si>
  <si>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</si>
  <si>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</si>
  <si>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</si>
  <si>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</si>
  <si>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</si>
  <si>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</si>
  <si>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</si>
  <si>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</si>
  <si>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</si>
  <si>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</si>
  <si>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</si>
  <si>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</si>
  <si>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</si>
  <si>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</si>
  <si>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</si>
  <si>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</si>
  <si>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</si>
  <si>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</si>
  <si>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</si>
  <si>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</si>
  <si>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</si>
  <si>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</si>
  <si>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</si>
  <si>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</si>
  <si>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</si>
  <si>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</si>
  <si>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</si>
  <si>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</si>
  <si>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</si>
  <si>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</si>
  <si>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</si>
  <si>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</si>
  <si>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</si>
  <si>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</si>
  <si>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</si>
  <si>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</si>
  <si>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</si>
  <si>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</si>
  <si>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</si>
  <si>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</si>
  <si>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</si>
  <si>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</si>
  <si>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</si>
  <si>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</si>
  <si>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</si>
  <si>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</si>
  <si>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</si>
  <si>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</si>
  <si>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</si>
  <si>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</si>
  <si>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</si>
  <si>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</si>
  <si>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</si>
  <si>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</si>
  <si>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</si>
  <si>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</si>
  <si>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</si>
  <si>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</si>
  <si>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</si>
  <si>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</si>
  <si>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</si>
  <si>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</si>
  <si>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</si>
  <si>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</si>
  <si>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</si>
  <si>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</si>
  <si>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</si>
  <si>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</si>
  <si>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</si>
  <si>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</si>
  <si>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</si>
  <si>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</si>
  <si>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</si>
  <si>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</si>
  <si>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</si>
  <si>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</si>
  <si>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</si>
  <si>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</si>
  <si>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</si>
  <si>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</si>
  <si>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</si>
  <si>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</si>
  <si>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</si>
  <si>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</si>
  <si>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</si>
  <si>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</si>
  <si>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</si>
  <si>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</si>
  <si>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</si>
  <si>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</si>
  <si>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</si>
  <si>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</si>
  <si>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</si>
  <si>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</si>
  <si>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</si>
  <si>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</si>
  <si>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</si>
  <si>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</si>
  <si>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</si>
  <si>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</si>
  <si>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</si>
  <si>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</si>
  <si>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</si>
  <si>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</si>
  <si>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</si>
  <si>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</si>
  <si>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</si>
  <si>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</si>
  <si>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</si>
  <si>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</si>
  <si>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</si>
  <si>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</si>
  <si>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</si>
  <si>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</si>
  <si>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</si>
  <si>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</si>
  <si>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</si>
  <si>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</si>
  <si>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</si>
  <si>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</si>
  <si>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</si>
  <si>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</si>
  <si>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</si>
  <si>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</si>
  <si>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</si>
  <si>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</si>
  <si>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</si>
  <si>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</si>
  <si>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</si>
  <si>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</si>
  <si>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</si>
  <si>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</si>
  <si>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</si>
  <si>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</si>
  <si>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</si>
  <si>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</si>
  <si>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</si>
  <si>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</si>
  <si>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</si>
  <si>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</si>
  <si>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</si>
  <si>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</si>
  <si>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</si>
  <si>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</si>
  <si>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</si>
  <si>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</si>
  <si>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</si>
  <si>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</si>
  <si>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</si>
  <si>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</si>
  <si>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</si>
  <si>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</si>
  <si>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</si>
  <si>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</si>
  <si>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</si>
  <si>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</si>
  <si>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</si>
  <si>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</si>
  <si>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</si>
  <si>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</si>
  <si>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</si>
  <si>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</si>
  <si>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</si>
  <si>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</si>
  <si>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</si>
  <si>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</si>
  <si>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</si>
  <si>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</si>
  <si>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</si>
  <si>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</si>
  <si>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</si>
  <si>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</si>
  <si>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</si>
  <si>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</si>
  <si>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</si>
  <si>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</si>
  <si>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</si>
  <si>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</si>
  <si>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</si>
  <si>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</si>
  <si>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</si>
  <si>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</si>
  <si>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</si>
  <si>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</si>
  <si>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</si>
  <si>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</si>
  <si>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</si>
  <si>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</si>
  <si>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</si>
  <si>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</si>
  <si>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</si>
  <si>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</si>
  <si>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</si>
  <si>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</si>
  <si>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</si>
  <si>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</si>
  <si>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</si>
  <si>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</si>
  <si>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</si>
  <si>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</si>
  <si>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</si>
  <si>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</si>
  <si>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</si>
  <si>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</si>
  <si>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</si>
  <si>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</si>
  <si>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</si>
  <si>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</si>
  <si>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</si>
  <si>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</si>
  <si>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</si>
  <si>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</si>
  <si>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</si>
  <si>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</si>
  <si>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</si>
  <si>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</si>
  <si>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</si>
  <si>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</si>
  <si>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</si>
  <si>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</si>
  <si>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</si>
  <si>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</si>
  <si>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</si>
  <si>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</si>
  <si>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</si>
  <si>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</si>
  <si>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</si>
  <si>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</si>
  <si>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</si>
  <si>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</si>
  <si>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</si>
  <si>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</si>
  <si>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</si>
  <si>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</si>
  <si>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</si>
  <si>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</si>
  <si>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</si>
  <si>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</si>
  <si>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</si>
  <si>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</si>
  <si>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</si>
  <si>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</si>
  <si>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</si>
  <si>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</si>
  <si>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</si>
  <si>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</si>
  <si>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</si>
  <si>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</si>
  <si>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</si>
  <si>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</si>
  <si>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</si>
  <si>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</si>
  <si>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</si>
  <si>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</si>
  <si>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</si>
  <si>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</si>
  <si>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</si>
  <si>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</si>
  <si>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</si>
  <si>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</si>
  <si>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</si>
  <si>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</si>
  <si>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</si>
  <si>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</si>
  <si>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</si>
  <si>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</si>
  <si>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</si>
  <si>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</si>
  <si>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</si>
  <si>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</si>
  <si>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</si>
  <si>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</si>
  <si>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</si>
  <si>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</si>
  <si>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</si>
  <si>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</si>
  <si>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</si>
  <si>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</si>
  <si>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</si>
  <si>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</si>
  <si>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</si>
  <si>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</si>
  <si>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</si>
  <si>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</si>
  <si>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</si>
  <si>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</si>
  <si>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</si>
  <si>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</si>
  <si>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</si>
  <si>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</si>
  <si>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</si>
  <si>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</si>
  <si>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</si>
  <si>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</si>
  <si>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</si>
  <si>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</si>
  <si>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</si>
  <si>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</si>
  <si>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</si>
  <si>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</si>
  <si>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</si>
  <si>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</si>
  <si>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</si>
  <si>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</si>
  <si>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</si>
  <si>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</si>
  <si>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</si>
  <si>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</si>
  <si>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</si>
  <si>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</si>
  <si>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</si>
  <si>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</si>
  <si>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</si>
  <si>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</si>
  <si>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</si>
  <si>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</si>
  <si>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</si>
  <si>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</si>
  <si>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</si>
  <si>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</si>
  <si>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</si>
  <si>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</si>
  <si>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</si>
  <si>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</si>
  <si>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</si>
  <si>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</si>
  <si>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</si>
  <si>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</si>
  <si>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</si>
  <si>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</si>
  <si>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</si>
  <si>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</si>
  <si>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</si>
  <si>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</si>
  <si>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</si>
  <si>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</si>
  <si>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</si>
  <si>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</si>
  <si>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</si>
  <si>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</si>
  <si>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</si>
  <si>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</si>
  <si>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</si>
  <si>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</si>
  <si>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</si>
  <si>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</si>
  <si>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</si>
  <si>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</si>
  <si>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</si>
  <si>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</si>
  <si>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</si>
  <si>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</si>
  <si>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</si>
  <si>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</si>
  <si>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</si>
  <si>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</si>
  <si>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</si>
  <si>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</si>
  <si>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</si>
  <si>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</si>
  <si>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</si>
  <si>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</si>
  <si>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</si>
  <si>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</si>
  <si>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</si>
  <si>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</si>
  <si>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</si>
  <si>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</si>
  <si>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</si>
  <si>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</si>
  <si>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</si>
  <si>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</si>
  <si>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</si>
  <si>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</si>
  <si>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</si>
  <si>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</si>
  <si>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</si>
  <si>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</si>
  <si>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</si>
  <si>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</si>
  <si>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</si>
  <si>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</si>
  <si>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</si>
  <si>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</si>
  <si>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</si>
  <si>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</si>
  <si>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</si>
  <si>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</si>
  <si>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</si>
  <si>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</si>
  <si>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</si>
  <si>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</si>
  <si>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</si>
  <si>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</si>
  <si>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</si>
  <si>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</si>
  <si>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</si>
  <si>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</si>
  <si>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</si>
  <si>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</si>
  <si>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</si>
  <si>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</si>
  <si>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</si>
  <si>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</si>
  <si>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</si>
  <si>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</si>
  <si>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</si>
  <si>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</si>
  <si>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</si>
  <si>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</si>
  <si>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</si>
  <si>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</si>
  <si>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</si>
  <si>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</si>
  <si>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</si>
  <si>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</si>
  <si>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</si>
  <si>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</si>
  <si>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</si>
  <si>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</si>
  <si>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</si>
  <si>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</si>
  <si>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</si>
  <si>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</si>
  <si>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</si>
  <si>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</si>
  <si>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</si>
  <si>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</si>
  <si>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</si>
  <si>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</si>
  <si>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</si>
  <si>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</si>
  <si>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</si>
  <si>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</si>
  <si>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</si>
  <si>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</si>
  <si>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</si>
  <si>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</si>
  <si>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</si>
  <si>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</si>
  <si>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</si>
  <si>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</si>
  <si>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</si>
  <si>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</si>
  <si>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</si>
  <si>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</si>
  <si>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</si>
  <si>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</si>
  <si>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</si>
  <si>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</si>
  <si>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</si>
  <si>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</si>
  <si>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</si>
  <si>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</si>
  <si>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</si>
  <si>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</si>
  <si>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</si>
  <si>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</si>
  <si>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</si>
  <si>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</si>
  <si>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</si>
  <si>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</si>
  <si>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</si>
  <si>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</si>
  <si>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</si>
  <si>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</si>
  <si>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</si>
  <si>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</si>
  <si>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</si>
  <si>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</si>
  <si>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</si>
  <si>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</si>
  <si>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</si>
  <si>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</si>
  <si>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</si>
  <si>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</si>
  <si>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</si>
  <si>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</si>
  <si>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</si>
  <si>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</si>
  <si>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</si>
  <si>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</si>
  <si>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</si>
  <si>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</si>
  <si>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</si>
  <si>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</si>
  <si>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</si>
  <si>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</si>
  <si>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</si>
  <si>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</si>
  <si>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</si>
  <si>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</si>
  <si>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</si>
  <si>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</si>
  <si>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</si>
  <si>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</si>
  <si>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</si>
  <si>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</si>
  <si>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</si>
  <si>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</si>
  <si>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</si>
  <si>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</si>
  <si>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</si>
  <si>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</si>
  <si>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</si>
  <si>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</si>
  <si>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</si>
  <si>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</si>
  <si>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</si>
  <si>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</si>
  <si>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</si>
  <si>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</si>
  <si>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</si>
  <si>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</si>
  <si>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</si>
  <si>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</si>
  <si>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</si>
  <si>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</si>
  <si>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</si>
  <si>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</si>
  <si>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</si>
  <si>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</si>
  <si>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</si>
  <si>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</si>
  <si>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</si>
  <si>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</si>
  <si>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</si>
  <si>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</si>
  <si>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</si>
  <si>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</si>
  <si>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</si>
  <si>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</si>
  <si>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</si>
  <si>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</si>
  <si>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</si>
  <si>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</si>
  <si>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</si>
  <si>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</si>
  <si>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</si>
  <si>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</si>
  <si>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</si>
  <si>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</si>
  <si>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</si>
  <si>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</si>
  <si>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</si>
  <si>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</si>
  <si>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</si>
  <si>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</si>
  <si>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</si>
  <si>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</si>
  <si>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</si>
  <si>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</si>
  <si>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</si>
  <si>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</si>
  <si>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</si>
  <si>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</si>
  <si>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</si>
  <si>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</si>
  <si>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</si>
  <si>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</si>
  <si>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</si>
  <si>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</si>
  <si>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</si>
  <si>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</si>
  <si>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</si>
  <si>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</si>
  <si>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</si>
  <si>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</si>
  <si>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</si>
  <si>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</si>
  <si>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</si>
  <si>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</si>
  <si>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</si>
  <si>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</si>
  <si>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</si>
  <si>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</si>
  <si>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</si>
  <si>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</si>
  <si>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</si>
  <si>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</si>
  <si>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</si>
  <si>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</si>
  <si>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</si>
  <si>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</si>
  <si>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</si>
  <si>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</si>
  <si>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</si>
  <si>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</si>
  <si>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</si>
  <si>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</si>
  <si>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</si>
  <si>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</si>
  <si>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</si>
  <si>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</si>
  <si>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</si>
  <si>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</si>
  <si>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</si>
  <si>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</si>
  <si>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</si>
  <si>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</si>
  <si>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</si>
  <si>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</si>
  <si>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</si>
  <si>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</si>
  <si>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</si>
  <si>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</si>
  <si>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</si>
  <si>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</si>
  <si>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</si>
  <si>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</si>
  <si>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</si>
  <si>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</si>
  <si>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</si>
  <si>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</si>
  <si>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</si>
  <si>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</si>
  <si>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</si>
  <si>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</si>
  <si>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</si>
  <si>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</si>
  <si>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</si>
  <si>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</si>
  <si>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</si>
  <si>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</si>
  <si>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</si>
  <si>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</si>
  <si>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</si>
  <si>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</si>
  <si>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</si>
  <si>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</si>
  <si>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</si>
  <si>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</si>
  <si>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</si>
  <si>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</si>
  <si>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</si>
  <si>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</si>
  <si>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</si>
  <si>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</si>
  <si>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</si>
  <si>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</si>
  <si>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</si>
  <si>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</si>
  <si>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</si>
  <si>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</si>
  <si>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</si>
  <si>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</si>
  <si>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</si>
  <si>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</si>
  <si>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</si>
  <si>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</si>
  <si>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</si>
  <si>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</si>
  <si>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</si>
  <si>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</si>
  <si>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</si>
  <si>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</si>
  <si>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</si>
  <si>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</si>
  <si>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</si>
  <si>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</si>
  <si>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</si>
  <si>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</si>
  <si>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</si>
  <si>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</si>
  <si>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</si>
  <si>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</si>
  <si>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</si>
  <si>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</si>
  <si>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</si>
  <si>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</si>
  <si>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</si>
  <si>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</si>
  <si>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</si>
  <si>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</si>
  <si>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</si>
  <si>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</si>
  <si>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</si>
  <si>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</si>
  <si>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</si>
  <si>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</si>
  <si>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</si>
  <si>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</si>
  <si>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</si>
  <si>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</si>
  <si>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</si>
  <si>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</si>
  <si>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</si>
  <si>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</si>
  <si>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</si>
  <si>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</si>
  <si>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</si>
  <si>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</si>
  <si>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</si>
  <si>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</si>
  <si>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</si>
  <si>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</si>
  <si>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</si>
  <si>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</si>
  <si>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</si>
  <si>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</si>
  <si>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</si>
  <si>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</si>
  <si>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</si>
  <si>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</si>
  <si>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</si>
  <si>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</si>
  <si>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</si>
  <si>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</si>
  <si>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</si>
  <si>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</si>
  <si>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</si>
  <si>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</si>
  <si>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</si>
  <si>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</si>
  <si>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</si>
  <si>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</si>
  <si>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</si>
  <si>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</si>
  <si>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</si>
  <si>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</si>
  <si>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</si>
  <si>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</si>
  <si>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</si>
  <si>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</si>
  <si>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</si>
  <si>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</si>
  <si>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</si>
  <si>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</si>
  <si>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</si>
  <si>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</si>
  <si>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</si>
  <si>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</si>
  <si>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</si>
  <si>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</si>
  <si>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</si>
  <si>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</si>
  <si>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</si>
  <si>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</si>
  <si>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</si>
  <si>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</si>
  <si>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</si>
  <si>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</si>
  <si>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</si>
  <si>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</si>
  <si>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</si>
  <si>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</si>
  <si>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</si>
  <si>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</si>
  <si>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</si>
  <si>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</si>
  <si>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</si>
  <si>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</si>
  <si>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</si>
  <si>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</si>
  <si>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</si>
  <si>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</si>
  <si>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</si>
  <si>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</si>
  <si>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</si>
  <si>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</si>
  <si>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</si>
  <si>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</si>
  <si>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</si>
  <si>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</si>
  <si>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</si>
  <si>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</si>
  <si>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</si>
  <si>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</si>
  <si>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</si>
  <si>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</si>
  <si>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</si>
  <si>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</si>
  <si>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</si>
  <si>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</si>
  <si>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</si>
  <si>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</si>
  <si>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</si>
  <si>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</si>
  <si>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</si>
  <si>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</si>
  <si>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</si>
  <si>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</si>
  <si>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</si>
  <si>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</si>
  <si>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</si>
  <si>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</si>
  <si>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</si>
  <si>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</si>
  <si>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</si>
  <si>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</si>
  <si>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</si>
  <si>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</si>
  <si>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</si>
  <si>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</si>
  <si>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</si>
  <si>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</si>
  <si>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</si>
  <si>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</si>
  <si>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</si>
  <si>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</si>
  <si>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</si>
  <si>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</si>
  <si>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</si>
  <si>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</si>
  <si>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</si>
  <si>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</si>
  <si>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</si>
  <si>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</si>
  <si>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</si>
  <si>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</si>
  <si>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</si>
  <si>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</si>
  <si>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</si>
  <si>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</si>
  <si>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</si>
  <si>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</si>
  <si>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</si>
  <si>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</si>
  <si>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</si>
  <si>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</si>
  <si>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</si>
  <si>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</si>
  <si>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</si>
  <si>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</si>
  <si>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</si>
  <si>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</si>
  <si>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</si>
  <si>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</si>
  <si>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</si>
  <si>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</si>
  <si>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</si>
  <si>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</si>
  <si>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</si>
  <si>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</si>
  <si>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</si>
  <si>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</si>
  <si>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</si>
  <si>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</si>
  <si>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</si>
  <si>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</si>
  <si>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</si>
  <si>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</si>
  <si>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</si>
  <si>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</si>
  <si>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</si>
  <si>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</si>
  <si>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</si>
  <si>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</si>
  <si>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</si>
  <si>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</si>
  <si>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</si>
  <si>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</si>
  <si>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</si>
  <si>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</si>
  <si>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</si>
  <si>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</si>
  <si>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</si>
  <si>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</si>
  <si>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</si>
  <si>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</si>
  <si>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</si>
  <si>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</si>
  <si>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</si>
  <si>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</si>
  <si>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</si>
  <si>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</si>
  <si>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</si>
  <si>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</si>
  <si>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</si>
  <si>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</si>
  <si>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</si>
  <si>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</si>
  <si>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</si>
  <si>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</si>
  <si>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</si>
  <si>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</si>
  <si>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</si>
  <si>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</si>
  <si>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</si>
  <si>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</si>
  <si>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</si>
  <si>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</si>
  <si>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</si>
  <si>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</si>
  <si>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</si>
  <si>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</si>
  <si>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</si>
  <si>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</si>
  <si>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</si>
  <si>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</si>
  <si>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</si>
  <si>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</si>
  <si>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</si>
  <si>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</si>
  <si>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</si>
  <si>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</si>
  <si>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</si>
  <si>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</si>
  <si>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</si>
  <si>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</si>
  <si>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</si>
  <si>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</si>
  <si>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</si>
  <si>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</si>
  <si>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</si>
  <si>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</si>
  <si>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</si>
  <si>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</si>
  <si>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</si>
  <si>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</si>
  <si>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</si>
  <si>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</si>
  <si>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</si>
  <si>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</si>
  <si>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</si>
  <si>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</si>
  <si>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</si>
  <si>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</si>
  <si>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</si>
  <si>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</si>
  <si>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</si>
  <si>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</si>
  <si>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</si>
  <si>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</si>
  <si>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</si>
  <si>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</si>
  <si>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</si>
  <si>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</si>
  <si>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</si>
  <si>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</si>
  <si>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</si>
  <si>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</si>
  <si>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</si>
  <si>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</si>
  <si>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</si>
  <si>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</si>
  <si>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</si>
  <si>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</si>
  <si>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</si>
  <si>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</si>
  <si>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</si>
  <si>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</si>
  <si>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</si>
  <si>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</si>
  <si>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</si>
  <si>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</si>
  <si>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</si>
  <si>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</si>
  <si>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</si>
  <si>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</si>
  <si>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</si>
  <si>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</si>
  <si>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</si>
  <si>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</si>
  <si>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</si>
  <si>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</si>
  <si>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</si>
  <si>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</si>
  <si>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</si>
  <si>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</si>
  <si>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</si>
  <si>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</si>
  <si>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</si>
  <si>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</si>
  <si>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</si>
  <si>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</si>
  <si>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</si>
  <si>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</si>
  <si>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</si>
  <si>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</si>
  <si>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</si>
  <si>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</si>
  <si>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</si>
  <si>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</si>
  <si>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</si>
  <si>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</si>
  <si>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</si>
  <si>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</si>
  <si>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</si>
  <si>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</si>
  <si>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</si>
  <si>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</si>
  <si>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</si>
  <si>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</si>
  <si>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</si>
  <si>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</si>
  <si>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</si>
  <si>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</si>
  <si>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</si>
  <si>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</si>
  <si>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</si>
  <si>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</si>
  <si>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</si>
  <si>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</si>
  <si>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</si>
  <si>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</si>
  <si>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</si>
  <si>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</si>
  <si>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</si>
  <si>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</si>
  <si>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</si>
  <si>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</si>
  <si>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</si>
  <si>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</si>
  <si>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</si>
  <si>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</si>
  <si>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</si>
  <si>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</si>
  <si>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</si>
  <si>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</si>
  <si>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</si>
  <si>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</si>
  <si>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</si>
  <si>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</si>
  <si>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</si>
  <si>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</si>
  <si>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</si>
  <si>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</si>
  <si>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</si>
  <si>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</si>
  <si>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</si>
  <si>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</si>
  <si>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</si>
  <si>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</si>
  <si>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</si>
  <si>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</si>
  <si>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</si>
  <si>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</si>
  <si>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</si>
  <si>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</si>
  <si>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</si>
  <si>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</si>
  <si>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</si>
  <si>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</si>
  <si>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</si>
  <si>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</si>
  <si>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</si>
  <si>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</si>
  <si>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</si>
  <si>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</si>
  <si>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</si>
  <si>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</si>
  <si>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</si>
  <si>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</si>
  <si>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</si>
  <si>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</si>
  <si>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</si>
  <si>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</si>
  <si>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</si>
  <si>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</si>
  <si>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</si>
  <si>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</si>
  <si>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</si>
  <si>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</si>
  <si>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</si>
  <si>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</si>
  <si>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</si>
  <si>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</si>
  <si>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</si>
  <si>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</si>
  <si>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</si>
  <si>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</si>
  <si>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</si>
  <si>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</si>
  <si>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</si>
  <si>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</si>
  <si>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</si>
  <si>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</si>
  <si>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</si>
  <si>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</si>
  <si>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</si>
  <si>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</si>
  <si>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</si>
  <si>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</si>
  <si>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</si>
  <si>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</si>
  <si>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</si>
  <si>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</si>
  <si>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</si>
  <si>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</si>
  <si>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</si>
  <si>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</si>
  <si>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</si>
  <si>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</si>
  <si>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</si>
  <si>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</si>
  <si>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</si>
  <si>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</si>
  <si>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</si>
  <si>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</si>
  <si>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</si>
  <si>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</si>
  <si>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</si>
  <si>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</si>
  <si>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</si>
  <si>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</si>
  <si>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</si>
  <si>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</si>
  <si>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</si>
  <si>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</si>
  <si>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</si>
  <si>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</si>
  <si>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</si>
  <si>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</si>
  <si>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</si>
  <si>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</si>
  <si>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</si>
  <si>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</si>
  <si>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</si>
  <si>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</si>
  <si>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</si>
  <si>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</si>
  <si>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</si>
  <si>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</si>
  <si>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</si>
  <si>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</si>
  <si>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</si>
  <si>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</si>
  <si>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</si>
  <si>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</si>
  <si>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</si>
  <si>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</si>
  <si>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</si>
  <si>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</si>
  <si>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</si>
  <si>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</si>
  <si>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</si>
  <si>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</si>
  <si>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</si>
  <si>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</si>
  <si>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</si>
  <si>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</si>
  <si>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</si>
  <si>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</si>
  <si>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</si>
  <si>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</si>
  <si>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</si>
  <si>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</si>
  <si>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</si>
  <si>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</si>
  <si>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</si>
  <si>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</si>
  <si>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</si>
  <si>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</si>
  <si>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</si>
  <si>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</si>
  <si>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</si>
  <si>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</si>
  <si>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</si>
  <si>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</si>
  <si>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</si>
  <si>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</si>
  <si>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</si>
  <si>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</si>
  <si>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</si>
  <si>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</si>
  <si>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</si>
  <si>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</si>
  <si>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</si>
  <si>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</si>
  <si>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</si>
  <si>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</si>
  <si>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</si>
  <si>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</si>
  <si>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</si>
  <si>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</si>
  <si>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</si>
  <si>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</si>
  <si>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</si>
  <si>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</si>
  <si>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</si>
  <si>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</si>
  <si>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</si>
  <si>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</si>
  <si>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</si>
  <si>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</si>
  <si>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</si>
  <si>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</si>
  <si>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</si>
  <si>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</si>
  <si>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</si>
  <si>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</si>
  <si>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</si>
  <si>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</si>
  <si>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</si>
  <si>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</si>
  <si>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</si>
  <si>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</si>
  <si>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</si>
  <si>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</si>
  <si>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</si>
  <si>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</si>
  <si>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</si>
  <si>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</si>
  <si>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</si>
  <si>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</si>
  <si>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</si>
  <si>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</si>
  <si>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</si>
  <si>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</si>
  <si>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</si>
  <si>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</si>
  <si>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</si>
  <si>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</si>
  <si>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</si>
  <si>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</si>
  <si>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</si>
  <si>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</si>
  <si>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</si>
  <si>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</si>
  <si>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</si>
  <si>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</si>
  <si>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</si>
  <si>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</si>
  <si>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</si>
  <si>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</si>
  <si>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</si>
  <si>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</si>
  <si>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</si>
  <si>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</si>
  <si>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</si>
  <si>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</si>
  <si>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</si>
  <si>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</si>
  <si>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</si>
  <si>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</si>
  <si>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</si>
  <si>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</si>
  <si>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</si>
  <si>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</si>
  <si>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</si>
  <si>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</si>
  <si>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</si>
  <si>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</si>
  <si>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</si>
  <si>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</si>
  <si>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</si>
  <si>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</si>
  <si>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</si>
  <si>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</si>
  <si>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</si>
  <si>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</si>
  <si>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</si>
  <si>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</si>
  <si>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</si>
  <si>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</si>
  <si>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</si>
  <si>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</si>
  <si>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</si>
  <si>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</si>
  <si>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</si>
  <si>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</si>
  <si>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</si>
  <si>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</si>
  <si>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</si>
  <si>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</si>
  <si>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</si>
  <si>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</si>
  <si>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</si>
  <si>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</si>
  <si>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</si>
  <si>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</si>
  <si>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</si>
  <si>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</si>
  <si>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</si>
  <si>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</si>
  <si>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</si>
  <si>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</si>
  <si>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</si>
  <si>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</si>
  <si>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</si>
  <si>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</si>
  <si>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</si>
  <si>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</si>
  <si>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</si>
  <si>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</si>
  <si>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</si>
  <si>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</si>
  <si>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</si>
  <si>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</si>
  <si>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</si>
  <si>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</si>
  <si>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</si>
  <si>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</si>
  <si>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</si>
  <si>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</si>
  <si>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</si>
  <si>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</si>
  <si>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</si>
  <si>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</si>
  <si>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</si>
  <si>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</si>
  <si>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</si>
  <si>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</si>
  <si>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</si>
  <si>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</si>
  <si>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</si>
  <si>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</si>
  <si>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</si>
  <si>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</si>
  <si>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</si>
  <si>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</si>
  <si>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</si>
  <si>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</si>
  <si>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</si>
  <si>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</si>
  <si>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</si>
  <si>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</si>
  <si>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</si>
  <si>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</si>
  <si>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</si>
  <si>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</si>
  <si>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</si>
  <si>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</si>
  <si>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</si>
  <si>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</si>
  <si>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</si>
  <si>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</si>
  <si>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</si>
  <si>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</si>
  <si>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</si>
  <si>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</si>
  <si>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</si>
  <si>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</si>
  <si>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</si>
  <si>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</si>
  <si>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</si>
  <si>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</si>
  <si>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</si>
  <si>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</si>
  <si>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</si>
  <si>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</si>
  <si>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</si>
  <si>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</si>
  <si>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</si>
  <si>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</si>
  <si>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</si>
  <si>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</si>
  <si>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</si>
  <si>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</si>
  <si>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</si>
  <si>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</si>
  <si>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</si>
  <si>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</si>
  <si>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</si>
  <si>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</si>
  <si>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</si>
  <si>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</si>
  <si>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</si>
  <si>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</si>
  <si>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</si>
  <si>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</si>
  <si>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</si>
  <si>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</si>
  <si>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</si>
  <si>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</si>
  <si>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</si>
  <si>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</si>
  <si>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</si>
  <si>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</si>
  <si>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</si>
  <si>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</si>
  <si>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</si>
  <si>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</si>
  <si>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</si>
  <si>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</si>
  <si>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</si>
  <si>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</si>
  <si>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</si>
  <si>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</si>
  <si>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</si>
  <si>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</si>
  <si>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</si>
  <si>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</si>
  <si>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</si>
  <si>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</si>
  <si>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</si>
  <si>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</si>
  <si>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</si>
  <si>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</si>
  <si>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</si>
  <si>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</si>
  <si>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</si>
  <si>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</si>
  <si>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</si>
  <si>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</si>
  <si>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</si>
  <si>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</si>
  <si>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</si>
  <si>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</si>
  <si>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</si>
  <si>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</si>
  <si>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</si>
  <si>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</si>
  <si>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</si>
  <si>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</si>
  <si>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</si>
  <si>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</si>
  <si>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</si>
  <si>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</si>
  <si>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</si>
  <si>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</si>
  <si>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</si>
  <si>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</si>
  <si>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</si>
  <si>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</si>
  <si>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</si>
  <si>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</si>
  <si>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</si>
  <si>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</si>
  <si>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</si>
  <si>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</si>
  <si>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</si>
  <si>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</si>
  <si>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</si>
  <si>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</si>
  <si>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</si>
  <si>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</si>
  <si>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</si>
  <si>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</si>
  <si>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</si>
  <si>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</si>
  <si>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</si>
  <si>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</si>
  <si>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</si>
  <si>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</si>
  <si>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</si>
  <si>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</si>
  <si>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</si>
  <si>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</si>
  <si>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</si>
  <si>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</si>
  <si>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</si>
  <si>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</si>
  <si>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</si>
  <si>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</si>
  <si>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</si>
  <si>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</si>
  <si>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</si>
  <si>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</si>
  <si>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</si>
  <si>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</si>
  <si>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</si>
  <si>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</si>
  <si>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</si>
  <si>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</si>
  <si>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</si>
  <si>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</si>
  <si>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</si>
  <si>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</si>
  <si>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</si>
  <si>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</si>
  <si>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</si>
  <si>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</si>
  <si>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</si>
  <si>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</si>
  <si>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</si>
  <si>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</si>
  <si>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</si>
  <si>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</si>
  <si>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</si>
  <si>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</si>
  <si>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</si>
  <si>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</si>
  <si>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</si>
  <si>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</si>
  <si>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</si>
  <si>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</si>
  <si>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</si>
  <si>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</si>
  <si>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</si>
  <si>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</si>
  <si>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</si>
  <si>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</si>
  <si>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</si>
  <si>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</si>
  <si>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</si>
  <si>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</si>
  <si>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</si>
  <si>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</si>
  <si>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</si>
  <si>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</si>
  <si>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</si>
  <si>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</si>
  <si>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</si>
  <si>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</si>
  <si>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</si>
  <si>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</si>
  <si>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</si>
  <si>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</si>
  <si>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</si>
  <si>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</si>
  <si>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</si>
  <si>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</si>
  <si>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</si>
  <si>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</si>
  <si>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</si>
  <si>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</si>
  <si>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</si>
  <si>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</si>
  <si>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</si>
  <si>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</si>
  <si>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</si>
  <si>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</si>
  <si>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</si>
  <si>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</si>
  <si>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</si>
  <si>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</si>
  <si>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</si>
  <si>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</si>
  <si>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</si>
  <si>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</si>
  <si>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</si>
  <si>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</si>
  <si>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</si>
  <si>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</si>
  <si>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</si>
  <si>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</si>
  <si>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</si>
  <si>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</si>
  <si>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</si>
  <si>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</si>
  <si>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</si>
  <si>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</si>
  <si>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</si>
  <si>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</si>
  <si>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</si>
  <si>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</si>
  <si>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</si>
  <si>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</si>
  <si>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</si>
  <si>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</si>
  <si>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</si>
  <si>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</si>
  <si>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</si>
  <si>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</si>
  <si>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</si>
  <si>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</si>
  <si>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</si>
  <si>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</si>
  <si>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</si>
  <si>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</si>
  <si>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</si>
  <si>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</si>
  <si>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</si>
  <si>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</si>
  <si>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</si>
  <si>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</si>
  <si>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</si>
  <si>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</si>
  <si>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</si>
  <si>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</si>
  <si>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</si>
  <si>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</si>
  <si>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</si>
  <si>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</si>
  <si>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</si>
  <si>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</si>
  <si>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</si>
  <si>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</si>
  <si>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</si>
  <si>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</si>
  <si>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</si>
  <si>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</si>
  <si>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</si>
  <si>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</si>
  <si>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</si>
  <si>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</si>
  <si>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</si>
  <si>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</si>
  <si>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</si>
  <si>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</si>
  <si>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</si>
  <si>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</si>
  <si>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</si>
  <si>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</si>
  <si>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</si>
  <si>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</si>
  <si>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</si>
  <si>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</si>
  <si>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</si>
  <si>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</si>
  <si>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</si>
  <si>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</si>
  <si>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</si>
  <si>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</si>
  <si>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</si>
  <si>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</si>
  <si>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</si>
  <si>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</si>
  <si>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</si>
  <si>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</si>
  <si>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</si>
  <si>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</si>
  <si>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</si>
  <si>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</si>
  <si>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</si>
  <si>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</si>
  <si>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</si>
  <si>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</si>
  <si>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</si>
  <si>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</si>
  <si>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</si>
  <si>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</si>
  <si>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</si>
  <si>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</si>
  <si>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</si>
  <si>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</si>
  <si>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</si>
  <si>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</si>
  <si>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</si>
  <si>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</si>
  <si>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</si>
  <si>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</si>
  <si>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</si>
  <si>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</si>
  <si>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</si>
  <si>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</si>
  <si>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</si>
  <si>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</si>
  <si>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</si>
  <si>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</si>
  <si>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</si>
  <si>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</si>
  <si>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</si>
  <si>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</si>
  <si>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</si>
  <si>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</si>
  <si>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</si>
  <si>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</si>
  <si>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</si>
  <si>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</si>
  <si>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</si>
  <si>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</si>
  <si>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</si>
  <si>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</si>
  <si>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</si>
  <si>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</si>
  <si>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</si>
  <si>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</si>
  <si>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</si>
  <si>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</si>
  <si>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</si>
  <si>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</si>
  <si>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</si>
  <si>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</si>
  <si>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</si>
  <si>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</si>
  <si>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</si>
  <si>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</si>
  <si>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</si>
  <si>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</si>
  <si>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</si>
  <si>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</si>
  <si>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</si>
  <si>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</si>
  <si>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</si>
  <si>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</si>
  <si>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</si>
  <si>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</si>
  <si>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</si>
  <si>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</si>
  <si>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</si>
  <si>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</si>
  <si>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</si>
  <si>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</si>
  <si>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</si>
  <si>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</si>
  <si>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</si>
  <si>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</si>
  <si>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</si>
  <si>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</si>
  <si>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</si>
  <si>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</si>
  <si>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</si>
  <si>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</si>
  <si>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</si>
  <si>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</si>
  <si>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</si>
  <si>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</si>
  <si>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</si>
  <si>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</si>
  <si>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</si>
  <si>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</si>
  <si>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</si>
  <si>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</si>
  <si>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</si>
  <si>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</si>
  <si>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</si>
  <si>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</si>
  <si>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</si>
  <si>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</si>
  <si>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</si>
  <si>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</si>
  <si>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</si>
  <si>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</si>
  <si>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</si>
  <si>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</si>
  <si>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</si>
  <si>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</si>
  <si>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</si>
  <si>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</si>
  <si>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</si>
  <si>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</si>
  <si>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</si>
  <si>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</si>
  <si>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</si>
  <si>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</si>
  <si>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</si>
  <si>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</si>
  <si>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</si>
  <si>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</si>
  <si>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</si>
  <si>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</si>
  <si>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</si>
  <si>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</si>
  <si>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</si>
  <si>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</si>
  <si>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</si>
  <si>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</si>
  <si>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</si>
  <si>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</si>
  <si>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</si>
  <si>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</si>
  <si>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</si>
  <si>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</si>
  <si>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</si>
  <si>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</si>
  <si>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</si>
  <si>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</si>
  <si>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</si>
  <si>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</si>
  <si>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</si>
  <si>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</si>
  <si>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</si>
  <si>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</si>
  <si>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</si>
  <si>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</si>
  <si>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</si>
  <si>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</si>
  <si>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</si>
  <si>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</si>
  <si>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</si>
  <si>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</si>
  <si>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</si>
  <si>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</si>
  <si>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</si>
  <si>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</si>
  <si>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</si>
  <si>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</si>
  <si>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</si>
  <si>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</si>
  <si>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</si>
  <si>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</si>
  <si>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</si>
  <si>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</si>
  <si>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</si>
  <si>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</si>
  <si>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</si>
  <si>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</si>
  <si>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</si>
  <si>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</si>
  <si>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</si>
  <si>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</si>
  <si>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</si>
  <si>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</si>
  <si>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</si>
  <si>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</si>
  <si>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</si>
  <si>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</si>
  <si>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</si>
  <si>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</si>
  <si>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</si>
  <si>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</si>
  <si>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</si>
  <si>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</si>
  <si>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</si>
  <si>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</si>
  <si>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</si>
  <si>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</si>
  <si>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</si>
  <si>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</si>
  <si>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</si>
  <si>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</si>
  <si>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</si>
  <si>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</si>
  <si>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</si>
  <si>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</si>
  <si>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</si>
  <si>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</si>
  <si>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</si>
  <si>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</si>
  <si>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</si>
  <si>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</si>
  <si>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</si>
  <si>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</si>
  <si>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</si>
  <si>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</si>
  <si>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</si>
  <si>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</si>
  <si>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</si>
  <si>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</si>
  <si>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</si>
  <si>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</si>
  <si>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</si>
  <si>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</si>
  <si>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</si>
  <si>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</si>
  <si>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</si>
  <si>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</si>
  <si>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</si>
  <si>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</si>
  <si>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</si>
  <si>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</si>
  <si>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</si>
  <si>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</si>
  <si>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</si>
  <si>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</si>
  <si>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</si>
  <si>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</si>
  <si>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</si>
  <si>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</si>
  <si>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</si>
  <si>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</si>
  <si>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</si>
  <si>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</si>
  <si>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</si>
  <si>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</si>
  <si>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</si>
  <si>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</si>
  <si>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</si>
  <si>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</si>
  <si>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</si>
  <si>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</si>
  <si>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</si>
  <si>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</si>
  <si>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</si>
  <si>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</si>
  <si>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</si>
  <si>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</si>
  <si>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</si>
  <si>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</si>
  <si>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</si>
  <si>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</si>
  <si>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</si>
  <si>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</si>
  <si>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</si>
  <si>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</si>
  <si>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</si>
  <si>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</si>
  <si>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</si>
  <si>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</si>
  <si>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</si>
  <si>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</si>
  <si>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</si>
  <si>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</si>
  <si>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</si>
  <si>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</si>
  <si>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</si>
  <si>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</si>
  <si>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</si>
  <si>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</si>
  <si>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</si>
  <si>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</si>
  <si>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</si>
  <si>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</si>
  <si>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</si>
  <si>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</si>
  <si>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</si>
  <si>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</si>
  <si>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</si>
  <si>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</si>
  <si>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</si>
  <si>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</si>
  <si>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</si>
  <si>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</si>
  <si>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</si>
  <si>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</si>
  <si>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</si>
  <si>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</si>
  <si>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</si>
  <si>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</si>
  <si>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</si>
  <si>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</si>
  <si>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</si>
  <si>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</si>
  <si>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</si>
  <si>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</si>
  <si>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</si>
  <si>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</si>
  <si>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</si>
  <si>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</si>
  <si>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</si>
  <si>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</si>
  <si>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</si>
  <si>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</si>
  <si>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</si>
  <si>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</si>
  <si>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</si>
  <si>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</si>
  <si>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</si>
  <si>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</si>
  <si>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</si>
  <si>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</si>
  <si>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</si>
  <si>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</si>
  <si>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</si>
  <si>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</si>
  <si>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</si>
  <si>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</si>
  <si>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</si>
  <si>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</si>
  <si>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</si>
  <si>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</si>
  <si>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</si>
  <si>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</si>
  <si>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</si>
  <si>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</si>
  <si>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</si>
  <si>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</si>
  <si>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</si>
  <si>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</si>
  <si>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</si>
  <si>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</si>
  <si>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</si>
  <si>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</si>
  <si>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</si>
  <si>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</si>
  <si>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</si>
  <si>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</si>
  <si>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</si>
  <si>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</si>
  <si>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</si>
  <si>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</si>
  <si>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</si>
  <si>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</si>
  <si>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</si>
  <si>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</si>
  <si>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</si>
  <si>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</si>
  <si>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</si>
  <si>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</si>
  <si>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</si>
  <si>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</si>
  <si>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</si>
  <si>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</si>
  <si>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</si>
  <si>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</si>
  <si>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</si>
  <si>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</si>
  <si>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</si>
  <si>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</si>
  <si>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</si>
  <si>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</si>
  <si>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</si>
  <si>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</si>
  <si>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</si>
  <si>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</si>
  <si>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</si>
  <si>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</si>
  <si>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</si>
  <si>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</si>
  <si>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</si>
  <si>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</si>
  <si>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</si>
  <si>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</si>
  <si>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</si>
  <si>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</si>
  <si>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</si>
  <si>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</si>
  <si>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</si>
  <si>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</si>
  <si>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</si>
  <si>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</si>
  <si>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</si>
  <si>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</si>
  <si>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</si>
  <si>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</si>
  <si>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</si>
  <si>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</si>
  <si>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</si>
  <si>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</si>
  <si>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</si>
  <si>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</si>
  <si>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</si>
  <si>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</si>
  <si>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</si>
  <si>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</si>
  <si>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</si>
  <si>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</si>
  <si>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</si>
  <si>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</si>
  <si>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</si>
  <si>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</si>
  <si>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</si>
  <si>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</si>
  <si>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</si>
  <si>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</si>
  <si>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</si>
  <si>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</si>
  <si>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</si>
  <si>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</si>
  <si>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</si>
  <si>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</si>
  <si>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</si>
  <si>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</si>
  <si>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</si>
  <si>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</si>
  <si>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</si>
  <si>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</si>
  <si>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</si>
  <si>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</si>
  <si>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</si>
  <si>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</si>
  <si>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</si>
  <si>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</si>
  <si>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</si>
  <si>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</si>
  <si>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</si>
  <si>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</si>
  <si>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</si>
  <si>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</si>
  <si>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</si>
  <si>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</si>
  <si>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</si>
  <si>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</si>
  <si>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</si>
  <si>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</si>
  <si>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</si>
  <si>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</si>
  <si>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</si>
  <si>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</si>
  <si>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</si>
  <si>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</si>
  <si>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</si>
  <si>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</si>
  <si>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</si>
  <si>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</si>
  <si>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</si>
  <si>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</si>
  <si>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</si>
  <si>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</si>
  <si>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</si>
  <si>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</si>
  <si>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</si>
  <si>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</si>
  <si>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</si>
  <si>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</si>
  <si>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</si>
  <si>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</si>
  <si>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</si>
  <si>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</si>
  <si>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</si>
  <si>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</si>
  <si>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</si>
  <si>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</si>
  <si>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</si>
  <si>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</si>
  <si>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</si>
  <si>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</si>
  <si>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</si>
  <si>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</si>
  <si>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</si>
  <si>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</si>
  <si>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</si>
  <si>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</si>
  <si>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</si>
  <si>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</si>
  <si>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</si>
  <si>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</si>
  <si>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</si>
  <si>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</si>
  <si>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</si>
  <si>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</si>
  <si>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</si>
  <si>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</si>
  <si>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</si>
  <si>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</si>
  <si>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</si>
  <si>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</si>
  <si>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</si>
  <si>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</si>
  <si>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</si>
  <si>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</si>
  <si>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</si>
  <si>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</si>
  <si>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</si>
  <si>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</si>
  <si>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</si>
  <si>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</si>
  <si>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</si>
  <si>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</si>
  <si>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</si>
  <si>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</si>
  <si>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</si>
  <si>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</si>
  <si>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</si>
  <si>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</si>
  <si>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</si>
  <si>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</si>
  <si>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</si>
  <si>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</si>
  <si>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</si>
  <si>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</si>
  <si>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</si>
  <si>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</si>
  <si>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</si>
  <si>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</si>
  <si>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</si>
  <si>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</si>
  <si>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</si>
  <si>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</si>
  <si>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</si>
  <si>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</si>
  <si>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</si>
  <si>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</si>
  <si>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</si>
  <si>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</si>
  <si>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</si>
  <si>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</si>
  <si>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</si>
  <si>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</si>
  <si>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</si>
  <si>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</si>
  <si>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</si>
  <si>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</si>
  <si>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</si>
  <si>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</si>
  <si>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</si>
  <si>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</si>
  <si>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</si>
  <si>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</si>
  <si>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</si>
  <si>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</si>
  <si>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</si>
  <si>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</si>
  <si>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</si>
  <si>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</si>
  <si>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</si>
  <si>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</si>
  <si>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</si>
  <si>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</si>
  <si>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</si>
  <si>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</si>
  <si>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</si>
  <si>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</si>
  <si>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</si>
  <si>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</si>
  <si>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</si>
  <si>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</si>
  <si>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</si>
  <si>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</si>
  <si>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</si>
  <si>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</si>
  <si>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</si>
  <si>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</si>
  <si>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</si>
  <si>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</si>
  <si>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</si>
  <si>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</si>
  <si>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</si>
  <si>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</si>
  <si>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</si>
  <si>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</si>
  <si>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</si>
  <si>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</si>
  <si>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</si>
  <si>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</si>
  <si>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</si>
  <si>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</si>
  <si>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</si>
  <si>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</si>
  <si>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</si>
  <si>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</si>
  <si>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</si>
  <si>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</si>
  <si>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</si>
  <si>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</si>
  <si>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</si>
  <si>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</si>
  <si>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</si>
  <si>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</si>
  <si>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</si>
  <si>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</si>
  <si>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</si>
  <si>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</si>
  <si>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</si>
  <si>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</si>
  <si>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</si>
  <si>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</si>
  <si>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</si>
  <si>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</si>
  <si>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</si>
  <si>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</si>
  <si>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</si>
  <si>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</si>
  <si>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</si>
  <si>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</si>
  <si>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</si>
  <si>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</si>
  <si>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</si>
  <si>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</si>
  <si>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</si>
  <si>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</si>
  <si>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</si>
  <si>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</si>
  <si>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</si>
  <si>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</si>
  <si>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</si>
  <si>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</si>
  <si>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</si>
  <si>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</si>
  <si>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</si>
  <si>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</si>
  <si>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</si>
  <si>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</si>
  <si>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</si>
  <si>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</si>
  <si>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</si>
  <si>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</si>
  <si>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</si>
  <si>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</si>
  <si>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</si>
  <si>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</si>
  <si>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</si>
  <si>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</si>
  <si>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</si>
  <si>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</si>
  <si>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</si>
  <si>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</si>
  <si>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</si>
  <si>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</si>
  <si>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</si>
  <si>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</si>
  <si>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</si>
  <si>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</si>
  <si>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</si>
  <si>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</si>
  <si>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</si>
  <si>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</si>
  <si>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</si>
  <si>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</si>
  <si>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</si>
  <si>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</si>
  <si>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</si>
  <si>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</si>
  <si>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</si>
  <si>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</si>
  <si>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</si>
  <si>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</si>
  <si>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</si>
  <si>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</si>
  <si>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</si>
  <si>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</si>
  <si>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</si>
  <si>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</si>
  <si>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</si>
  <si>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</si>
  <si>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</si>
  <si>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</si>
  <si>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</si>
  <si>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</si>
  <si>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</si>
  <si>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</si>
  <si>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</si>
  <si>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</si>
  <si>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</si>
  <si>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</si>
  <si>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</si>
  <si>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</si>
  <si>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</si>
  <si>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</si>
  <si>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</si>
  <si>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</si>
  <si>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</si>
  <si>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</si>
  <si>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</si>
  <si>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</si>
  <si>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</si>
  <si>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</si>
  <si>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</si>
  <si>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</si>
  <si>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</si>
  <si>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</si>
  <si>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</si>
  <si>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</si>
  <si>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</si>
  <si>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</si>
  <si>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</si>
  <si>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</si>
  <si>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</si>
  <si>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</si>
  <si>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</si>
  <si>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</si>
  <si>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</si>
  <si>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</si>
  <si>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</si>
  <si>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</si>
  <si>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</si>
  <si>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</si>
  <si>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</si>
  <si>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</si>
  <si>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</si>
  <si>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</si>
  <si>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</si>
  <si>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</si>
  <si>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</si>
  <si>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</si>
  <si>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</si>
  <si>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</si>
  <si>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</si>
  <si>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</si>
  <si>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</si>
  <si>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</si>
  <si>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</si>
  <si>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</si>
  <si>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</si>
  <si>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</si>
  <si>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</si>
  <si>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</si>
  <si>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</si>
  <si>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</si>
  <si>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</si>
  <si>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</si>
  <si>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</si>
  <si>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</si>
  <si>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</si>
  <si>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</si>
  <si>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</si>
  <si>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</si>
  <si>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</si>
  <si>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</si>
  <si>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</si>
  <si>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</si>
  <si>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</si>
  <si>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</si>
  <si>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</si>
  <si>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</si>
  <si>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</si>
  <si>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</si>
  <si>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</si>
  <si>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</si>
  <si>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</si>
  <si>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</si>
  <si>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</si>
  <si>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</si>
  <si>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</si>
  <si>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</si>
  <si>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</si>
  <si>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</si>
  <si>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</si>
  <si>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</si>
  <si>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</si>
  <si>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</si>
  <si>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</si>
  <si>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</si>
  <si>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</si>
  <si>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</si>
  <si>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</si>
  <si>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</si>
  <si>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</si>
  <si>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</si>
  <si>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</si>
  <si>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</si>
  <si>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</si>
  <si>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</si>
  <si>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</si>
  <si>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</si>
  <si>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</si>
  <si>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</si>
  <si>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</si>
  <si>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</si>
  <si>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</si>
  <si>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</si>
  <si>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</si>
  <si>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</si>
  <si>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</si>
  <si>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</si>
  <si>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</si>
  <si>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</si>
  <si>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</si>
  <si>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</si>
  <si>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</si>
  <si>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</si>
  <si>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</si>
  <si>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</si>
  <si>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</si>
  <si>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</si>
  <si>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</si>
  <si>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</si>
  <si>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</si>
  <si>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</si>
  <si>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</si>
  <si>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</si>
  <si>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</si>
  <si>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</si>
  <si>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</si>
  <si>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</si>
  <si>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</si>
  <si>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</si>
  <si>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</si>
  <si>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</si>
  <si>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</si>
  <si>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</si>
  <si>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</si>
  <si>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</si>
  <si>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</si>
  <si>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</si>
  <si>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</si>
  <si>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</si>
  <si>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</si>
  <si>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</si>
  <si>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</si>
  <si>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</si>
  <si>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</si>
  <si>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</si>
  <si>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</si>
  <si>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</si>
  <si>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</si>
  <si>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</si>
  <si>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</si>
  <si>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</si>
  <si>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</si>
  <si>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</si>
  <si>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</si>
  <si>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</si>
  <si>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</si>
  <si>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</si>
  <si>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</si>
  <si>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</si>
  <si>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</si>
  <si>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</si>
  <si>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</si>
  <si>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</si>
  <si>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</si>
  <si>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</si>
  <si>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</si>
  <si>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</si>
  <si>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</si>
  <si>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</si>
  <si>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</si>
  <si>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</si>
  <si>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</si>
  <si>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</si>
  <si>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</si>
  <si>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</si>
  <si>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</si>
  <si>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</si>
  <si>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</si>
  <si>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</si>
  <si>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</si>
  <si>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</si>
  <si>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</si>
  <si>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</si>
  <si>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</si>
  <si>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</si>
  <si>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</si>
  <si>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</si>
  <si>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</si>
  <si>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</si>
  <si>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</si>
  <si>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</si>
  <si>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</si>
  <si>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</si>
  <si>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</si>
  <si>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</si>
  <si>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</si>
  <si>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</si>
  <si>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</si>
  <si>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</si>
  <si>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</si>
  <si>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</si>
  <si>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</si>
  <si>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</si>
  <si>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</si>
  <si>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</si>
  <si>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</si>
  <si>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</si>
  <si>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</si>
  <si>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</si>
  <si>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</si>
  <si>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</si>
  <si>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</si>
  <si>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</si>
  <si>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</si>
  <si>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</si>
  <si>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</si>
  <si>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</si>
  <si>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</si>
  <si>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</si>
  <si>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</si>
  <si>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</si>
  <si>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</si>
  <si>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</si>
  <si>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</si>
  <si>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</si>
  <si>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</si>
  <si>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</si>
  <si>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</si>
  <si>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</si>
  <si>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</si>
  <si>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</si>
  <si>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</si>
  <si>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</si>
  <si>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</si>
  <si>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</si>
  <si>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</si>
  <si>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</si>
  <si>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</si>
  <si>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</si>
  <si>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</si>
  <si>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</si>
  <si>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</si>
  <si>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</si>
  <si>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</si>
  <si>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</si>
  <si>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</si>
  <si>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</si>
  <si>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</si>
  <si>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</si>
  <si>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</si>
  <si>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</si>
  <si>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</si>
  <si>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</si>
  <si>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</si>
  <si>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</si>
  <si>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</si>
  <si>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</si>
  <si>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</si>
  <si>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</si>
  <si>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</si>
  <si>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</si>
  <si>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</si>
  <si>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</si>
  <si>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</si>
  <si>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</si>
  <si>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</si>
  <si>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</si>
  <si>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</si>
  <si>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</si>
  <si>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</si>
  <si>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</si>
  <si>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</si>
  <si>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</si>
  <si>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</si>
  <si>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</si>
  <si>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</si>
  <si>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</si>
  <si>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</si>
  <si>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</si>
  <si>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</si>
  <si>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</si>
  <si>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</si>
  <si>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</si>
  <si>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</si>
  <si>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</si>
  <si>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</si>
  <si>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</si>
  <si>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</si>
  <si>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</si>
  <si>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</si>
  <si>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</si>
  <si>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</si>
  <si>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</si>
  <si>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</si>
  <si>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</si>
  <si>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</si>
  <si>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</si>
  <si>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</si>
  <si>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</si>
  <si>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</si>
  <si>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</si>
  <si>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</si>
  <si>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</si>
  <si>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</si>
  <si>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</si>
  <si>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</si>
  <si>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</si>
  <si>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</si>
  <si>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</si>
  <si>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</si>
  <si>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</si>
  <si>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</si>
  <si>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</si>
  <si>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</si>
  <si>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</si>
  <si>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</si>
  <si>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</si>
  <si>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</si>
  <si>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</si>
  <si>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</si>
  <si>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</si>
  <si>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</si>
  <si>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</si>
  <si>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</si>
  <si>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</si>
  <si>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</si>
  <si>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</si>
  <si>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</si>
  <si>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</si>
  <si>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</si>
  <si>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</si>
  <si>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</si>
  <si>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</si>
  <si>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</si>
  <si>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</si>
  <si>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</si>
  <si>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</si>
  <si>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</si>
  <si>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</si>
  <si>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</si>
  <si>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</si>
  <si>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</si>
  <si>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</si>
  <si>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</si>
  <si>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</si>
  <si>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</si>
  <si>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</si>
  <si>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</si>
  <si>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</si>
  <si>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</si>
  <si>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</si>
  <si>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</si>
  <si>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</si>
  <si>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</si>
  <si>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</si>
  <si>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</si>
  <si>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</si>
  <si>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</si>
  <si>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</si>
  <si>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</si>
  <si>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</si>
  <si>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</si>
  <si>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</si>
  <si>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</si>
  <si>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</si>
  <si>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</si>
  <si>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</si>
  <si>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</si>
  <si>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</si>
  <si>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</si>
  <si>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</si>
  <si>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</si>
  <si>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</si>
  <si>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</si>
  <si>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</si>
  <si>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</si>
  <si>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</si>
  <si>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</si>
  <si>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</si>
  <si>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</si>
  <si>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</si>
  <si>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</si>
  <si>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</si>
  <si>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</si>
  <si>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</si>
  <si>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</si>
  <si>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</si>
  <si>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</si>
  <si>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</si>
  <si>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</si>
  <si>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</si>
  <si>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</si>
  <si>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</si>
  <si>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</si>
  <si>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</si>
  <si>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</si>
  <si>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</si>
  <si>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</si>
  <si>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</si>
  <si>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</si>
  <si>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</si>
  <si>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</si>
  <si>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</si>
  <si>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</si>
  <si>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</si>
  <si>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</si>
  <si>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</si>
  <si>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</si>
  <si>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</si>
  <si>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</si>
  <si>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</si>
  <si>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</si>
  <si>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</si>
  <si>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</si>
  <si>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</si>
  <si>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</si>
  <si>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</si>
  <si>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</si>
  <si>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</si>
  <si>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</si>
  <si>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</si>
  <si>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</si>
  <si>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</si>
  <si>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</si>
  <si>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</si>
  <si>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</si>
  <si>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</si>
  <si>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</si>
  <si>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</si>
  <si>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</si>
  <si>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</si>
  <si>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</si>
  <si>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</si>
  <si>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</si>
  <si>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</si>
  <si>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</si>
  <si>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</si>
  <si>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</si>
  <si>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</si>
  <si>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</si>
  <si>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</si>
  <si>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</si>
  <si>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</si>
  <si>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</si>
  <si>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</si>
  <si>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</si>
  <si>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</si>
  <si>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</si>
  <si>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</si>
  <si>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</si>
  <si>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</si>
  <si>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</si>
  <si>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</si>
  <si>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</si>
  <si>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</si>
  <si>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</si>
  <si>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</si>
  <si>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</si>
  <si>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</si>
  <si>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</si>
  <si>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</si>
  <si>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</si>
  <si>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</si>
  <si>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</si>
  <si>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</si>
  <si>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</si>
  <si>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</si>
  <si>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</si>
  <si>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</si>
  <si>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</si>
  <si>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</si>
  <si>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</si>
  <si>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</si>
  <si>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</si>
  <si>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</si>
  <si>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</si>
  <si>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</si>
  <si>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</si>
  <si>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</si>
  <si>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</si>
  <si>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</si>
  <si>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</si>
  <si>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</si>
  <si>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</si>
  <si>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</si>
  <si>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</si>
  <si>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</si>
  <si>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</si>
  <si>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</si>
  <si>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</si>
  <si>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</si>
  <si>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</si>
  <si>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</si>
  <si>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</si>
  <si>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</si>
  <si>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</si>
  <si>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</si>
  <si>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</si>
  <si>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</si>
  <si>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</si>
  <si>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</si>
  <si>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</si>
  <si>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</si>
  <si>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</si>
  <si>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</si>
  <si>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</si>
  <si>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</si>
  <si>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</si>
  <si>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</si>
  <si>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</si>
  <si>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</si>
  <si>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</si>
  <si>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</si>
  <si>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</si>
  <si>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</si>
  <si>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</si>
  <si>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</si>
  <si>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</si>
  <si>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</si>
  <si>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</si>
  <si>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</si>
  <si>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</si>
  <si>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</si>
  <si>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</si>
  <si>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</si>
  <si>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</si>
  <si>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</si>
  <si>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</si>
  <si>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</si>
  <si>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</si>
  <si>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</si>
  <si>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</si>
  <si>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</si>
  <si>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</si>
  <si>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</si>
  <si>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</si>
  <si>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</si>
  <si>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</si>
  <si>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</si>
  <si>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</si>
  <si>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</si>
  <si>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</si>
  <si>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</si>
  <si>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</si>
  <si>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</si>
  <si>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</si>
  <si>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</si>
  <si>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</si>
  <si>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</si>
  <si>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</si>
  <si>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</si>
  <si>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</si>
  <si>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</si>
  <si>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</si>
  <si>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</si>
  <si>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</si>
  <si>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</si>
  <si>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</si>
  <si>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</si>
  <si>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</si>
  <si>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</si>
  <si>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</si>
  <si>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</si>
  <si>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</si>
  <si>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</si>
  <si>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</si>
  <si>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</si>
  <si>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</si>
  <si>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</si>
  <si>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</si>
  <si>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</si>
  <si>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</si>
  <si>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</si>
  <si>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</si>
  <si>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</si>
  <si>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</si>
  <si>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</si>
  <si>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</si>
  <si>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</si>
  <si>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</si>
  <si>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</si>
  <si>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</si>
  <si>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</si>
  <si>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</si>
  <si>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</si>
  <si>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</si>
  <si>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</si>
  <si>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</si>
  <si>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</si>
  <si>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</si>
  <si>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</si>
  <si>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</si>
  <si>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</si>
  <si>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</si>
  <si>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</si>
  <si>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</si>
  <si>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</si>
  <si>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</si>
  <si>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</si>
  <si>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</si>
  <si>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</si>
  <si>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</si>
  <si>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</si>
  <si>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</si>
  <si>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</si>
  <si>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</si>
  <si>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</si>
  <si>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</si>
  <si>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</si>
  <si>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</si>
  <si>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</si>
  <si>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</si>
  <si>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</si>
  <si>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</si>
  <si>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</si>
  <si>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</si>
  <si>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</si>
  <si>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</si>
  <si>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</si>
  <si>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</si>
  <si>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</si>
  <si>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</si>
  <si>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</si>
  <si>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</si>
  <si>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</si>
  <si>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</si>
  <si>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</si>
  <si>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</si>
  <si>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</si>
  <si>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</si>
  <si>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</si>
  <si>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</si>
  <si>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</si>
  <si>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</si>
  <si>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</si>
  <si>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</si>
  <si>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</si>
  <si>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</si>
  <si>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</si>
  <si>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</si>
  <si>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</si>
  <si>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</si>
  <si>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</si>
  <si>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</si>
  <si>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</si>
  <si>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</si>
  <si>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</si>
  <si>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</si>
  <si>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</si>
  <si>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</si>
  <si>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</si>
  <si>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</si>
  <si>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</si>
  <si>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</si>
  <si>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</si>
  <si>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</si>
  <si>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</si>
  <si>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</si>
  <si>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</si>
  <si>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</si>
  <si>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</si>
  <si>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</si>
  <si>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</si>
  <si>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</si>
  <si>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</si>
  <si>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</si>
  <si>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</si>
  <si>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</si>
  <si>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</si>
  <si>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</si>
  <si>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</si>
  <si>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</si>
  <si>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</si>
  <si>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</si>
  <si>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</si>
  <si>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</si>
  <si>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</si>
  <si>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</si>
  <si>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</si>
  <si>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</si>
  <si>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</si>
  <si>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</si>
  <si>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</si>
  <si>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</si>
  <si>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</si>
  <si>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</si>
  <si>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</si>
  <si>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</si>
  <si>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</si>
  <si>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</si>
  <si>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</si>
  <si>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</si>
  <si>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</si>
  <si>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</si>
  <si>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</si>
  <si>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</si>
  <si>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</si>
  <si>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</si>
  <si>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</si>
  <si>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</si>
  <si>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</si>
  <si>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</si>
  <si>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</si>
  <si>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</si>
  <si>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</si>
  <si>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</si>
  <si>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</si>
  <si>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</si>
  <si>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</si>
  <si>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</si>
  <si>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</si>
  <si>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</si>
  <si>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</si>
  <si>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</si>
  <si>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</si>
  <si>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</si>
  <si>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</si>
  <si>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</si>
  <si>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</si>
  <si>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</si>
  <si>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</si>
  <si>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</si>
  <si>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</si>
  <si>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</si>
  <si>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</si>
  <si>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</si>
  <si>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</si>
  <si>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</si>
  <si>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</si>
  <si>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</si>
  <si>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</si>
  <si>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</si>
  <si>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</si>
  <si>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</si>
  <si>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</si>
  <si>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</si>
  <si>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</si>
  <si>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</si>
  <si>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</si>
  <si>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</si>
  <si>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</si>
  <si>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</si>
  <si>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</si>
  <si>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</si>
  <si>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</si>
  <si>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</si>
  <si>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</si>
  <si>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</si>
  <si>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</si>
  <si>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</si>
  <si>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</si>
  <si>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</si>
  <si>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</si>
  <si>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</si>
  <si>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</si>
  <si>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</si>
  <si>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</si>
  <si>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</si>
  <si>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</si>
  <si>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</si>
  <si>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</si>
  <si>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</si>
  <si>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</si>
  <si>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</si>
  <si>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</si>
  <si>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</si>
  <si>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</si>
  <si>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</si>
  <si>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</si>
  <si>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</si>
  <si>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</si>
  <si>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</si>
  <si>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</si>
  <si>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</si>
  <si>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</si>
  <si>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</si>
  <si>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</si>
  <si>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</si>
  <si>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</si>
  <si>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</si>
  <si>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</si>
  <si>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</si>
  <si>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</si>
  <si>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</si>
  <si>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</si>
  <si>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</si>
  <si>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</si>
  <si>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</si>
  <si>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</si>
  <si>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</si>
  <si>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</si>
  <si>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</si>
  <si>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</si>
  <si>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</si>
  <si>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</si>
  <si>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</si>
  <si>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</si>
  <si>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</si>
  <si>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</si>
  <si>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</si>
  <si>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</si>
  <si>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</si>
  <si>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</si>
  <si>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</si>
  <si>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</si>
  <si>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</si>
  <si>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</si>
  <si>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</si>
  <si>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</si>
  <si>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</si>
  <si>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</si>
  <si>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</si>
  <si>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</si>
  <si>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</si>
  <si>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</si>
  <si>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</si>
  <si>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</si>
  <si>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</si>
  <si>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</si>
  <si>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</si>
  <si>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</si>
  <si>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</si>
  <si>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</si>
  <si>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</si>
  <si>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</si>
  <si>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</si>
  <si>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</si>
  <si>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</si>
  <si>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</si>
  <si>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</si>
  <si>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</si>
  <si>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</si>
  <si>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</si>
  <si>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</si>
  <si>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</si>
  <si>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</si>
  <si>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</si>
  <si>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</si>
  <si>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</si>
  <si>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</si>
  <si>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</si>
  <si>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</si>
  <si>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</si>
  <si>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</si>
  <si>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</si>
  <si>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</si>
  <si>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</si>
  <si>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</si>
  <si>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</si>
  <si>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</si>
  <si>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</si>
  <si>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</si>
  <si>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</si>
  <si>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</si>
  <si>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</si>
  <si>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</si>
  <si>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</si>
  <si>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</si>
  <si>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</si>
  <si>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</si>
  <si>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</si>
  <si>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</si>
  <si>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</si>
  <si>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</si>
  <si>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</si>
  <si>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</si>
  <si>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</si>
  <si>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</si>
  <si>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</si>
  <si>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</si>
  <si>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</si>
  <si>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</si>
  <si>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</si>
  <si>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</si>
  <si>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</si>
  <si>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</si>
  <si>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</si>
  <si>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</si>
  <si>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</si>
  <si>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</si>
  <si>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</si>
  <si>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</si>
  <si>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</si>
  <si>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</si>
  <si>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</si>
  <si>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</si>
  <si>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</si>
  <si>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</si>
  <si>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</si>
  <si>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</si>
  <si>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</si>
  <si>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</si>
  <si>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</si>
  <si>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</si>
  <si>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</si>
  <si>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</si>
  <si>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</si>
  <si>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</si>
  <si>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</si>
  <si>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</si>
  <si>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</si>
  <si>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</si>
  <si>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</si>
  <si>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</si>
  <si>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</si>
  <si>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</si>
  <si>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</si>
  <si>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</si>
  <si>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</si>
  <si>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</si>
  <si>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</si>
  <si>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</si>
  <si>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</si>
  <si>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</si>
  <si>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</si>
  <si>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</si>
  <si>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</si>
  <si>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</si>
  <si>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</si>
  <si>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</si>
  <si>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</si>
  <si>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</si>
  <si>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</si>
  <si>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</si>
  <si>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</si>
  <si>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</si>
  <si>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</si>
  <si>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</si>
  <si>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</si>
  <si>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</si>
  <si>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</si>
  <si>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</si>
  <si>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</si>
  <si>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</si>
  <si>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</si>
  <si>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</si>
  <si>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</si>
  <si>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</si>
  <si>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</si>
  <si>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</si>
  <si>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</si>
  <si>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</si>
  <si>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</si>
  <si>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</si>
  <si>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</si>
  <si>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</si>
  <si>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</si>
  <si>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</si>
  <si>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</si>
  <si>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</si>
  <si>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</si>
  <si>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</si>
  <si>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</si>
  <si>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</si>
  <si>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</si>
  <si>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</si>
  <si>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</si>
  <si>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</si>
  <si>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</si>
  <si>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</si>
  <si>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</si>
  <si>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</si>
  <si>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</si>
  <si>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</si>
  <si>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</si>
  <si>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</si>
  <si>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</si>
  <si>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</si>
  <si>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</si>
  <si>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</si>
  <si>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</si>
  <si>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</si>
  <si>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</si>
  <si>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</si>
  <si>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</si>
  <si>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</si>
  <si>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</si>
  <si>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</si>
  <si>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</si>
  <si>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</si>
  <si>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</si>
  <si>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</si>
  <si>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</si>
  <si>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</si>
  <si>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</si>
  <si>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</si>
  <si>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</si>
  <si>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</si>
  <si>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</si>
  <si>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</si>
  <si>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</si>
  <si>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</si>
  <si>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</si>
  <si>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</si>
  <si>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</si>
  <si>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</si>
  <si>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</si>
  <si>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</si>
  <si>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</si>
  <si>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</si>
  <si>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</si>
  <si>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</si>
  <si>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</si>
  <si>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</si>
  <si>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</si>
  <si>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</si>
  <si>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</si>
  <si>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</si>
  <si>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</si>
  <si>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</si>
  <si>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</si>
  <si>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</si>
  <si>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</si>
  <si>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</si>
  <si>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</si>
  <si>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</si>
  <si>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</si>
  <si>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</si>
  <si>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</si>
  <si>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</si>
  <si>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</si>
  <si>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</si>
  <si>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</si>
  <si>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</si>
  <si>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</si>
  <si>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</si>
  <si>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</si>
  <si>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</si>
  <si>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</si>
  <si>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</si>
  <si>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</si>
  <si>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</si>
  <si>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</si>
  <si>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</si>
  <si>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</si>
  <si>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</si>
  <si>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</si>
  <si>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</si>
  <si>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</si>
  <si>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</si>
  <si>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</si>
  <si>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</si>
  <si>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</si>
  <si>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</si>
  <si>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</si>
  <si>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</si>
  <si>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</si>
  <si>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</si>
  <si>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</si>
  <si>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</si>
  <si>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</si>
  <si>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</si>
  <si>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</si>
  <si>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</si>
  <si>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</si>
  <si>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</si>
  <si>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</si>
  <si>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</si>
  <si>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</si>
  <si>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</si>
  <si>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</si>
  <si>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</si>
  <si>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</si>
  <si>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</si>
  <si>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</si>
  <si>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</si>
  <si>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</si>
  <si>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</si>
  <si>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</si>
  <si>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</si>
  <si>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</si>
  <si>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</si>
  <si>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</si>
  <si>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</si>
  <si>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</si>
  <si>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</si>
  <si>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</si>
  <si>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</si>
  <si>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</si>
  <si>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</si>
  <si>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</si>
  <si>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</si>
  <si>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</si>
  <si>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</si>
  <si>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</si>
  <si>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</si>
  <si>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</si>
  <si>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</si>
  <si>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</si>
  <si>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</si>
  <si>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</si>
  <si>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</si>
  <si>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</si>
  <si>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</si>
  <si>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</si>
  <si>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</si>
  <si>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</si>
  <si>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</si>
  <si>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</si>
  <si>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</si>
  <si>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</si>
  <si>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</si>
  <si>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</si>
  <si>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</si>
  <si>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</si>
  <si>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</si>
  <si>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</si>
  <si>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</si>
  <si>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</si>
  <si>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</si>
  <si>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</si>
  <si>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</si>
  <si>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</si>
  <si>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</si>
  <si>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</si>
  <si>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</si>
  <si>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</si>
  <si>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</si>
  <si>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</si>
  <si>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</si>
  <si>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</si>
  <si>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</si>
  <si>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</si>
  <si>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</si>
  <si>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</si>
  <si>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</si>
  <si>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</si>
  <si>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</si>
  <si>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</si>
  <si>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</si>
  <si>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</si>
  <si>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</si>
  <si>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</si>
  <si>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</si>
  <si>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</si>
  <si>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</si>
  <si>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</si>
  <si>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</si>
  <si>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</si>
  <si>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</si>
  <si>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</si>
  <si>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</si>
  <si>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</si>
  <si>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</si>
  <si>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</si>
  <si>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</si>
  <si>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</si>
  <si>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</si>
  <si>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</si>
  <si>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</si>
  <si>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</si>
  <si>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</si>
  <si>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</si>
  <si>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</si>
  <si>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</si>
  <si>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</si>
  <si>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</si>
  <si>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</si>
  <si>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</si>
  <si>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</si>
  <si>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</si>
  <si>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</si>
  <si>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</si>
  <si>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</si>
  <si>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</si>
  <si>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</si>
  <si>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</si>
  <si>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</si>
  <si>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</si>
  <si>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</si>
  <si>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</si>
  <si>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</si>
  <si>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</si>
  <si>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</si>
  <si>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</si>
  <si>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</si>
  <si>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</si>
  <si>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</si>
  <si>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</si>
  <si>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</si>
  <si>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</si>
  <si>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</si>
  <si>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</si>
  <si>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</si>
  <si>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</si>
  <si>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</si>
  <si>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</si>
  <si>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</si>
  <si>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</si>
  <si>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</si>
  <si>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</si>
  <si>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</si>
  <si>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</si>
  <si>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</si>
  <si>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</si>
  <si>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</si>
  <si>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</si>
  <si>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</si>
  <si>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</si>
  <si>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</si>
  <si>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</si>
  <si>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</si>
  <si>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</si>
  <si>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</si>
  <si>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</si>
  <si>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</si>
  <si>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</si>
  <si>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</si>
  <si>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</si>
  <si>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</si>
  <si>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</si>
  <si>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</si>
  <si>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</si>
  <si>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</si>
  <si>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</si>
  <si>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</si>
  <si>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</si>
  <si>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</si>
  <si>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</si>
  <si>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</si>
  <si>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</si>
  <si>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</si>
  <si>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</si>
  <si>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</si>
  <si>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</si>
  <si>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</si>
  <si>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</si>
  <si>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</si>
  <si>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</si>
  <si>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</si>
  <si>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</si>
  <si>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</si>
  <si>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</si>
  <si>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</si>
  <si>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</si>
  <si>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</si>
  <si>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</si>
  <si>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</si>
  <si>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</si>
  <si>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</si>
  <si>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</si>
  <si>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</si>
  <si>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</si>
  <si>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</si>
  <si>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</si>
  <si>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</si>
  <si>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</si>
  <si>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</si>
  <si>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</si>
  <si>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</si>
  <si>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</si>
  <si>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</si>
  <si>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</si>
  <si>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</si>
  <si>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</si>
  <si>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</si>
  <si>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</si>
  <si>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</si>
  <si>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</si>
  <si>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</si>
  <si>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</si>
  <si>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</si>
  <si>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</si>
  <si>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</si>
  <si>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</si>
  <si>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</si>
  <si>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</si>
  <si>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</si>
  <si>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</si>
  <si>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</si>
  <si>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</si>
  <si>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</si>
  <si>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</si>
  <si>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</si>
  <si>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</si>
  <si>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</si>
  <si>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</si>
  <si>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</si>
  <si>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</si>
  <si>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</si>
  <si>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</si>
  <si>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</si>
  <si>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</si>
  <si>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</si>
  <si>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</si>
  <si>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</si>
  <si>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</si>
  <si>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</si>
  <si>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</si>
  <si>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</si>
  <si>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</si>
  <si>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</si>
  <si>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</si>
  <si>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</si>
  <si>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</si>
  <si>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</si>
  <si>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</si>
  <si>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</si>
  <si>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</si>
  <si>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</si>
  <si>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</si>
  <si>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</si>
  <si>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</si>
  <si>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</si>
  <si>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</si>
  <si>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</si>
  <si>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</si>
  <si>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</si>
  <si>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</si>
  <si>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</si>
  <si>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</si>
  <si>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</si>
  <si>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</si>
  <si>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</si>
  <si>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</si>
  <si>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</si>
  <si>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</si>
  <si>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</si>
  <si>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</si>
  <si>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</si>
  <si>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</si>
  <si>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</si>
  <si>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</si>
  <si>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</si>
  <si>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</si>
  <si>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</si>
  <si>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</si>
  <si>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</si>
  <si>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</si>
  <si>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</si>
  <si>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</si>
  <si>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</si>
  <si>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</si>
  <si>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</si>
  <si>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</si>
  <si>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</si>
  <si>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</si>
  <si>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</si>
  <si>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</si>
  <si>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</si>
  <si>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</si>
  <si>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</si>
  <si>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</si>
  <si>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</si>
  <si>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</si>
  <si>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</si>
  <si>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</si>
  <si>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</si>
  <si>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</si>
  <si>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</si>
  <si>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</si>
  <si>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</si>
  <si>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</si>
  <si>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</si>
  <si>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</si>
  <si>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</si>
  <si>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</si>
  <si>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</si>
  <si>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</si>
  <si>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</si>
  <si>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</si>
  <si>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</si>
  <si>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</si>
  <si>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</si>
  <si>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</si>
  <si>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</si>
  <si>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</si>
  <si>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</si>
  <si>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</si>
  <si>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</si>
  <si>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</si>
  <si>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</si>
  <si>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</si>
  <si>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</si>
  <si>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</si>
  <si>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</si>
  <si>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</si>
  <si>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</si>
  <si>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</si>
  <si>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</si>
  <si>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</si>
  <si>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</si>
  <si>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</si>
  <si>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</si>
  <si>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</si>
  <si>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</si>
  <si>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</si>
  <si>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</si>
  <si>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</si>
  <si>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</si>
  <si>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</si>
  <si>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</si>
  <si>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</si>
  <si>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</si>
  <si>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</si>
  <si>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</si>
  <si>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</si>
  <si>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</si>
  <si>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</si>
  <si>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</si>
  <si>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</si>
  <si>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</si>
  <si>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</si>
  <si>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</si>
  <si>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</si>
  <si>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</si>
  <si>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</si>
  <si>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</si>
  <si>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</si>
  <si>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</si>
  <si>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</si>
  <si>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</si>
  <si>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</si>
  <si>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</si>
  <si>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</si>
  <si>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</si>
  <si>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</si>
  <si>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</si>
  <si>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</si>
  <si>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</si>
  <si>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</si>
  <si>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</si>
  <si>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</si>
  <si>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</si>
  <si>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</si>
  <si>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</si>
  <si>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</si>
  <si>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</si>
  <si>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</si>
  <si>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</si>
  <si>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</si>
  <si>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</si>
  <si>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</si>
  <si>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</si>
  <si>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</si>
  <si>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</si>
  <si>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</si>
  <si>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</si>
  <si>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</si>
  <si>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</si>
  <si>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</si>
  <si>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</si>
  <si>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</si>
  <si>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</si>
  <si>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</si>
  <si>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</si>
  <si>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</si>
  <si>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</si>
  <si>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</si>
  <si>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</si>
  <si>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</si>
  <si>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</si>
  <si>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</si>
  <si>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</si>
  <si>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</si>
  <si>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</si>
  <si>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</si>
  <si>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</si>
  <si>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</si>
  <si>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</si>
  <si>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</si>
  <si>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</si>
  <si>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</si>
  <si>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</si>
  <si>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</si>
  <si>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</si>
  <si>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</si>
  <si>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</si>
  <si>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</si>
  <si>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</si>
  <si>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</si>
  <si>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</si>
  <si>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</si>
  <si>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</si>
  <si>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</si>
  <si>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</si>
  <si>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</si>
  <si>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</si>
  <si>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</si>
  <si>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</si>
  <si>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</si>
  <si>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</si>
  <si>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</si>
  <si>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</si>
  <si>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</si>
  <si>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</si>
  <si>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</si>
  <si>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</si>
  <si>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</si>
  <si>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</si>
  <si>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</si>
  <si>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</si>
  <si>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</si>
  <si>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</si>
  <si>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</si>
  <si>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</si>
  <si>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</si>
  <si>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</si>
  <si>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</si>
  <si>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</si>
  <si>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</si>
  <si>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</si>
  <si>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</si>
  <si>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</si>
  <si>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</si>
  <si>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</si>
  <si>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</si>
  <si>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</si>
  <si>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</si>
  <si>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</si>
  <si>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</si>
  <si>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</si>
  <si>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</si>
  <si>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</si>
  <si>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</si>
  <si>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</si>
  <si>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</si>
  <si>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</si>
  <si>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</si>
  <si>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</si>
  <si>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</si>
  <si>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</si>
  <si>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</si>
  <si>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</si>
  <si>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</si>
  <si>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</si>
  <si>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</si>
  <si>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</si>
  <si>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</si>
  <si>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</si>
  <si>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</si>
  <si>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</si>
  <si>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</si>
  <si>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</si>
  <si>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</si>
  <si>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</si>
  <si>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</si>
  <si>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</si>
  <si>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</si>
  <si>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</si>
  <si>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</si>
  <si>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</si>
  <si>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</si>
  <si>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</si>
  <si>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</si>
  <si>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</si>
  <si>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</si>
  <si>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</si>
  <si>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</si>
  <si>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</si>
  <si>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</si>
  <si>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</si>
  <si>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</si>
  <si>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</si>
  <si>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</si>
  <si>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</si>
  <si>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</si>
  <si>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</si>
  <si>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</si>
  <si>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</si>
  <si>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</si>
  <si>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</si>
  <si>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</si>
  <si>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</si>
  <si>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</si>
  <si>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</si>
  <si>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</si>
  <si>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</si>
  <si>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</si>
  <si>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</si>
  <si>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</si>
  <si>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</si>
  <si>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</si>
  <si>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</si>
  <si>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</si>
  <si>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</si>
  <si>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</si>
  <si>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</si>
  <si>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</si>
  <si>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</si>
  <si>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</si>
  <si>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</si>
  <si>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</si>
  <si>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</si>
  <si>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</si>
  <si>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</si>
  <si>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</si>
  <si>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</si>
  <si>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</si>
  <si>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</si>
  <si>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</si>
  <si>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</si>
  <si>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</si>
  <si>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</si>
  <si>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</si>
  <si>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</si>
  <si>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</si>
  <si>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</si>
  <si>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</si>
  <si>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</si>
  <si>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</si>
  <si>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</si>
  <si>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</si>
  <si>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</si>
  <si>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</si>
  <si>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</si>
  <si>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</si>
  <si>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</si>
  <si>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</si>
  <si>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</si>
  <si>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</si>
  <si>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</si>
  <si>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</si>
  <si>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</si>
  <si>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</si>
  <si>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</si>
  <si>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</si>
  <si>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</si>
  <si>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</si>
  <si>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</si>
  <si>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</si>
  <si>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</si>
  <si>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</si>
  <si>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</si>
  <si>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</si>
  <si>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</si>
  <si>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</si>
  <si>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</si>
  <si>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</si>
  <si>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</si>
  <si>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</si>
  <si>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</si>
  <si>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</si>
  <si>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</si>
  <si>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</si>
  <si>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</si>
  <si>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</si>
  <si>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</si>
  <si>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</si>
  <si>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</si>
  <si>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</si>
  <si>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</si>
  <si>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</si>
  <si>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</si>
  <si>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</si>
  <si>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</si>
  <si>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</si>
  <si>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</si>
  <si>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</si>
  <si>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</si>
  <si>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</si>
  <si>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</si>
  <si>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</si>
  <si>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</si>
  <si>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</si>
  <si>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</si>
  <si>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</si>
  <si>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</si>
  <si>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</si>
  <si>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</si>
  <si>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</si>
  <si>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</si>
  <si>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</si>
  <si>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</si>
  <si>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</si>
  <si>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</si>
  <si>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</si>
  <si>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</si>
  <si>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</si>
  <si>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</si>
  <si>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</si>
  <si>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</si>
  <si>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</si>
  <si>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</si>
  <si>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</si>
  <si>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</si>
  <si>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</si>
  <si>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</si>
  <si>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</si>
  <si>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</si>
  <si>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</si>
  <si>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</si>
  <si>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</si>
  <si>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</si>
  <si>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</si>
  <si>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</si>
  <si>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</si>
  <si>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</si>
  <si>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</si>
  <si>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</si>
  <si>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</si>
  <si>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</si>
  <si>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</si>
  <si>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</si>
  <si>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</si>
  <si>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</si>
  <si>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</si>
  <si>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</si>
  <si>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</si>
  <si>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</si>
  <si>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</si>
  <si>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</si>
  <si>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</si>
  <si>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</si>
  <si>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</si>
  <si>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</si>
  <si>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</si>
  <si>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</si>
  <si>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</si>
  <si>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</si>
  <si>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</si>
  <si>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</si>
  <si>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</si>
  <si>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</si>
  <si>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</si>
  <si>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</si>
  <si>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</si>
  <si>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</si>
  <si>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</si>
  <si>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</si>
  <si>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</si>
  <si>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</si>
  <si>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</si>
  <si>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</si>
  <si>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</si>
  <si>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</si>
  <si>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</si>
  <si>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</si>
  <si>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</si>
  <si>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</si>
  <si>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</si>
  <si>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</si>
  <si>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</si>
  <si>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</si>
  <si>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</si>
  <si>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</si>
  <si>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</si>
  <si>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</si>
  <si>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</si>
  <si>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</si>
  <si>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</si>
  <si>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</si>
  <si>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</si>
  <si>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</si>
  <si>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</si>
  <si>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</si>
  <si>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</si>
  <si>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</si>
  <si>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</si>
  <si>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</si>
  <si>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</si>
  <si>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</si>
  <si>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</si>
  <si>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</si>
  <si>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</si>
  <si>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</si>
  <si>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</si>
  <si>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</si>
  <si>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</si>
  <si>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</si>
  <si>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</si>
  <si>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</si>
  <si>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</si>
  <si>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</si>
  <si>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</si>
  <si>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</si>
  <si>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</si>
  <si>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</si>
  <si>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</si>
  <si>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</si>
  <si>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</si>
  <si>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</si>
  <si>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</si>
  <si>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</si>
  <si>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</si>
  <si>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</si>
  <si>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</si>
  <si>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</si>
  <si>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</si>
  <si>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</si>
  <si>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</si>
  <si>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</si>
  <si>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</si>
  <si>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</si>
  <si>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</si>
  <si>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</si>
  <si>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</si>
  <si>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</si>
  <si>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</si>
  <si>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</si>
  <si>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</si>
  <si>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</si>
  <si>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</si>
  <si>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</si>
  <si>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</si>
  <si>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</si>
  <si>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</si>
  <si>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</si>
  <si>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</si>
  <si>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</si>
  <si>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</si>
  <si>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</si>
  <si>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</si>
  <si>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</si>
  <si>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</si>
  <si>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</si>
  <si>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</si>
  <si>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</si>
  <si>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</si>
  <si>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</si>
  <si>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</si>
  <si>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</si>
  <si>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</si>
  <si>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</si>
  <si>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</si>
  <si>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</si>
  <si>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</si>
  <si>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</si>
  <si>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</si>
  <si>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</si>
  <si>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</si>
  <si>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</si>
  <si>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</si>
  <si>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</si>
  <si>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</si>
  <si>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</si>
  <si>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</si>
  <si>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</si>
  <si>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</si>
  <si>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</si>
  <si>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</si>
  <si>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</si>
  <si>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</si>
  <si>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</si>
  <si>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</si>
  <si>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</si>
  <si>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</si>
  <si>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</si>
  <si>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</si>
  <si>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</si>
  <si>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</si>
  <si>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</si>
  <si>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</si>
  <si>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</si>
  <si>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</si>
  <si>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</si>
  <si>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</si>
  <si>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</si>
  <si>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</si>
  <si>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</si>
  <si>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</si>
  <si>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</si>
  <si>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</si>
  <si>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</si>
  <si>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</si>
  <si>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</si>
  <si>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</si>
  <si>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</si>
  <si>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</si>
  <si>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</si>
  <si>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</si>
  <si>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</si>
  <si>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</si>
  <si>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</si>
  <si>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</si>
  <si>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</si>
  <si>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</si>
  <si>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</si>
  <si>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</si>
  <si>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</si>
  <si>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</si>
  <si>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</si>
  <si>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</si>
  <si>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</si>
  <si>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</si>
  <si>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</si>
  <si>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</si>
  <si>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</si>
  <si>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</si>
  <si>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</si>
  <si>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</si>
  <si>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</si>
  <si>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</si>
  <si>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</si>
  <si>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</si>
  <si>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</si>
  <si>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</si>
  <si>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</si>
  <si>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</si>
  <si>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</si>
  <si>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</si>
  <si>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</si>
  <si>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</si>
  <si>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</si>
  <si>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</si>
  <si>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</si>
  <si>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</si>
  <si>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</si>
  <si>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</si>
  <si>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</si>
  <si>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</si>
  <si>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</si>
  <si>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</si>
  <si>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</si>
  <si>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</si>
  <si>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</si>
  <si>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</si>
  <si>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</si>
  <si>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</si>
  <si>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</si>
  <si>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</si>
  <si>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</si>
  <si>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</si>
  <si>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</si>
  <si>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</si>
  <si>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</si>
  <si>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</si>
  <si>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</si>
  <si>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</si>
  <si>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</si>
  <si>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</si>
  <si>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</si>
  <si>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</si>
  <si>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</si>
  <si>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</si>
  <si>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</si>
  <si>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</si>
  <si>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</si>
  <si>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</si>
  <si>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</si>
  <si>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</si>
  <si>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</si>
  <si>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</si>
  <si>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</si>
  <si>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</si>
  <si>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</si>
  <si>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</si>
  <si>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</si>
  <si>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</si>
  <si>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</si>
  <si>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</si>
  <si>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</si>
  <si>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</si>
  <si>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</si>
  <si>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</si>
  <si>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</si>
  <si>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</si>
  <si>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</si>
  <si>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</si>
  <si>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</si>
  <si>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</si>
  <si>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</si>
  <si>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</si>
  <si>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</si>
  <si>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</si>
  <si>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</si>
  <si>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</si>
  <si>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</si>
  <si>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</si>
  <si>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</si>
  <si>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</si>
  <si>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</si>
  <si>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</si>
  <si>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</si>
  <si>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</si>
  <si>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</si>
  <si>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</si>
  <si>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</si>
  <si>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</si>
  <si>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</si>
  <si>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</si>
  <si>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</si>
  <si>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</si>
  <si>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</si>
  <si>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</si>
  <si>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</si>
  <si>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</si>
  <si>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</si>
  <si>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</si>
  <si>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</si>
  <si>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</si>
  <si>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</si>
  <si>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</si>
  <si>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</si>
  <si>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</si>
  <si>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</si>
  <si>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</si>
  <si>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</si>
  <si>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</si>
  <si>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</si>
  <si>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</si>
  <si>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</si>
  <si>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</si>
  <si>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</si>
  <si>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</si>
  <si>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</si>
  <si>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</si>
  <si>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</si>
  <si>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</si>
  <si>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</si>
  <si>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</si>
  <si>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</si>
  <si>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</si>
  <si>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</si>
  <si>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</si>
  <si>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</si>
  <si>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</si>
  <si>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</si>
  <si>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</si>
  <si>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</si>
  <si>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</si>
  <si>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</si>
  <si>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</si>
  <si>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</si>
  <si>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</si>
  <si>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</si>
  <si>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</si>
  <si>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</si>
  <si>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</si>
  <si>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</si>
  <si>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</si>
  <si>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</si>
  <si>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</si>
  <si>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</si>
  <si>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</si>
  <si>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</si>
  <si>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</si>
  <si>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</si>
  <si>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</si>
  <si>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</si>
  <si>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</si>
  <si>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</si>
  <si>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</si>
  <si>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</si>
  <si>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</si>
  <si>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</si>
  <si>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</si>
  <si>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</si>
  <si>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</si>
  <si>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</si>
  <si>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</si>
  <si>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</si>
  <si>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</si>
  <si>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</si>
  <si>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</si>
  <si>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</si>
  <si>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</si>
  <si>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</si>
  <si>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</si>
  <si>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</si>
  <si>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</si>
  <si>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</si>
  <si>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</si>
  <si>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</si>
  <si>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</si>
  <si>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</si>
  <si>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</si>
  <si>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</si>
  <si>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</si>
  <si>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</si>
  <si>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</si>
  <si>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</si>
  <si>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</si>
  <si>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</si>
  <si>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</si>
  <si>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</si>
  <si>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</si>
  <si>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</si>
  <si>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</si>
  <si>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</si>
  <si>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</si>
  <si>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</si>
  <si>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</si>
  <si>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</si>
  <si>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</si>
  <si>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</si>
  <si>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</si>
  <si>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</si>
  <si>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</si>
  <si>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</si>
  <si>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</si>
  <si>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</si>
  <si>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</si>
  <si>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</si>
  <si>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</si>
  <si>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</si>
  <si>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</si>
  <si>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</si>
  <si>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</si>
  <si>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</si>
  <si>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</si>
  <si>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</si>
  <si>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</si>
  <si>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</si>
  <si>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</si>
  <si>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</si>
  <si>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</si>
  <si>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</si>
  <si>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</si>
  <si>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</si>
  <si>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</si>
  <si>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</si>
  <si>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</si>
  <si>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</si>
  <si>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</si>
  <si>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</si>
  <si>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</si>
  <si>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</si>
  <si>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</si>
  <si>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</si>
  <si>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</si>
  <si>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</si>
  <si>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</si>
  <si>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</si>
  <si>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</si>
  <si>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</si>
  <si>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</si>
  <si>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</si>
  <si>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</si>
  <si>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</si>
  <si>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</si>
  <si>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</si>
  <si>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</si>
  <si>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</si>
  <si>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</si>
  <si>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</si>
  <si>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</si>
  <si>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</si>
  <si>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</si>
  <si>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</si>
  <si>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</si>
  <si>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</si>
  <si>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</si>
  <si>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</si>
  <si>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</si>
  <si>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</si>
  <si>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</si>
  <si>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</si>
  <si>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</si>
  <si>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</si>
  <si>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</si>
  <si>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</si>
  <si>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</si>
  <si>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</si>
  <si>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</si>
  <si>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</si>
  <si>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</si>
  <si>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</si>
  <si>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</si>
  <si>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</si>
  <si>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</si>
  <si>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</si>
  <si>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</si>
  <si>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</si>
  <si>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</si>
  <si>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</si>
  <si>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</si>
  <si>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</si>
  <si>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</si>
  <si>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</si>
  <si>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</si>
  <si>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</si>
  <si>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</si>
  <si>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</si>
  <si>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</si>
  <si>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</si>
  <si>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</si>
  <si>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</si>
  <si>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</si>
  <si>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</si>
  <si>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</si>
  <si>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</si>
  <si>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</si>
  <si>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</si>
  <si>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</si>
  <si>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</si>
  <si>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</si>
  <si>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</si>
  <si>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</si>
  <si>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</si>
  <si>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</si>
  <si>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</si>
  <si>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</si>
  <si>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</si>
  <si>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</si>
  <si>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</si>
  <si>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</si>
  <si>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</si>
  <si>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</si>
  <si>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</si>
  <si>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</si>
  <si>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</si>
  <si>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</si>
  <si>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</si>
  <si>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</si>
  <si>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</si>
  <si>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</si>
  <si>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</si>
  <si>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</si>
  <si>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</si>
  <si>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</si>
  <si>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</si>
  <si>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</si>
  <si>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</si>
  <si>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</si>
  <si>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</si>
  <si>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</si>
  <si>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</si>
  <si>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</si>
  <si>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</si>
  <si>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</si>
  <si>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</si>
  <si>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</si>
  <si>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</si>
  <si>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</si>
  <si>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</si>
  <si>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</si>
  <si>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</si>
  <si>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</si>
  <si>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</si>
  <si>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</si>
  <si>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</si>
  <si>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</si>
  <si>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</si>
  <si>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</si>
  <si>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</si>
  <si>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</si>
  <si>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</si>
  <si>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</si>
  <si>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</si>
  <si>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</si>
  <si>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</si>
  <si>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</si>
  <si>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</si>
  <si>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</si>
  <si>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</si>
  <si>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</si>
  <si>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</si>
  <si>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</si>
  <si>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</si>
  <si>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</si>
  <si>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</si>
  <si>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</si>
  <si>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</si>
  <si>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</si>
  <si>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</si>
  <si>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</si>
  <si>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</si>
  <si>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</si>
  <si>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</si>
  <si>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</si>
  <si>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</si>
  <si>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</si>
  <si>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</si>
  <si>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</si>
  <si>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</si>
  <si>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</si>
  <si>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</si>
  <si>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</si>
  <si>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</si>
  <si>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</si>
  <si>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</si>
  <si>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</si>
  <si>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</si>
  <si>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</si>
  <si>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</si>
  <si>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</si>
  <si>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</si>
  <si>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</si>
  <si>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</si>
  <si>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</si>
  <si>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</si>
  <si>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</si>
  <si>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</si>
  <si>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</si>
  <si>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</si>
  <si>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</si>
  <si>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</si>
  <si>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</si>
  <si>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</si>
  <si>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</si>
  <si>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</si>
  <si>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</si>
  <si>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</si>
  <si>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</si>
  <si>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</si>
  <si>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</si>
  <si>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</si>
  <si>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</si>
  <si>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</si>
  <si>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</si>
  <si>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</si>
  <si>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</si>
  <si>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</si>
  <si>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</si>
  <si>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</si>
  <si>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</si>
  <si>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</si>
  <si>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</si>
  <si>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</si>
  <si>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</si>
  <si>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</si>
  <si>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</si>
  <si>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</si>
  <si>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</si>
  <si>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</si>
  <si>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</si>
  <si>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</si>
  <si>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</si>
  <si>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</si>
  <si>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</si>
  <si>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</si>
  <si>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</si>
  <si>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</si>
  <si>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</si>
  <si>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</si>
  <si>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</si>
  <si>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</si>
  <si>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</si>
  <si>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</si>
  <si>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</si>
  <si>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</si>
  <si>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</si>
  <si>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</si>
  <si>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</si>
  <si>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</si>
  <si>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</si>
  <si>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</si>
  <si>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</si>
  <si>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</si>
  <si>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</si>
  <si>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</si>
  <si>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</si>
  <si>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</si>
  <si>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</si>
  <si>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</si>
  <si>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</si>
  <si>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</si>
  <si>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</si>
  <si>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</si>
  <si>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</si>
  <si>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</si>
  <si>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</si>
  <si>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</si>
  <si>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</si>
  <si>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</si>
  <si>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</si>
  <si>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</si>
  <si>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</si>
  <si>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</si>
  <si>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</si>
  <si>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</si>
  <si>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</si>
  <si>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</si>
  <si>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</si>
  <si>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</si>
  <si>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</si>
  <si>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</si>
  <si>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</si>
  <si>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</si>
  <si>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</si>
  <si>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</si>
  <si>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</si>
  <si>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</si>
  <si>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</si>
  <si>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</si>
  <si>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</si>
  <si>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</si>
  <si>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</si>
  <si>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</si>
  <si>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</si>
  <si>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</si>
  <si>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</si>
  <si>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</si>
  <si>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</si>
  <si>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</si>
  <si>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</si>
  <si>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</si>
  <si>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</si>
  <si>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</si>
  <si>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</si>
  <si>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</si>
  <si>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</si>
  <si>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</si>
  <si>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</si>
  <si>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</si>
  <si>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</si>
  <si>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</si>
  <si>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</si>
  <si>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</si>
  <si>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</si>
  <si>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</si>
  <si>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</si>
  <si>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</si>
  <si>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</si>
  <si>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</si>
  <si>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</si>
  <si>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</si>
  <si>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</si>
  <si>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</si>
  <si>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</si>
  <si>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</si>
  <si>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</si>
  <si>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</si>
  <si>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</si>
  <si>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</si>
  <si>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</si>
  <si>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</si>
  <si>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</si>
  <si>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</si>
  <si>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</si>
  <si>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</si>
  <si>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</si>
  <si>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</si>
  <si>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</si>
  <si>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</si>
  <si>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</si>
  <si>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</si>
  <si>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</si>
  <si>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</si>
  <si>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</si>
  <si>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</si>
  <si>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</si>
  <si>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</si>
  <si>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</si>
  <si>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</si>
  <si>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</si>
  <si>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</si>
  <si>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</si>
  <si>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</si>
  <si>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</si>
  <si>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</si>
  <si>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</si>
  <si>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</si>
  <si>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</si>
  <si>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</si>
  <si>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</si>
  <si>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</si>
  <si>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</si>
  <si>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</si>
  <si>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</si>
  <si>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</si>
  <si>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</si>
  <si>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</si>
  <si>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</si>
  <si>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</si>
  <si>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</si>
  <si>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</si>
  <si>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</si>
  <si>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</si>
  <si>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</si>
  <si>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</si>
  <si>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</si>
  <si>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</si>
  <si>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</si>
  <si>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</si>
  <si>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</si>
  <si>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</si>
  <si>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</si>
  <si>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</si>
  <si>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</si>
  <si>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</si>
  <si>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</si>
  <si>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</si>
  <si>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</si>
  <si>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</si>
  <si>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</si>
  <si>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</si>
  <si>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</si>
  <si>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</si>
  <si>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</si>
  <si>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</si>
  <si>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</si>
  <si>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</si>
  <si>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</si>
  <si>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</si>
  <si>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</si>
  <si>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</si>
  <si>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</si>
  <si>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</si>
  <si>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</si>
  <si>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</si>
  <si>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</si>
  <si>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</si>
  <si>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</si>
  <si>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</si>
  <si>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</si>
  <si>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</si>
  <si>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</si>
  <si>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</si>
  <si>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</si>
  <si>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</si>
  <si>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</si>
  <si>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</si>
  <si>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</si>
  <si>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</si>
  <si>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</si>
  <si>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</si>
  <si>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</si>
  <si>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</si>
  <si>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</si>
  <si>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</si>
  <si>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</si>
  <si>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</si>
  <si>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</si>
  <si>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</si>
  <si>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</si>
  <si>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</si>
  <si>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</si>
  <si>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</si>
  <si>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</si>
  <si>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</si>
  <si>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</si>
  <si>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</si>
  <si>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</si>
  <si>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</si>
  <si>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</si>
  <si>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</si>
  <si>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</si>
  <si>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</si>
  <si>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</si>
  <si>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</si>
  <si>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</si>
  <si>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</si>
  <si>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</si>
  <si>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</si>
  <si>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</si>
  <si>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</si>
  <si>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</si>
  <si>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</si>
  <si>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</si>
  <si>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</si>
  <si>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</si>
  <si>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</si>
  <si>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</si>
  <si>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</si>
  <si>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</si>
  <si>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</si>
  <si>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</si>
  <si>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</si>
  <si>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</si>
  <si>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</si>
  <si>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</si>
  <si>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</si>
  <si>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</si>
  <si>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</si>
  <si>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</si>
  <si>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</si>
  <si>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</si>
  <si>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</si>
  <si>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</si>
  <si>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</si>
  <si>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</si>
  <si>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</si>
  <si>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</si>
  <si>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</si>
  <si>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</si>
  <si>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</si>
  <si>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</si>
  <si>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</si>
  <si>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</si>
  <si>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</si>
  <si>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</si>
  <si>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</si>
  <si>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</si>
  <si>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</si>
  <si>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</si>
  <si>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</si>
  <si>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</si>
  <si>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</si>
  <si>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</si>
  <si>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</si>
  <si>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</si>
  <si>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</si>
  <si>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</si>
  <si>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</si>
  <si>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</si>
  <si>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</si>
  <si>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</si>
  <si>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</si>
  <si>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</si>
  <si>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</si>
  <si>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</si>
  <si>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</si>
  <si>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</si>
  <si>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</si>
  <si>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</si>
  <si>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</si>
  <si>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</si>
  <si>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</si>
  <si>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</si>
  <si>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</si>
  <si>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</si>
  <si>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</si>
  <si>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</si>
  <si>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</si>
  <si>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</si>
  <si>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</si>
  <si>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</si>
  <si>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</si>
  <si>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</si>
  <si>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</si>
  <si>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</si>
  <si>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</si>
  <si>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</si>
  <si>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</si>
  <si>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</si>
  <si>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</si>
  <si>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</si>
  <si>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</si>
  <si>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</si>
  <si>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</si>
  <si>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</si>
  <si>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</si>
  <si>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</si>
  <si>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</si>
  <si>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</si>
  <si>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</si>
  <si>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</si>
  <si>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</si>
  <si>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</si>
  <si>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</si>
  <si>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</si>
  <si>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</si>
  <si>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</si>
  <si>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</si>
  <si>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</si>
  <si>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</si>
  <si>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</si>
  <si>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</si>
  <si>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</si>
  <si>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</si>
  <si>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</si>
  <si>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</si>
  <si>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</si>
  <si>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</si>
  <si>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</si>
  <si>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</si>
  <si>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</si>
  <si>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</si>
  <si>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</si>
  <si>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</si>
  <si>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</si>
  <si>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</si>
  <si>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</si>
  <si>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</si>
  <si>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</si>
  <si>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</si>
  <si>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</si>
  <si>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</si>
  <si>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</si>
  <si>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</si>
  <si>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</si>
  <si>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</si>
  <si>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</si>
  <si>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</si>
  <si>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</si>
  <si>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</si>
  <si>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</si>
  <si>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</si>
  <si>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</si>
  <si>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</si>
  <si>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</si>
  <si>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</si>
  <si>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</si>
  <si>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</si>
  <si>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</si>
  <si>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</si>
  <si>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</si>
  <si>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</si>
  <si>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</si>
  <si>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</si>
  <si>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</si>
  <si>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</si>
  <si>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</si>
  <si>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</si>
  <si>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</si>
  <si>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</si>
  <si>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</si>
  <si>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</si>
  <si>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</si>
  <si>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</si>
  <si>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</si>
  <si>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</si>
  <si>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</si>
  <si>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</si>
  <si>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</si>
  <si>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</si>
  <si>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</si>
  <si>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</si>
  <si>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</si>
  <si>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</si>
  <si>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</si>
  <si>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</si>
  <si>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</si>
  <si>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</si>
  <si>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</si>
  <si>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</si>
  <si>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</si>
  <si>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</si>
  <si>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</si>
  <si>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</si>
  <si>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</si>
  <si>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</si>
  <si>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</si>
  <si>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</si>
  <si>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</si>
  <si>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  Total_Sales</t>
  </si>
  <si>
    <t>Average_order_value</t>
  </si>
  <si>
    <t>Maximun_Sales</t>
  </si>
  <si>
    <t>Minimum_Sales</t>
  </si>
  <si>
    <t>Total_order_placed</t>
  </si>
  <si>
    <t>Name</t>
  </si>
  <si>
    <t>Ayushi</t>
  </si>
  <si>
    <t>Sahil</t>
  </si>
  <si>
    <t>Trupti</t>
  </si>
  <si>
    <t>Angel</t>
  </si>
  <si>
    <t>English</t>
  </si>
  <si>
    <t>Maths</t>
  </si>
  <si>
    <t>Science</t>
  </si>
  <si>
    <t>SUM</t>
  </si>
  <si>
    <t>AVERAGE</t>
  </si>
  <si>
    <t>Product Name</t>
  </si>
  <si>
    <t>Product price</t>
  </si>
  <si>
    <t>Product with GST</t>
  </si>
  <si>
    <t>Lays</t>
  </si>
  <si>
    <t>Balaji</t>
  </si>
  <si>
    <t>Too  yummy</t>
  </si>
  <si>
    <t>GST Rate</t>
  </si>
  <si>
    <t>DATE</t>
  </si>
  <si>
    <t>SALES</t>
  </si>
  <si>
    <t>JAN SALES</t>
  </si>
  <si>
    <t>FEB SALES</t>
  </si>
  <si>
    <t>MARCH SALES</t>
  </si>
  <si>
    <t>TOTAL SALES</t>
  </si>
  <si>
    <t>AVERAGE SALES</t>
  </si>
  <si>
    <t>MAX_SALES</t>
  </si>
  <si>
    <t>MIN_SALES</t>
  </si>
  <si>
    <t>Num 1</t>
  </si>
  <si>
    <t>Num 2</t>
  </si>
  <si>
    <t>Formula</t>
  </si>
  <si>
    <t>Num 3</t>
  </si>
  <si>
    <t>Formula Applied</t>
  </si>
  <si>
    <t xml:space="preserve">ROUND </t>
  </si>
  <si>
    <t>ABSOLUTE(ABS)</t>
  </si>
  <si>
    <t>MAX</t>
  </si>
  <si>
    <t>MIN</t>
  </si>
  <si>
    <t>COUNT</t>
  </si>
  <si>
    <t>NAME</t>
  </si>
  <si>
    <t>MATHS</t>
  </si>
  <si>
    <t>SCIENCE</t>
  </si>
  <si>
    <t>ENGLISH</t>
  </si>
  <si>
    <t xml:space="preserve">Total </t>
  </si>
  <si>
    <t>Grade</t>
  </si>
  <si>
    <t>Aman</t>
  </si>
  <si>
    <t>AND Function</t>
  </si>
  <si>
    <t>NUM1</t>
  </si>
  <si>
    <t>NUM2</t>
  </si>
  <si>
    <t>AND function</t>
  </si>
  <si>
    <t>Distinction(sci and eng)&gt;40</t>
  </si>
  <si>
    <t>Distinction (sci OR eng)&gt;40</t>
  </si>
  <si>
    <t>OR Funtion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</si>
  <si>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</si>
  <si>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</si>
  <si>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</si>
  <si>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</si>
  <si>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</si>
  <si>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</si>
  <si>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</si>
  <si>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</si>
  <si>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</si>
  <si>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GST (Named range)</t>
  </si>
  <si>
    <t>Total (named range)</t>
  </si>
  <si>
    <t>Average(Defined Name)</t>
  </si>
  <si>
    <t>Jan</t>
  </si>
  <si>
    <t>Feb</t>
  </si>
  <si>
    <t>Mar</t>
  </si>
  <si>
    <t>P1</t>
  </si>
  <si>
    <t>P2</t>
  </si>
  <si>
    <t>P3</t>
  </si>
  <si>
    <t>P4</t>
  </si>
  <si>
    <t>P5</t>
  </si>
  <si>
    <t>Total Sales</t>
  </si>
  <si>
    <t>Salary</t>
  </si>
  <si>
    <t>Allowances</t>
  </si>
  <si>
    <t>Mohan</t>
  </si>
  <si>
    <t>Ram</t>
  </si>
  <si>
    <t>Bablu</t>
  </si>
  <si>
    <t>Rohan</t>
  </si>
  <si>
    <t>Average_Salary</t>
  </si>
  <si>
    <t>Average_allowances</t>
  </si>
  <si>
    <t>Total_Profit</t>
  </si>
  <si>
    <t>Total_Net_Revenue</t>
  </si>
  <si>
    <t>P6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</si>
  <si>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</si>
  <si>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</si>
  <si>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</si>
  <si>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</si>
  <si>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</si>
  <si>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</si>
  <si>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</si>
  <si>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</si>
  <si>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</si>
  <si>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</si>
  <si>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</si>
  <si>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</si>
  <si>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</si>
  <si>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</si>
  <si>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</si>
  <si>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</si>
  <si>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</si>
  <si>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</si>
  <si>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</si>
  <si>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</si>
  <si>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</si>
  <si>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</si>
  <si>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</si>
  <si>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</si>
  <si>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</si>
  <si>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</t>
  </si>
  <si>
    <t>SQUARE</t>
  </si>
  <si>
    <t>CUBE</t>
  </si>
  <si>
    <t>P7</t>
  </si>
  <si>
    <t>P8</t>
  </si>
  <si>
    <t>P9</t>
  </si>
  <si>
    <t>P10</t>
  </si>
  <si>
    <t>P11</t>
  </si>
  <si>
    <t>P12</t>
  </si>
  <si>
    <t>Sunday</t>
  </si>
  <si>
    <t>Monday</t>
  </si>
  <si>
    <t>Tuesday</t>
  </si>
  <si>
    <t>Wednesday</t>
  </si>
  <si>
    <t>Thursday</t>
  </si>
  <si>
    <t>Friday</t>
  </si>
  <si>
    <t>Saturday</t>
  </si>
  <si>
    <t>Days</t>
  </si>
  <si>
    <t>First Name</t>
  </si>
  <si>
    <t>Last Name</t>
  </si>
  <si>
    <t>Ankit</t>
  </si>
  <si>
    <t>Shivam</t>
  </si>
  <si>
    <t>Prakash</t>
  </si>
  <si>
    <t>Dharmesh</t>
  </si>
  <si>
    <t>Ankit Singh</t>
  </si>
  <si>
    <t>Shivam Dube</t>
  </si>
  <si>
    <t>Prakash Sinha</t>
  </si>
  <si>
    <t>Dharmesh Jha</t>
  </si>
  <si>
    <t>Singh</t>
  </si>
  <si>
    <t>Dube</t>
  </si>
  <si>
    <t>Sinha</t>
  </si>
  <si>
    <t>Jha</t>
  </si>
  <si>
    <t>ID</t>
  </si>
  <si>
    <t>ayushibisne@gmail.com</t>
  </si>
  <si>
    <t>pooja@gmail.com</t>
  </si>
  <si>
    <t>gmail</t>
  </si>
  <si>
    <t>yahoo</t>
  </si>
  <si>
    <t>microsoft</t>
  </si>
  <si>
    <t>neha</t>
  </si>
  <si>
    <t>ayushibisne</t>
  </si>
  <si>
    <t>Ketan</t>
  </si>
  <si>
    <t>pooja</t>
  </si>
  <si>
    <t>neha@yahoo.in</t>
  </si>
  <si>
    <t>Ketan@microsoft.edu</t>
  </si>
  <si>
    <t>com</t>
  </si>
  <si>
    <t>in</t>
  </si>
  <si>
    <t>edu</t>
  </si>
  <si>
    <t>Num1</t>
  </si>
  <si>
    <t>Num2</t>
  </si>
  <si>
    <t>Addition</t>
  </si>
  <si>
    <t>State</t>
  </si>
  <si>
    <t>MP</t>
  </si>
  <si>
    <t>UP</t>
  </si>
  <si>
    <t>TN</t>
  </si>
  <si>
    <t>Production</t>
  </si>
  <si>
    <t>Manufacturing</t>
  </si>
  <si>
    <t>Sales</t>
  </si>
  <si>
    <t>Marketing</t>
  </si>
  <si>
    <t>R&amp;D</t>
  </si>
  <si>
    <t>Packaging</t>
  </si>
  <si>
    <t>Logistics</t>
  </si>
  <si>
    <t>Gold</t>
  </si>
  <si>
    <t>Silver</t>
  </si>
  <si>
    <t>Platinum</t>
  </si>
  <si>
    <t>Daimond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</si>
</sst>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b/>
      <sz val="14"/>
      <color theme="1"/>
      <name val="Cambria"/>
      <family val="1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6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3" borderId="2" xfId="0" applyFont="1" applyFill="1" applyBorder="1"/>
    <xf numFmtId="0" fontId="0" fillId="0" borderId="2" xfId="0" applyBorder="1"/>
    <xf numFmtId="0" fontId="0" fillId="0" borderId="1" xfId="0" applyBorder="1"/>
    <xf numFmtId="0" fontId="0" fillId="0" borderId="0" xfId="0" applyAlignment="1">
      <alignment horizontal="left"/>
    </xf>
    <xf numFmtId="164" fontId="5" fillId="4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3" borderId="3" xfId="0" applyFill="1" applyBorder="1"/>
    <xf numFmtId="2" fontId="0" fillId="3" borderId="3" xfId="0" applyNumberFormat="1" applyFill="1" applyBorder="1"/>
    <xf numFmtId="0" fontId="9" fillId="0" borderId="0" xfId="0" applyFont="1"/>
    <xf numFmtId="0" fontId="9" fillId="0" borderId="3" xfId="0" applyFont="1" applyBorder="1"/>
    <xf numFmtId="0" fontId="9" fillId="5" borderId="3" xfId="0" applyFont="1" applyFill="1" applyBorder="1"/>
    <xf numFmtId="0" fontId="4" fillId="0" borderId="0" xfId="0" applyFont="1"/>
    <xf numFmtId="0" fontId="4" fillId="0" borderId="3" xfId="0" applyFont="1" applyBorder="1"/>
    <xf numFmtId="0" fontId="9" fillId="6" borderId="3" xfId="0" applyFont="1" applyFill="1" applyBorder="1"/>
    <xf numFmtId="0" fontId="4" fillId="7" borderId="3" xfId="0" applyFont="1" applyFill="1" applyBorder="1"/>
    <xf numFmtId="0" fontId="0" fillId="7" borderId="3" xfId="0" applyFill="1" applyBorder="1"/>
    <xf numFmtId="0" fontId="9" fillId="6" borderId="0" xfId="0" applyFont="1" applyFill="1"/>
    <xf numFmtId="0" fontId="0" fillId="8" borderId="0" xfId="0" applyFill="1"/>
    <xf numFmtId="14" fontId="0" fillId="0" borderId="3" xfId="0" applyNumberFormat="1" applyBorder="1"/>
    <xf numFmtId="0" fontId="9" fillId="9" borderId="0" xfId="0" applyFont="1" applyFill="1"/>
    <xf numFmtId="164" fontId="0" fillId="10" borderId="0" xfId="0" applyNumberFormat="1" applyFill="1" applyAlignment="1">
      <alignment horizontal="center" vertical="center"/>
    </xf>
    <xf numFmtId="164" fontId="0" fillId="0" borderId="3" xfId="0" applyNumberFormat="1" applyBorder="1" applyAlignment="1">
      <alignment horizontal="center"/>
    </xf>
    <xf numFmtId="0" fontId="9" fillId="11" borderId="3" xfId="0" applyFont="1" applyFill="1" applyBorder="1"/>
    <xf numFmtId="0" fontId="0" fillId="6" borderId="3" xfId="0" applyFill="1" applyBorder="1"/>
    <xf numFmtId="0" fontId="4" fillId="6" borderId="3" xfId="0" applyFont="1" applyFill="1" applyBorder="1" applyAlignment="1">
      <alignment horizontal="center"/>
    </xf>
    <xf numFmtId="0" fontId="0" fillId="12" borderId="3" xfId="0" applyFill="1" applyBorder="1"/>
    <xf numFmtId="0" fontId="9" fillId="0" borderId="3" xfId="0" applyFont="1" applyBorder="1" applyAlignment="1">
      <alignment horizontal="center"/>
    </xf>
    <xf numFmtId="0" fontId="0" fillId="3" borderId="0" xfId="0" applyFill="1"/>
    <xf numFmtId="0" fontId="0" fillId="13" borderId="3" xfId="0" applyFill="1" applyBorder="1"/>
    <xf numFmtId="0" fontId="9" fillId="6" borderId="4" xfId="0" applyFont="1" applyFill="1" applyBorder="1"/>
    <xf numFmtId="0" fontId="9" fillId="0" borderId="3" xfId="0" applyFont="1" applyBorder="1" applyAlignment="1">
      <alignment horizontal="center" wrapText="1"/>
    </xf>
    <xf numFmtId="0" fontId="9" fillId="14" borderId="3" xfId="0" applyFont="1" applyFill="1" applyBorder="1" applyAlignment="1">
      <alignment horizontal="center" wrapText="1"/>
    </xf>
    <xf numFmtId="0" fontId="9" fillId="0" borderId="2" xfId="0" applyFont="1" applyBorder="1" applyAlignment="1">
      <alignment horizontal="center"/>
    </xf>
    <xf numFmtId="0" fontId="3" fillId="14" borderId="3" xfId="0" applyFont="1" applyFill="1" applyBorder="1" applyAlignment="1">
      <alignment wrapText="1"/>
    </xf>
    <xf numFmtId="0" fontId="0" fillId="6" borderId="3" xfId="0" applyFill="1" applyBorder="1" applyAlignment="1">
      <alignment wrapText="1"/>
    </xf>
    <xf numFmtId="2" fontId="0" fillId="6" borderId="3" xfId="0" applyNumberFormat="1" applyFill="1" applyBorder="1"/>
    <xf numFmtId="0" fontId="3" fillId="0" borderId="2" xfId="0" applyFont="1" applyBorder="1"/>
    <xf numFmtId="0" fontId="0" fillId="0" borderId="5" xfId="0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9" fillId="0" borderId="10" xfId="0" applyFont="1" applyBorder="1"/>
    <xf numFmtId="0" fontId="3" fillId="0" borderId="0" xfId="0" applyFont="1"/>
    <xf numFmtId="0" fontId="3" fillId="3" borderId="3" xfId="0" applyFont="1" applyFill="1" applyBorder="1"/>
    <xf numFmtId="0" fontId="0" fillId="15" borderId="3" xfId="0" applyFill="1" applyBorder="1"/>
    <xf numFmtId="0" fontId="5" fillId="4" borderId="2" xfId="0" applyFont="1" applyFill="1" applyBorder="1" applyAlignment="1">
      <alignment horizontal="center" vertical="center"/>
    </xf>
    <xf numFmtId="0" fontId="2" fillId="0" borderId="2" xfId="0" applyFont="1" applyBorder="1"/>
    <xf numFmtId="0" fontId="1" fillId="0" borderId="0" xfId="0" applyFont="1"/>
    <xf numFmtId="0" fontId="9" fillId="16" borderId="3" xfId="0" applyFont="1" applyFill="1" applyBorder="1"/>
    <xf numFmtId="0" fontId="0" fillId="16" borderId="3" xfId="0" applyFill="1" applyBorder="1"/>
    <xf numFmtId="0" fontId="2" fillId="0" borderId="3" xfId="0" applyFont="1" applyBorder="1"/>
    <xf numFmtId="0" fontId="1" fillId="0" borderId="3" xfId="0" applyFont="1" applyBorder="1"/>
    <xf numFmtId="0" fontId="1" fillId="3" borderId="3" xfId="0" applyFont="1" applyFill="1" applyBorder="1"/>
    <xf numFmtId="0" fontId="12" fillId="0" borderId="0" xfId="0" applyFont="1" applyAlignment="1">
      <alignment horizontal="center" vertical="center"/>
    </xf>
    <xf numFmtId="0" fontId="13" fillId="0" borderId="0" xfId="1"/>
  </cellXfs>
  <cellStyles count="2">
    <cellStyle name="Hyperlink" xfId="1" builtinId="8"/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Function'!$B$20:$B$25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F4-4C69-A1B7-0740D9CDE08D}"/>
            </c:ext>
          </c:extLst>
        </c:ser>
        <c:ser>
          <c:idx val="2"/>
          <c:order val="2"/>
          <c:tx>
            <c:strRef>
              <c:f>'Logical Function'!$C$19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Function'!$C$20:$C$25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F4-4C69-A1B7-0740D9CDE08D}"/>
            </c:ext>
          </c:extLst>
        </c:ser>
        <c:ser>
          <c:idx val="3"/>
          <c:order val="3"/>
          <c:tx>
            <c:strRef>
              <c:f>'Logical Function'!$D$19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Function'!$D$20:$D$25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F4-4C69-A1B7-0740D9CDE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8305472"/>
        <c:axId val="18708521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Function'!$A$19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Function'!$A$20:$A$25</c15:sqref>
                        </c15:formulaRef>
                      </c:ext>
                    </c:extLst>
                    <c:strCache>
                      <c:ptCount val="6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  <c:pt idx="4">
                        <c:v>P5</c:v>
                      </c:pt>
                      <c:pt idx="5">
                        <c:v>P6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Function'!$A$20:$A$25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9F4-4C69-A1B7-0740D9CDE08D}"/>
                  </c:ext>
                </c:extLst>
              </c15:ser>
            </c15:filteredBarSeries>
          </c:ext>
        </c:extLst>
      </c:barChart>
      <c:catAx>
        <c:axId val="177830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852112"/>
        <c:crosses val="autoZero"/>
        <c:auto val="1"/>
        <c:lblAlgn val="ctr"/>
        <c:lblOffset val="100"/>
        <c:noMultiLvlLbl val="0"/>
      </c:catAx>
      <c:valAx>
        <c:axId val="187085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30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'Logical Function'!$A$19</c:f>
              <c:strCache>
                <c:ptCount val="1"/>
                <c:pt idx="0">
                  <c:v>Name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Function'!$A$20:$A$25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0-48F8-9218-AA339EFCB346}"/>
            </c:ext>
          </c:extLst>
        </c:ser>
        <c:ser>
          <c:idx val="1"/>
          <c:order val="1"/>
          <c:tx>
            <c:strRef>
              <c:f>'Logical Function'!$B$19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Function'!$B$20:$B$25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0-48F8-9218-AA339EFCB346}"/>
            </c:ext>
          </c:extLst>
        </c:ser>
        <c:ser>
          <c:idx val="2"/>
          <c:order val="2"/>
          <c:tx>
            <c:strRef>
              <c:f>'Logical Function'!$C$19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Function'!$C$20:$C$25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80-48F8-9218-AA339EFCB346}"/>
            </c:ext>
          </c:extLst>
        </c:ser>
        <c:ser>
          <c:idx val="3"/>
          <c:order val="3"/>
          <c:tx>
            <c:strRef>
              <c:f>'Logical Function'!$D$19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Function'!$D$20:$D$25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80-48F8-9218-AA339EFCB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2086720"/>
        <c:axId val="1870920752"/>
      </c:lineChart>
      <c:catAx>
        <c:axId val="177208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920752"/>
        <c:crosses val="autoZero"/>
        <c:auto val="1"/>
        <c:lblAlgn val="ctr"/>
        <c:lblOffset val="100"/>
        <c:noMultiLvlLbl val="0"/>
      </c:catAx>
      <c:valAx>
        <c:axId val="187092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08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768048</xdr:colOff>
      <xdr:row>15</xdr:row>
      <xdr:rowOff>48382</xdr:rowOff>
    </xdr:from>
    <xdr:to>
      <xdr:col>8</xdr:col>
      <xdr:colOff>840619</xdr:colOff>
      <xdr:row>28</xdr:row>
      <xdr:rowOff>36287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3CB093-AA91-FD7F-FD44-6F35B9B1B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774096</xdr:colOff>
      <xdr:row>29</xdr:row>
      <xdr:rowOff>151190</xdr:rowOff>
    </xdr:from>
    <xdr:to>
      <xdr:col>8</xdr:col>
      <xdr:colOff>798286</xdr:colOff>
      <xdr:row>43</xdr:row>
      <xdr:rowOff>6047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5F4B01-FBF2-5A9C-AA77-354D26AB5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O15346" totalsRowShown="0" headerRowDxfId="30" dataDxfId="29">
  <autoFilter ref="A1:O15346" xr:uid="{00000000-0001-0000-0000-000000000000}"/>
  <tableColumns count="15">
    <tableColumn id="1" xr3:uid="{0F8FEA14-2731-4D58-A1E2-0E7D1C093BD2}" name="order_id" dataDxfId="28"/>
    <tableColumn id="15" xr3:uid="{BD6A2667-EE3C-40DF-9727-6AD74DB6875D}" name="ID" dataDxfId="0"/>
    <tableColumn id="2" xr3:uid="{2D840527-1FB4-4260-B9B1-F11F7F5613D2}" name="region" dataDxfId="27"/>
    <tableColumn id="3" xr3:uid="{CA0CF5B7-8624-415E-A981-DCF952DFCD6F}" name="category" dataDxfId="26"/>
    <tableColumn id="4" xr3:uid="{DA1F0752-048F-4837-98C7-67B47EC61484}" name="sales" dataDxfId="25"/>
    <tableColumn id="5" xr3:uid="{2F426E83-54F3-4BD8-BE2D-8967AFB127A4}" name="discount" dataDxfId="24"/>
    <tableColumn id="6" xr3:uid="{003B3337-C2C9-4878-9E02-C4E33F72C1A9}" name="Discount_value" dataDxfId="23">
      <calculatedColumnFormula>E2*F2</calculatedColumnFormula>
    </tableColumn>
    <tableColumn id="7" xr3:uid="{4922289F-21F8-42F1-8377-34B8C0899AF7}" name="Net_Revenue" dataDxfId="22">
      <calculatedColumnFormula>E2-G2</calculatedColumnFormula>
    </tableColumn>
    <tableColumn id="8" xr3:uid="{71A751DC-4244-4D38-9DCC-0AF3FBE728A8}" name="quantity" dataDxfId="21"/>
    <tableColumn id="9" xr3:uid="{2D694CA6-06D3-41E0-B9D2-1E4DEE30D7D5}" name="order_date" dataDxfId="20"/>
    <tableColumn id="10" xr3:uid="{097CB480-6E6B-420B-AD29-A1780B04130F}" name="delivery_date" dataDxfId="19"/>
    <tableColumn id="11" xr3:uid="{F7F2AB27-3B76-4CAB-A9C2-43AA71A6CFA9}" name="customer_type" dataDxfId="18"/>
    <tableColumn id="12" xr3:uid="{ED2AA153-8313-4D74-94EF-A372E2003B99}" name="payment_mode" dataDxfId="17"/>
    <tableColumn id="13" xr3:uid="{DC83B551-1A60-47CD-93F3-F6B94F794FEB}" name="profit" dataDxfId="16"/>
    <tableColumn id="14" xr3:uid="{54F9725E-E4A6-4EB1-82CD-9FEBCBBED23A}" name="city" dataDxfId="15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FCCEC-91E5-4A21-89DD-CD421C1735DD}" name="Sales" displayName="Sales" ref="A19:D26" totalsRowCount="1" headerRowDxfId="14" headerRowBorderDxfId="13" tableBorderDxfId="12" totalsRowBorderDxfId="11">
  <autoFilter ref="A19:D25" xr:uid="{A91FCCEC-91E5-4A21-89DD-CD421C1735DD}"/>
  <tableColumns count="4">
    <tableColumn id="1" xr3:uid="{454D2E1A-E0D1-401C-A0C7-C9A8364EB06E}" name="Name" dataDxfId="10" totalsRowDxfId="9"/>
    <tableColumn id="2" xr3:uid="{21C08C70-0094-4AFE-BC7B-748A2E96891D}" name="Jan" totalsRowFunction="custom" dataDxfId="8" totalsRowDxfId="7">
      <totalsRowFormula>SUM(JanSales)</totalsRowFormula>
    </tableColumn>
    <tableColumn id="3" xr3:uid="{DCFE7DFD-7D89-464E-AD02-54FE79628FAD}" name="Feb" totalsRowFunction="custom" dataDxfId="6" totalsRowDxfId="5">
      <totalsRowFormula>SUM(FebSales)</totalsRowFormula>
    </tableColumn>
    <tableColumn id="4" xr3:uid="{A079EC9A-DECE-456D-AEF8-06179EA01BF5}" name="Mar" totalsRowFunction="custom" dataDxfId="4" totalsRowDxfId="3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808218-9E3E-406D-9EB3-053121410BBF}" name="EmployeeData" displayName="EmployeeData" ref="A29:C33" totalsRowShown="0" headerRowDxfId="2">
  <autoFilter ref="A29:C33" xr:uid="{94808218-9E3E-406D-9EB3-053121410BBF}"/>
  <tableColumns count="3">
    <tableColumn id="1" xr3:uid="{43378FDF-72A7-4312-A2FD-65D7B8ADB829}" name="Name" dataDxfId="1"/>
    <tableColumn id="2" xr3:uid="{7D7AFA80-69DF-4DD9-9040-64DF69325C34}" name="Salary"/>
    <tableColumn id="3" xr3:uid="{25DF8282-BA47-4C10-98E5-9138CC73CCF3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n@microsoft.edu" TargetMode="External"/><Relationship Id="rId7" Type="http://schemas.openxmlformats.org/officeDocument/2006/relationships/hyperlink" Target="mailto:Ketan@microsoft.edu" TargetMode="External"/><Relationship Id="rId2" Type="http://schemas.openxmlformats.org/officeDocument/2006/relationships/hyperlink" Target="mailto:neha@yahoo.in" TargetMode="External"/><Relationship Id="rId1" Type="http://schemas.openxmlformats.org/officeDocument/2006/relationships/hyperlink" Target="mailto:ayushibisne@gmail.com" TargetMode="External"/><Relationship Id="rId6" Type="http://schemas.openxmlformats.org/officeDocument/2006/relationships/hyperlink" Target="mailto:neha@yahoo.in" TargetMode="External"/><Relationship Id="rId5" Type="http://schemas.openxmlformats.org/officeDocument/2006/relationships/hyperlink" Target="mailto:ayushibisne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86" zoomScaleNormal="86" workbookViewId="0">
      <selection activeCell="B2" sqref="B2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12.5546875" customWidth="1"/>
    <col min="7" max="8" width="21.44140625" customWidth="1"/>
    <col min="9" max="9" width="12.44140625" customWidth="1"/>
    <col min="10" max="10" width="15.6640625" customWidth="1"/>
    <col min="11" max="11" width="18.44140625" customWidth="1"/>
    <col min="12" max="12" width="19.88671875" customWidth="1"/>
    <col min="13" max="13" width="20.554687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21" customHeight="1" x14ac:dyDescent="0.3">
      <c r="A1" s="1" t="s">
        <v>0</v>
      </c>
      <c r="B1" s="64" t="s">
        <v>15523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9"/>
      <c r="Q1" s="7" t="s">
        <v>15380</v>
      </c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9"/>
      <c r="Q2" s="11">
        <f>SUM(E2:E15346)</f>
        <v>39262877.519999973</v>
      </c>
      <c r="R2" s="5"/>
      <c r="S2" s="4"/>
    </row>
    <row r="3" spans="1:19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9"/>
      <c r="Q3" s="8"/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7" t="s">
        <v>15381</v>
      </c>
    </row>
    <row r="5" spans="1:19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11">
        <f>AVERAGE(H2:H15346)</f>
        <v>1915.1920821179576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7" t="s">
        <v>15382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11">
        <f>MAX(E2:E15346)</f>
        <v>4999.87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10"/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7" t="s">
        <v>15383</v>
      </c>
    </row>
    <row r="11" spans="1:19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11">
        <f>MIN(E2:E15346)</f>
        <v>100.1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7" t="s">
        <v>15384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56">
        <f>COUNT(H2:H15346)</f>
        <v>15345</v>
      </c>
    </row>
    <row r="15" spans="1:19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7" t="s">
        <v>15464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56">
        <f>SUM(profit)</f>
        <v>6872139.8099999921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7" t="s">
        <v>15465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56">
        <f>SUM(Net_Revenue)</f>
        <v>29388622.500100061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CAE0-E8CC-4432-9BCB-5BD4DB256085}">
  <dimension ref="A1:G12"/>
  <sheetViews>
    <sheetView workbookViewId="0">
      <selection activeCell="D17" sqref="D17"/>
    </sheetView>
  </sheetViews>
  <sheetFormatPr defaultRowHeight="14.4" x14ac:dyDescent="0.3"/>
  <cols>
    <col min="1" max="1" width="13.109375" customWidth="1"/>
    <col min="2" max="2" width="12.6640625" customWidth="1"/>
    <col min="3" max="3" width="16.109375" customWidth="1"/>
    <col min="4" max="4" width="20.109375" customWidth="1"/>
  </cols>
  <sheetData>
    <row r="1" spans="1:7" x14ac:dyDescent="0.3">
      <c r="A1" s="16" t="s">
        <v>15385</v>
      </c>
      <c r="B1" s="16" t="s">
        <v>15390</v>
      </c>
      <c r="C1" s="16" t="s">
        <v>15391</v>
      </c>
      <c r="D1" s="16" t="s">
        <v>15392</v>
      </c>
      <c r="E1" s="17" t="s">
        <v>15394</v>
      </c>
    </row>
    <row r="2" spans="1:7" x14ac:dyDescent="0.3">
      <c r="A2" s="12" t="s">
        <v>15386</v>
      </c>
      <c r="B2" s="12">
        <v>5</v>
      </c>
      <c r="C2" s="12">
        <v>9</v>
      </c>
      <c r="D2" s="12">
        <v>5</v>
      </c>
      <c r="E2" s="14">
        <f>AVERAGE(B2:D2)</f>
        <v>6.333333333333333</v>
      </c>
    </row>
    <row r="3" spans="1:7" x14ac:dyDescent="0.3">
      <c r="A3" s="12" t="s">
        <v>15387</v>
      </c>
      <c r="B3" s="12">
        <v>7</v>
      </c>
      <c r="C3" s="12">
        <v>8</v>
      </c>
      <c r="D3" s="12">
        <v>7</v>
      </c>
      <c r="E3" s="14">
        <f t="shared" ref="E3:E7" si="0">AVERAGE(B3:D3)</f>
        <v>7.333333333333333</v>
      </c>
    </row>
    <row r="4" spans="1:7" x14ac:dyDescent="0.3">
      <c r="A4" s="12" t="s">
        <v>15388</v>
      </c>
      <c r="B4" s="12">
        <v>8</v>
      </c>
      <c r="C4" s="12">
        <v>6</v>
      </c>
      <c r="D4" s="12">
        <v>4</v>
      </c>
      <c r="E4" s="14">
        <f t="shared" si="0"/>
        <v>6</v>
      </c>
    </row>
    <row r="5" spans="1:7" x14ac:dyDescent="0.3">
      <c r="A5" s="12" t="s">
        <v>15389</v>
      </c>
      <c r="B5" s="12">
        <v>6</v>
      </c>
      <c r="C5" s="12">
        <v>5</v>
      </c>
      <c r="D5" s="12">
        <v>9</v>
      </c>
      <c r="E5" s="14">
        <f t="shared" si="0"/>
        <v>6.666666666666667</v>
      </c>
    </row>
    <row r="6" spans="1:7" x14ac:dyDescent="0.3">
      <c r="A6" s="12" t="s">
        <v>15387</v>
      </c>
      <c r="B6" s="12">
        <v>5</v>
      </c>
      <c r="C6" s="12">
        <v>7</v>
      </c>
      <c r="D6" s="12">
        <v>6</v>
      </c>
      <c r="E6" s="14">
        <f t="shared" si="0"/>
        <v>6</v>
      </c>
    </row>
    <row r="7" spans="1:7" x14ac:dyDescent="0.3">
      <c r="A7" s="17" t="s">
        <v>15393</v>
      </c>
      <c r="B7" s="13">
        <f>SUM(B2:B6)</f>
        <v>31</v>
      </c>
      <c r="C7" s="13">
        <f t="shared" ref="C7:D7" si="1">SUM(C2:C6)</f>
        <v>35</v>
      </c>
      <c r="D7" s="13">
        <f t="shared" si="1"/>
        <v>31</v>
      </c>
      <c r="E7" s="14">
        <f t="shared" si="0"/>
        <v>32.333333333333336</v>
      </c>
    </row>
    <row r="9" spans="1:7" x14ac:dyDescent="0.3">
      <c r="A9" s="20" t="s">
        <v>15395</v>
      </c>
      <c r="B9" s="20" t="s">
        <v>15396</v>
      </c>
      <c r="C9" s="20" t="s">
        <v>15397</v>
      </c>
      <c r="D9" s="36" t="s">
        <v>15444</v>
      </c>
      <c r="G9" s="23" t="s">
        <v>15401</v>
      </c>
    </row>
    <row r="10" spans="1:7" x14ac:dyDescent="0.3">
      <c r="A10" s="21" t="s">
        <v>15398</v>
      </c>
      <c r="B10" s="22">
        <v>20</v>
      </c>
      <c r="C10" s="22">
        <f>B10+(B10*$G$10)</f>
        <v>23.6</v>
      </c>
      <c r="D10" s="22">
        <f>B10+(B10*gstRate)</f>
        <v>23.6</v>
      </c>
      <c r="G10" s="24">
        <v>0.18</v>
      </c>
    </row>
    <row r="11" spans="1:7" x14ac:dyDescent="0.3">
      <c r="A11" s="21" t="s">
        <v>15399</v>
      </c>
      <c r="B11" s="21">
        <v>35</v>
      </c>
      <c r="C11" s="22">
        <f>B11+(B11*$G$10)</f>
        <v>41.3</v>
      </c>
      <c r="D11" s="22">
        <f>B11+(B11*gstRate)</f>
        <v>41.3</v>
      </c>
    </row>
    <row r="12" spans="1:7" x14ac:dyDescent="0.3">
      <c r="A12" s="21" t="s">
        <v>15400</v>
      </c>
      <c r="B12" s="22">
        <v>40</v>
      </c>
      <c r="C12" s="22">
        <f>B12+(B12*$G$10)</f>
        <v>47.2</v>
      </c>
      <c r="D12" s="22">
        <f>B12+(B12*gstRate)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B198-B81A-490B-B271-F6B49CAB64E9}">
  <dimension ref="A1:D4"/>
  <sheetViews>
    <sheetView zoomScaleNormal="100" workbookViewId="0">
      <selection activeCell="C21" sqref="C21"/>
    </sheetView>
  </sheetViews>
  <sheetFormatPr defaultRowHeight="14.4" x14ac:dyDescent="0.3"/>
  <cols>
    <col min="1" max="1" width="10.33203125" bestFit="1" customWidth="1"/>
    <col min="4" max="4" width="11.33203125" customWidth="1"/>
    <col min="7" max="7" width="10.77734375" customWidth="1"/>
  </cols>
  <sheetData>
    <row r="1" spans="1:4" x14ac:dyDescent="0.3">
      <c r="A1" s="16" t="s">
        <v>15402</v>
      </c>
      <c r="B1" s="16" t="s">
        <v>15403</v>
      </c>
      <c r="D1" s="16" t="s">
        <v>15404</v>
      </c>
    </row>
    <row r="2" spans="1:4" x14ac:dyDescent="0.3">
      <c r="A2" s="25">
        <v>46034</v>
      </c>
      <c r="B2" s="12">
        <v>500</v>
      </c>
      <c r="D2" s="28">
        <f>SUM(B2:B4)</f>
        <v>1300</v>
      </c>
    </row>
    <row r="3" spans="1:4" x14ac:dyDescent="0.3">
      <c r="A3" s="25">
        <v>46038</v>
      </c>
      <c r="B3" s="12">
        <v>200</v>
      </c>
    </row>
    <row r="4" spans="1:4" x14ac:dyDescent="0.3">
      <c r="A4" s="25">
        <v>46042</v>
      </c>
      <c r="B4" s="12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577-5859-411B-B12C-95662C5B9CD4}">
  <dimension ref="A1:D4"/>
  <sheetViews>
    <sheetView workbookViewId="0">
      <selection activeCell="D2" sqref="D2"/>
    </sheetView>
  </sheetViews>
  <sheetFormatPr defaultRowHeight="14.4" x14ac:dyDescent="0.3"/>
  <cols>
    <col min="1" max="1" width="11.77734375" customWidth="1"/>
    <col min="4" max="4" width="10.109375" customWidth="1"/>
  </cols>
  <sheetData>
    <row r="1" spans="1:4" x14ac:dyDescent="0.3">
      <c r="A1" s="16" t="s">
        <v>15402</v>
      </c>
      <c r="B1" s="16" t="s">
        <v>15403</v>
      </c>
      <c r="D1" s="16" t="s">
        <v>15405</v>
      </c>
    </row>
    <row r="2" spans="1:4" x14ac:dyDescent="0.3">
      <c r="A2" s="25">
        <v>46054</v>
      </c>
      <c r="B2" s="12">
        <v>900</v>
      </c>
      <c r="D2" s="28">
        <f>SUM(B2:B4)</f>
        <v>1400</v>
      </c>
    </row>
    <row r="3" spans="1:4" x14ac:dyDescent="0.3">
      <c r="A3" s="25">
        <v>46067</v>
      </c>
      <c r="B3" s="12">
        <v>400</v>
      </c>
    </row>
    <row r="4" spans="1:4" x14ac:dyDescent="0.3">
      <c r="A4" s="25">
        <v>46078</v>
      </c>
      <c r="B4" s="12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73FB-01FC-429B-BECD-49F764DB99FA}">
  <dimension ref="A1:E26"/>
  <sheetViews>
    <sheetView workbookViewId="0">
      <selection activeCell="D2" sqref="D2"/>
    </sheetView>
  </sheetViews>
  <sheetFormatPr defaultRowHeight="14.4" x14ac:dyDescent="0.3"/>
  <cols>
    <col min="1" max="1" width="10.33203125" bestFit="1" customWidth="1"/>
    <col min="4" max="4" width="13.6640625" customWidth="1"/>
  </cols>
  <sheetData>
    <row r="1" spans="1:4" x14ac:dyDescent="0.3">
      <c r="A1" s="16" t="s">
        <v>15402</v>
      </c>
      <c r="B1" s="16" t="s">
        <v>15403</v>
      </c>
      <c r="D1" s="16" t="s">
        <v>15406</v>
      </c>
    </row>
    <row r="2" spans="1:4" x14ac:dyDescent="0.3">
      <c r="A2" s="25">
        <v>46085</v>
      </c>
      <c r="B2" s="12">
        <v>200</v>
      </c>
      <c r="D2" s="28">
        <f>SUM(B2:B4)</f>
        <v>700</v>
      </c>
    </row>
    <row r="3" spans="1:4" x14ac:dyDescent="0.3">
      <c r="A3" s="25">
        <v>46094</v>
      </c>
      <c r="B3" s="12">
        <v>100</v>
      </c>
    </row>
    <row r="4" spans="1:4" x14ac:dyDescent="0.3">
      <c r="A4" s="25">
        <v>46112</v>
      </c>
      <c r="B4" s="12">
        <v>400</v>
      </c>
    </row>
    <row r="26" spans="5:5" x14ac:dyDescent="0.3">
      <c r="E26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999E8-43B1-4CE2-B837-65DF4196CDC3}">
  <dimension ref="C2:C12"/>
  <sheetViews>
    <sheetView workbookViewId="0">
      <selection activeCell="F9" sqref="F9"/>
    </sheetView>
  </sheetViews>
  <sheetFormatPr defaultRowHeight="14.4" x14ac:dyDescent="0.3"/>
  <cols>
    <col min="3" max="3" width="19.5546875" customWidth="1"/>
  </cols>
  <sheetData>
    <row r="2" spans="3:3" x14ac:dyDescent="0.3">
      <c r="C2" s="26" t="s">
        <v>15407</v>
      </c>
    </row>
    <row r="3" spans="3:3" x14ac:dyDescent="0.3">
      <c r="C3" s="27">
        <f>SUM('Sales JAN'!D2,'Sales FEB'!D2,'Sales MARCH'!D2)</f>
        <v>3400</v>
      </c>
    </row>
    <row r="5" spans="3:3" x14ac:dyDescent="0.3">
      <c r="C5" s="26" t="s">
        <v>15408</v>
      </c>
    </row>
    <row r="6" spans="3:3" x14ac:dyDescent="0.3">
      <c r="C6" s="27">
        <f>AVERAGE('Sales JAN'!D2,'Sales FEB'!D2,'Sales MARCH'!D2)</f>
        <v>1133.3333333333333</v>
      </c>
    </row>
    <row r="8" spans="3:3" x14ac:dyDescent="0.3">
      <c r="C8" s="26" t="s">
        <v>15409</v>
      </c>
    </row>
    <row r="9" spans="3:3" x14ac:dyDescent="0.3">
      <c r="C9" s="27">
        <f>MAX('Sales JAN'!D2,'Sales FEB'!D2,'Sales MARCH'!D2)</f>
        <v>1400</v>
      </c>
    </row>
    <row r="11" spans="3:3" x14ac:dyDescent="0.3">
      <c r="C11" s="26" t="s">
        <v>15410</v>
      </c>
    </row>
    <row r="12" spans="3:3" x14ac:dyDescent="0.3">
      <c r="C12" s="27">
        <f>MIN('Sales JAN'!D2,'Sales FEB'!D2,'Sales MARCH'!D2)</f>
        <v>700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9E2B-1620-404C-BC5F-DEFF9D28B411}">
  <dimension ref="A1:G8"/>
  <sheetViews>
    <sheetView workbookViewId="0">
      <selection activeCell="G15" sqref="G15"/>
    </sheetView>
  </sheetViews>
  <sheetFormatPr defaultRowHeight="14.4" x14ac:dyDescent="0.3"/>
  <cols>
    <col min="4" max="4" width="10.109375" customWidth="1"/>
    <col min="5" max="5" width="13.77734375" customWidth="1"/>
    <col min="7" max="7" width="14.44140625" customWidth="1"/>
  </cols>
  <sheetData>
    <row r="1" spans="1:7" x14ac:dyDescent="0.3">
      <c r="A1" s="29" t="s">
        <v>15411</v>
      </c>
      <c r="B1" s="29" t="s">
        <v>15412</v>
      </c>
      <c r="C1" s="29" t="s">
        <v>15414</v>
      </c>
      <c r="D1" s="29" t="s">
        <v>15413</v>
      </c>
      <c r="E1" s="29" t="s">
        <v>15415</v>
      </c>
    </row>
    <row r="2" spans="1:7" x14ac:dyDescent="0.3">
      <c r="A2" s="30">
        <v>12</v>
      </c>
      <c r="B2" s="30">
        <v>32</v>
      </c>
      <c r="C2" s="30">
        <v>11</v>
      </c>
      <c r="D2" s="30">
        <f>SUM(A2:C2)</f>
        <v>55</v>
      </c>
      <c r="E2" s="31" t="s">
        <v>15393</v>
      </c>
      <c r="G2" s="18"/>
    </row>
    <row r="3" spans="1:7" x14ac:dyDescent="0.3">
      <c r="A3" s="30">
        <v>10.53434</v>
      </c>
      <c r="B3" s="30">
        <v>12.4343</v>
      </c>
      <c r="C3" s="30">
        <v>10.453530000000001</v>
      </c>
      <c r="D3" s="30">
        <f>ROUND(SUM(A3:C3),2)</f>
        <v>33.42</v>
      </c>
      <c r="E3" s="31" t="s">
        <v>15416</v>
      </c>
    </row>
    <row r="4" spans="1:7" x14ac:dyDescent="0.3">
      <c r="A4" s="30">
        <v>10</v>
      </c>
      <c r="B4" s="30">
        <v>-12</v>
      </c>
      <c r="C4" s="30">
        <v>-21</v>
      </c>
      <c r="D4" s="30">
        <f>ABS(SUM(A4:C4))</f>
        <v>23</v>
      </c>
      <c r="E4" s="30" t="s">
        <v>15417</v>
      </c>
    </row>
    <row r="5" spans="1:7" x14ac:dyDescent="0.3">
      <c r="A5" s="30">
        <v>10</v>
      </c>
      <c r="B5" s="30">
        <v>20</v>
      </c>
      <c r="C5" s="30">
        <v>40</v>
      </c>
      <c r="D5" s="30">
        <f>AVERAGE(A5:C5)</f>
        <v>23.333333333333332</v>
      </c>
      <c r="E5" s="30" t="s">
        <v>15394</v>
      </c>
    </row>
    <row r="6" spans="1:7" x14ac:dyDescent="0.3">
      <c r="A6" s="32">
        <v>10</v>
      </c>
      <c r="B6" s="32">
        <v>20</v>
      </c>
      <c r="C6" s="32">
        <v>40</v>
      </c>
      <c r="D6" s="32">
        <f>MAX(A5:C5)</f>
        <v>40</v>
      </c>
      <c r="E6" s="32" t="s">
        <v>15418</v>
      </c>
    </row>
    <row r="7" spans="1:7" x14ac:dyDescent="0.3">
      <c r="A7" s="32">
        <v>10</v>
      </c>
      <c r="B7" s="32">
        <v>20</v>
      </c>
      <c r="C7" s="32">
        <v>40</v>
      </c>
      <c r="D7" s="32">
        <f>MIN(A5:C5)</f>
        <v>10</v>
      </c>
      <c r="E7" s="32" t="s">
        <v>15419</v>
      </c>
    </row>
    <row r="8" spans="1:7" x14ac:dyDescent="0.3">
      <c r="A8" s="32">
        <v>10</v>
      </c>
      <c r="B8" s="32">
        <v>20</v>
      </c>
      <c r="C8" s="32">
        <v>40</v>
      </c>
      <c r="D8" s="32">
        <f>COUNT(A5:C5)</f>
        <v>3</v>
      </c>
      <c r="E8" s="32" t="s">
        <v>15420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DFBA-E93C-416E-BE52-4A97BECC142C}">
  <dimension ref="A1:I33"/>
  <sheetViews>
    <sheetView topLeftCell="A25" zoomScale="126" zoomScaleNormal="126" workbookViewId="0">
      <selection activeCell="A19" sqref="A19:D25"/>
    </sheetView>
  </sheetViews>
  <sheetFormatPr defaultRowHeight="14.4" x14ac:dyDescent="0.3"/>
  <cols>
    <col min="1" max="1" width="13.109375" customWidth="1"/>
    <col min="3" max="3" width="12.33203125" customWidth="1"/>
    <col min="4" max="4" width="12.109375" customWidth="1"/>
    <col min="5" max="5" width="13.77734375" customWidth="1"/>
    <col min="6" max="6" width="17.88671875" bestFit="1" customWidth="1"/>
    <col min="7" max="7" width="15.109375" customWidth="1"/>
    <col min="8" max="8" width="22.109375" customWidth="1"/>
    <col min="9" max="9" width="22.77734375" customWidth="1"/>
  </cols>
  <sheetData>
    <row r="1" spans="1:9" ht="28.8" x14ac:dyDescent="0.3">
      <c r="A1" s="16" t="s">
        <v>15421</v>
      </c>
      <c r="B1" s="33" t="s">
        <v>15422</v>
      </c>
      <c r="C1" s="33" t="s">
        <v>15423</v>
      </c>
      <c r="D1" s="33" t="s">
        <v>15424</v>
      </c>
      <c r="E1" s="39" t="s">
        <v>15425</v>
      </c>
      <c r="F1" s="38" t="s">
        <v>15445</v>
      </c>
      <c r="G1" s="33" t="s">
        <v>15426</v>
      </c>
      <c r="H1" s="37" t="s">
        <v>15432</v>
      </c>
      <c r="I1" s="37" t="s">
        <v>15433</v>
      </c>
    </row>
    <row r="2" spans="1:9" x14ac:dyDescent="0.3">
      <c r="A2" s="12" t="s">
        <v>15386</v>
      </c>
      <c r="B2" s="12">
        <v>35</v>
      </c>
      <c r="C2" s="12">
        <v>43</v>
      </c>
      <c r="D2" s="12">
        <v>50</v>
      </c>
      <c r="E2" s="8">
        <f>SUM(B2:D2)</f>
        <v>128</v>
      </c>
      <c r="F2" s="12">
        <f>SUM(AyushiMarks)</f>
        <v>128</v>
      </c>
      <c r="G2" s="12" t="str">
        <f>IF(E2&gt;100,"Topper","Average")</f>
        <v>Topper</v>
      </c>
      <c r="H2" s="12" t="str">
        <f>IF(AND(C2&gt;40,D2&gt;40),"Passed with distinction","Passed")</f>
        <v>Passed with distinction</v>
      </c>
      <c r="I2" s="12" t="str">
        <f>IF(OR(B2&gt;40,C2&gt;40),"Science Stream","Art Stream")</f>
        <v>Science Stream</v>
      </c>
    </row>
    <row r="3" spans="1:9" x14ac:dyDescent="0.3">
      <c r="A3" s="19" t="s">
        <v>15387</v>
      </c>
      <c r="B3" s="12">
        <v>32</v>
      </c>
      <c r="C3" s="12">
        <v>42</v>
      </c>
      <c r="D3" s="12">
        <v>30</v>
      </c>
      <c r="E3" s="8">
        <f>SUM(B3:D3)</f>
        <v>104</v>
      </c>
      <c r="F3" s="12">
        <f>SUM(SahilMarks)</f>
        <v>104</v>
      </c>
      <c r="G3" s="12" t="str">
        <f>IF(E3&gt;100,"Topper","Average")</f>
        <v>Topper</v>
      </c>
      <c r="H3" s="12" t="str">
        <f>IF(AND(C3&gt;40,D3&gt;40),"Passed with distinction","Passed")</f>
        <v>Passed</v>
      </c>
      <c r="I3" s="12" t="str">
        <f t="shared" ref="I3:I4" si="0">IF(OR(B3&gt;40,C3&gt;40),"Science Stream","Art Stream")</f>
        <v>Science Stream</v>
      </c>
    </row>
    <row r="4" spans="1:9" x14ac:dyDescent="0.3">
      <c r="A4" s="19" t="s">
        <v>15427</v>
      </c>
      <c r="B4" s="12">
        <v>35</v>
      </c>
      <c r="C4" s="12">
        <v>30</v>
      </c>
      <c r="D4" s="12">
        <v>32</v>
      </c>
      <c r="E4" s="8">
        <f>SUM(B4:D4)</f>
        <v>97</v>
      </c>
      <c r="F4" s="12">
        <f>SUM(AmanMarks)</f>
        <v>97</v>
      </c>
      <c r="G4" s="12" t="str">
        <f>IF(E4&gt;100,"Topper","Average")</f>
        <v>Average</v>
      </c>
      <c r="H4" s="12" t="str">
        <f t="shared" ref="H4" si="1">IF(AND(C4&gt;40,D4&gt;40),"Passed with distinction","Passed")</f>
        <v>Passed</v>
      </c>
      <c r="I4" s="12" t="str">
        <f t="shared" si="0"/>
        <v>Art Stream</v>
      </c>
    </row>
    <row r="5" spans="1:9" ht="28.8" x14ac:dyDescent="0.3">
      <c r="A5" s="40" t="s">
        <v>15446</v>
      </c>
      <c r="B5" s="41">
        <f>AVERAGE(MATHSMarks)</f>
        <v>34</v>
      </c>
      <c r="C5" s="42">
        <f>AVERAGE(SCIENCEName)</f>
        <v>38.333333333333336</v>
      </c>
      <c r="D5" s="42">
        <f>AVERAGE(ENGLISHMarks)</f>
        <v>37.333333333333336</v>
      </c>
      <c r="E5" s="9"/>
    </row>
    <row r="6" spans="1:9" x14ac:dyDescent="0.3">
      <c r="A6" s="34" t="s">
        <v>15428</v>
      </c>
    </row>
    <row r="8" spans="1:9" x14ac:dyDescent="0.3">
      <c r="A8" s="35" t="s">
        <v>15429</v>
      </c>
      <c r="B8" s="35" t="s">
        <v>15430</v>
      </c>
      <c r="C8" s="35" t="s">
        <v>15431</v>
      </c>
      <c r="D8" s="35" t="s">
        <v>15434</v>
      </c>
    </row>
    <row r="9" spans="1:9" x14ac:dyDescent="0.3">
      <c r="A9" s="12">
        <v>30</v>
      </c>
      <c r="B9" s="12">
        <v>10</v>
      </c>
      <c r="C9" s="12" t="b">
        <f>AND(A9&gt;=20,B9&gt;=20)</f>
        <v>0</v>
      </c>
      <c r="D9" s="12" t="b">
        <f>OR(A9&gt;20,B9&gt;20)</f>
        <v>1</v>
      </c>
    </row>
    <row r="10" spans="1:9" x14ac:dyDescent="0.3">
      <c r="A10" s="12">
        <v>32</v>
      </c>
      <c r="B10" s="12">
        <v>23</v>
      </c>
      <c r="C10" s="12" t="b">
        <f t="shared" ref="C10:C12" si="2">AND(A10&gt;=20,B10&gt;=20)</f>
        <v>1</v>
      </c>
      <c r="D10" s="12" t="b">
        <f t="shared" ref="D10:D12" si="3">OR(A10&gt;20,B10&gt;20)</f>
        <v>1</v>
      </c>
    </row>
    <row r="11" spans="1:9" x14ac:dyDescent="0.3">
      <c r="A11" s="12">
        <v>10</v>
      </c>
      <c r="B11" s="12">
        <v>13</v>
      </c>
      <c r="C11" s="12" t="b">
        <f t="shared" si="2"/>
        <v>0</v>
      </c>
      <c r="D11" s="12" t="b">
        <f t="shared" si="3"/>
        <v>0</v>
      </c>
    </row>
    <row r="12" spans="1:9" x14ac:dyDescent="0.3">
      <c r="A12" s="12">
        <v>20</v>
      </c>
      <c r="B12" s="12">
        <v>20</v>
      </c>
      <c r="C12" s="12" t="b">
        <f t="shared" si="2"/>
        <v>1</v>
      </c>
      <c r="D12" s="12" t="b">
        <f t="shared" si="3"/>
        <v>0</v>
      </c>
    </row>
    <row r="13" spans="1:9" x14ac:dyDescent="0.3">
      <c r="A13" s="9"/>
      <c r="B13" s="9"/>
      <c r="C13" s="9"/>
    </row>
    <row r="14" spans="1:9" x14ac:dyDescent="0.3">
      <c r="A14" s="9">
        <v>50</v>
      </c>
      <c r="B14" s="9">
        <v>0</v>
      </c>
      <c r="C14" s="9">
        <v>7</v>
      </c>
      <c r="D14" t="e">
        <f>A14/B14+2</f>
        <v>#DIV/0!</v>
      </c>
    </row>
    <row r="15" spans="1:9" x14ac:dyDescent="0.3">
      <c r="A15" s="9">
        <v>40</v>
      </c>
      <c r="B15" s="9">
        <v>10</v>
      </c>
      <c r="C15">
        <v>5</v>
      </c>
      <c r="D15">
        <f>A15/B15+2</f>
        <v>6</v>
      </c>
    </row>
    <row r="19" spans="1:6" x14ac:dyDescent="0.3">
      <c r="A19" s="45" t="s">
        <v>15385</v>
      </c>
      <c r="B19" s="46" t="s">
        <v>15447</v>
      </c>
      <c r="C19" s="46" t="s">
        <v>15448</v>
      </c>
      <c r="D19" s="47" t="s">
        <v>15449</v>
      </c>
    </row>
    <row r="20" spans="1:6" x14ac:dyDescent="0.3">
      <c r="A20" s="8" t="s">
        <v>15450</v>
      </c>
      <c r="B20" s="12">
        <v>200</v>
      </c>
      <c r="C20" s="12">
        <v>400</v>
      </c>
      <c r="D20" s="44">
        <v>300</v>
      </c>
      <c r="F20" s="54" t="s">
        <v>15455</v>
      </c>
    </row>
    <row r="21" spans="1:6" x14ac:dyDescent="0.3">
      <c r="A21" s="8" t="s">
        <v>15451</v>
      </c>
      <c r="B21" s="12">
        <v>400</v>
      </c>
      <c r="C21" s="12">
        <v>500</v>
      </c>
      <c r="D21" s="44">
        <v>700</v>
      </c>
      <c r="F21" s="55">
        <f>SUM(Sales[#All])</f>
        <v>15600</v>
      </c>
    </row>
    <row r="22" spans="1:6" x14ac:dyDescent="0.3">
      <c r="A22" s="8" t="s">
        <v>15452</v>
      </c>
      <c r="B22" s="12">
        <v>500</v>
      </c>
      <c r="C22" s="12">
        <v>200</v>
      </c>
      <c r="D22" s="44">
        <v>600</v>
      </c>
    </row>
    <row r="23" spans="1:6" x14ac:dyDescent="0.3">
      <c r="A23" s="48" t="s">
        <v>15453</v>
      </c>
      <c r="B23" s="49">
        <v>600</v>
      </c>
      <c r="C23" s="49">
        <v>200</v>
      </c>
      <c r="D23" s="50">
        <v>700</v>
      </c>
    </row>
    <row r="24" spans="1:6" x14ac:dyDescent="0.3">
      <c r="A24" s="43" t="s">
        <v>15454</v>
      </c>
      <c r="B24" s="12">
        <v>500</v>
      </c>
      <c r="C24" s="12">
        <v>300</v>
      </c>
      <c r="D24" s="50">
        <v>600</v>
      </c>
    </row>
    <row r="25" spans="1:6" x14ac:dyDescent="0.3">
      <c r="A25" s="57" t="s">
        <v>15466</v>
      </c>
      <c r="B25" s="12">
        <v>300</v>
      </c>
      <c r="C25" s="49">
        <v>500</v>
      </c>
      <c r="D25" s="44">
        <v>300</v>
      </c>
    </row>
    <row r="26" spans="1:6" x14ac:dyDescent="0.3">
      <c r="A26" s="51"/>
      <c r="B26" s="52">
        <f>SUM(JanSales)</f>
        <v>2500</v>
      </c>
      <c r="C26" s="12">
        <f>SUM(FebSales)</f>
        <v>2100</v>
      </c>
      <c r="D26" s="50">
        <f>SUM(MarSales)</f>
        <v>3200</v>
      </c>
    </row>
    <row r="27" spans="1:6" x14ac:dyDescent="0.3">
      <c r="A27" s="9"/>
      <c r="B27" s="9"/>
      <c r="C27" s="9"/>
      <c r="D27" s="9"/>
    </row>
    <row r="29" spans="1:6" x14ac:dyDescent="0.3">
      <c r="A29" s="53" t="s">
        <v>15385</v>
      </c>
      <c r="B29" s="53" t="s">
        <v>15456</v>
      </c>
      <c r="C29" s="53" t="s">
        <v>15457</v>
      </c>
      <c r="E29" s="54" t="s">
        <v>15462</v>
      </c>
      <c r="F29" s="54" t="s">
        <v>15463</v>
      </c>
    </row>
    <row r="30" spans="1:6" x14ac:dyDescent="0.3">
      <c r="A30" s="53" t="s">
        <v>15458</v>
      </c>
      <c r="B30">
        <v>3000</v>
      </c>
      <c r="C30">
        <v>100</v>
      </c>
      <c r="E30" s="55">
        <f>AVERAGE(Salary)</f>
        <v>2875</v>
      </c>
      <c r="F30" s="55">
        <f>AVERAGE(Allowances)</f>
        <v>262.5</v>
      </c>
    </row>
    <row r="31" spans="1:6" x14ac:dyDescent="0.3">
      <c r="A31" s="53" t="s">
        <v>15459</v>
      </c>
      <c r="B31">
        <v>4000</v>
      </c>
      <c r="C31">
        <v>300</v>
      </c>
    </row>
    <row r="32" spans="1:6" x14ac:dyDescent="0.3">
      <c r="A32" s="53" t="s">
        <v>15460</v>
      </c>
      <c r="B32">
        <v>2500</v>
      </c>
      <c r="C32">
        <v>250</v>
      </c>
    </row>
    <row r="33" spans="1:3" x14ac:dyDescent="0.3">
      <c r="A33" s="53" t="s">
        <v>15461</v>
      </c>
      <c r="B33">
        <v>2000</v>
      </c>
      <c r="C33">
        <v>400</v>
      </c>
    </row>
  </sheetData>
  <phoneticPr fontId="10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A0C5-D93E-4FDD-8111-798531B44673}">
  <dimension ref="A1:E5"/>
  <sheetViews>
    <sheetView workbookViewId="0">
      <selection activeCell="F12" sqref="F12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433</v>
      </c>
      <c r="C2" s="12">
        <v>637</v>
      </c>
      <c r="D2" s="12">
        <v>958</v>
      </c>
      <c r="E2" s="12">
        <v>747</v>
      </c>
    </row>
    <row r="3" spans="1:5" x14ac:dyDescent="0.3">
      <c r="A3" s="12" t="s">
        <v>15441</v>
      </c>
      <c r="B3" s="12">
        <v>455</v>
      </c>
      <c r="C3" s="12">
        <v>755</v>
      </c>
      <c r="D3" s="12">
        <v>645</v>
      </c>
      <c r="E3" s="12">
        <v>546</v>
      </c>
    </row>
    <row r="4" spans="1:5" x14ac:dyDescent="0.3">
      <c r="A4" s="12" t="s">
        <v>15442</v>
      </c>
      <c r="B4" s="12">
        <v>865</v>
      </c>
      <c r="C4" s="12">
        <v>345</v>
      </c>
      <c r="D4" s="12">
        <v>758</v>
      </c>
      <c r="E4" s="12">
        <v>548</v>
      </c>
    </row>
    <row r="5" spans="1:5" x14ac:dyDescent="0.3">
      <c r="A5" s="12" t="s">
        <v>15443</v>
      </c>
      <c r="B5" s="12">
        <v>346</v>
      </c>
      <c r="C5" s="12">
        <v>345</v>
      </c>
      <c r="D5" s="12">
        <v>647</v>
      </c>
      <c r="E5" s="12">
        <v>968</v>
      </c>
    </row>
  </sheetData>
  <dataConsolidate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AE7D-45FD-417D-9525-3F42B126B53F}">
  <dimension ref="A1:E5"/>
  <sheetViews>
    <sheetView workbookViewId="0">
      <selection activeCell="B11" sqref="B11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695</v>
      </c>
      <c r="D2" s="12">
        <v>868</v>
      </c>
      <c r="E2" s="12">
        <v>748</v>
      </c>
    </row>
    <row r="3" spans="1:5" x14ac:dyDescent="0.3">
      <c r="A3" s="12" t="s">
        <v>15441</v>
      </c>
      <c r="B3" s="12">
        <v>858</v>
      </c>
      <c r="C3" s="12">
        <v>578</v>
      </c>
      <c r="D3" s="12">
        <v>657</v>
      </c>
      <c r="E3" s="12">
        <v>556</v>
      </c>
    </row>
    <row r="4" spans="1:5" x14ac:dyDescent="0.3">
      <c r="A4" s="12" t="s">
        <v>15442</v>
      </c>
      <c r="B4" s="12">
        <v>839</v>
      </c>
      <c r="C4" s="12">
        <v>758</v>
      </c>
      <c r="D4" s="12">
        <v>757</v>
      </c>
      <c r="E4" s="12">
        <v>758</v>
      </c>
    </row>
    <row r="5" spans="1:5" x14ac:dyDescent="0.3">
      <c r="A5" s="12" t="s">
        <v>15443</v>
      </c>
      <c r="B5" s="12">
        <v>896</v>
      </c>
      <c r="C5" s="12">
        <v>940</v>
      </c>
      <c r="D5" s="12">
        <v>647</v>
      </c>
      <c r="E5" s="12">
        <v>758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CDE9-03CE-47AC-B5C6-E47204763CC0}">
  <dimension ref="A1:E5"/>
  <sheetViews>
    <sheetView workbookViewId="0">
      <selection activeCell="C11" sqref="C11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758</v>
      </c>
      <c r="D2" s="12">
        <v>758</v>
      </c>
      <c r="E2" s="12">
        <v>467</v>
      </c>
    </row>
    <row r="3" spans="1:5" x14ac:dyDescent="0.3">
      <c r="A3" s="12" t="s">
        <v>15441</v>
      </c>
      <c r="B3" s="12">
        <v>483</v>
      </c>
      <c r="C3" s="12">
        <v>647</v>
      </c>
      <c r="D3" s="12">
        <v>689</v>
      </c>
      <c r="E3" s="12">
        <v>879</v>
      </c>
    </row>
    <row r="4" spans="1:5" x14ac:dyDescent="0.3">
      <c r="A4" s="12" t="s">
        <v>15442</v>
      </c>
      <c r="B4" s="12">
        <v>758</v>
      </c>
      <c r="C4" s="12">
        <v>758</v>
      </c>
      <c r="D4" s="12">
        <v>466</v>
      </c>
      <c r="E4" s="12">
        <v>467</v>
      </c>
    </row>
    <row r="5" spans="1:5" x14ac:dyDescent="0.3">
      <c r="A5" s="12" t="s">
        <v>15443</v>
      </c>
      <c r="B5" s="12">
        <v>775</v>
      </c>
      <c r="C5" s="12">
        <v>853</v>
      </c>
      <c r="D5" s="12">
        <v>767</v>
      </c>
      <c r="E5" s="12">
        <v>769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B5BF-4E11-48C4-9FA7-C8190C6A5E86}">
  <dimension ref="A1:E5"/>
  <sheetViews>
    <sheetView workbookViewId="0">
      <selection activeCell="F9" sqref="F9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758</v>
      </c>
      <c r="C2" s="12">
        <v>768</v>
      </c>
      <c r="D2" s="12">
        <v>445</v>
      </c>
      <c r="E2" s="12">
        <v>564</v>
      </c>
    </row>
    <row r="3" spans="1:5" x14ac:dyDescent="0.3">
      <c r="A3" s="12" t="s">
        <v>15441</v>
      </c>
      <c r="B3" s="12">
        <v>758</v>
      </c>
      <c r="C3" s="12">
        <v>557</v>
      </c>
      <c r="D3" s="12">
        <v>434</v>
      </c>
      <c r="E3" s="12">
        <v>754</v>
      </c>
    </row>
    <row r="4" spans="1:5" x14ac:dyDescent="0.3">
      <c r="A4" s="12" t="s">
        <v>15442</v>
      </c>
      <c r="B4" s="12">
        <v>547</v>
      </c>
      <c r="C4" s="12">
        <v>869</v>
      </c>
      <c r="D4" s="12">
        <v>355</v>
      </c>
      <c r="E4" s="12">
        <v>456</v>
      </c>
    </row>
    <row r="5" spans="1:5" x14ac:dyDescent="0.3">
      <c r="A5" s="12" t="s">
        <v>15443</v>
      </c>
      <c r="B5" s="12">
        <v>868</v>
      </c>
      <c r="C5" s="12">
        <v>785</v>
      </c>
      <c r="D5" s="12">
        <v>890</v>
      </c>
      <c r="E5" s="12">
        <v>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06D1-FF21-4E44-96D6-1C349BB07CEA}">
  <dimension ref="A1:E5"/>
  <sheetViews>
    <sheetView workbookViewId="0">
      <selection activeCell="C2" sqref="C2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2505</v>
      </c>
      <c r="C2" s="12">
        <v>2858</v>
      </c>
      <c r="D2" s="12">
        <v>3029</v>
      </c>
      <c r="E2" s="12">
        <v>2526</v>
      </c>
    </row>
    <row r="3" spans="1:5" x14ac:dyDescent="0.3">
      <c r="A3" s="12" t="s">
        <v>15441</v>
      </c>
      <c r="B3" s="12">
        <v>2554</v>
      </c>
      <c r="C3" s="12">
        <v>2537</v>
      </c>
      <c r="D3" s="12">
        <v>2425</v>
      </c>
      <c r="E3" s="12">
        <v>2735</v>
      </c>
    </row>
    <row r="4" spans="1:5" x14ac:dyDescent="0.3">
      <c r="A4" s="12" t="s">
        <v>15442</v>
      </c>
      <c r="B4" s="12">
        <v>3009</v>
      </c>
      <c r="C4" s="12">
        <v>2730</v>
      </c>
      <c r="D4" s="12">
        <v>2336</v>
      </c>
      <c r="E4" s="12">
        <v>2229</v>
      </c>
    </row>
    <row r="5" spans="1:5" x14ac:dyDescent="0.3">
      <c r="A5" s="12" t="s">
        <v>15443</v>
      </c>
      <c r="B5" s="12">
        <v>2885</v>
      </c>
      <c r="C5" s="12">
        <v>2923</v>
      </c>
      <c r="D5" s="12">
        <v>2951</v>
      </c>
      <c r="E5" s="12">
        <v>3062</v>
      </c>
    </row>
  </sheetData>
  <dataConsolidate topLabels="1">
    <dataRefs count="4">
      <dataRef ref="A1:F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93D5-2111-4997-903D-F0F779D90C21}">
  <dimension ref="A1:L13"/>
  <sheetViews>
    <sheetView workbookViewId="0">
      <selection activeCell="E22" sqref="E22"/>
    </sheetView>
  </sheetViews>
  <sheetFormatPr defaultRowHeight="14.4" x14ac:dyDescent="0.3"/>
  <cols>
    <col min="5" max="5" width="12.88671875" customWidth="1"/>
    <col min="11" max="11" width="10.33203125" bestFit="1" customWidth="1"/>
  </cols>
  <sheetData>
    <row r="1" spans="1:12" x14ac:dyDescent="0.3">
      <c r="A1" s="59" t="s">
        <v>15467</v>
      </c>
      <c r="B1" s="59" t="s">
        <v>15467</v>
      </c>
      <c r="C1" s="59" t="s">
        <v>15508</v>
      </c>
      <c r="D1" s="59"/>
      <c r="E1" s="59" t="s">
        <v>15492</v>
      </c>
      <c r="F1" s="59" t="s">
        <v>15492</v>
      </c>
      <c r="G1" s="59" t="s">
        <v>15493</v>
      </c>
      <c r="H1" s="59" t="s">
        <v>15494</v>
      </c>
      <c r="I1" s="60"/>
      <c r="J1" s="60"/>
      <c r="K1" s="59" t="s">
        <v>15402</v>
      </c>
      <c r="L1" s="60"/>
    </row>
    <row r="2" spans="1:12" x14ac:dyDescent="0.3">
      <c r="A2" s="12" t="s">
        <v>15468</v>
      </c>
      <c r="B2" s="61" t="s">
        <v>15480</v>
      </c>
      <c r="C2" s="62" t="s">
        <v>15502</v>
      </c>
      <c r="D2" s="63" t="s">
        <v>15501</v>
      </c>
      <c r="E2" s="12">
        <v>1</v>
      </c>
      <c r="F2" s="12">
        <v>10</v>
      </c>
      <c r="G2" s="12">
        <v>2</v>
      </c>
      <c r="H2" s="12">
        <v>3</v>
      </c>
      <c r="I2" s="12">
        <v>-1</v>
      </c>
      <c r="J2" s="61" t="s">
        <v>15450</v>
      </c>
      <c r="K2" s="25">
        <v>46023</v>
      </c>
      <c r="L2" s="61">
        <v>1</v>
      </c>
    </row>
    <row r="3" spans="1:12" x14ac:dyDescent="0.3">
      <c r="A3" s="12" t="s">
        <v>15469</v>
      </c>
      <c r="B3" s="61" t="s">
        <v>15481</v>
      </c>
      <c r="C3" s="62" t="s">
        <v>15503</v>
      </c>
      <c r="D3" s="63" t="s">
        <v>15502</v>
      </c>
      <c r="E3" s="12">
        <v>2</v>
      </c>
      <c r="F3" s="12">
        <v>11</v>
      </c>
      <c r="G3" s="12">
        <v>4</v>
      </c>
      <c r="H3" s="12">
        <v>6</v>
      </c>
      <c r="I3" s="12">
        <v>-2</v>
      </c>
      <c r="J3" s="61" t="s">
        <v>15451</v>
      </c>
      <c r="K3" s="25">
        <v>46024</v>
      </c>
      <c r="L3" s="61">
        <v>1</v>
      </c>
    </row>
    <row r="4" spans="1:12" x14ac:dyDescent="0.3">
      <c r="A4" s="12" t="s">
        <v>15470</v>
      </c>
      <c r="B4" s="61" t="s">
        <v>15482</v>
      </c>
      <c r="C4" s="62" t="s">
        <v>15504</v>
      </c>
      <c r="D4" s="63" t="s">
        <v>15503</v>
      </c>
      <c r="E4" s="12">
        <v>3</v>
      </c>
      <c r="F4" s="12">
        <v>12</v>
      </c>
      <c r="G4" s="12">
        <v>6</v>
      </c>
      <c r="H4" s="12">
        <v>9</v>
      </c>
      <c r="I4" s="12">
        <v>-3</v>
      </c>
      <c r="J4" s="61" t="s">
        <v>15452</v>
      </c>
      <c r="K4" s="25">
        <v>46025</v>
      </c>
      <c r="L4" s="61">
        <v>2</v>
      </c>
    </row>
    <row r="5" spans="1:12" x14ac:dyDescent="0.3">
      <c r="A5" s="12" t="s">
        <v>15471</v>
      </c>
      <c r="B5" s="61" t="s">
        <v>15483</v>
      </c>
      <c r="C5" s="62" t="s">
        <v>15505</v>
      </c>
      <c r="D5" s="63" t="s">
        <v>15504</v>
      </c>
      <c r="E5" s="12">
        <v>4</v>
      </c>
      <c r="F5" s="12">
        <v>13</v>
      </c>
      <c r="G5" s="12">
        <v>8</v>
      </c>
      <c r="H5" s="12">
        <v>12</v>
      </c>
      <c r="I5" s="12">
        <v>-4</v>
      </c>
      <c r="J5" s="61" t="s">
        <v>15453</v>
      </c>
      <c r="K5" s="25">
        <v>46026</v>
      </c>
      <c r="L5" s="61">
        <v>2.3333333333333299</v>
      </c>
    </row>
    <row r="6" spans="1:12" x14ac:dyDescent="0.3">
      <c r="A6" s="12" t="s">
        <v>15472</v>
      </c>
      <c r="B6" s="61" t="s">
        <v>15484</v>
      </c>
      <c r="C6" s="62" t="s">
        <v>15506</v>
      </c>
      <c r="D6" s="63" t="s">
        <v>15505</v>
      </c>
      <c r="E6" s="12">
        <v>5</v>
      </c>
      <c r="F6" s="12">
        <v>14</v>
      </c>
      <c r="G6" s="12">
        <v>10</v>
      </c>
      <c r="H6" s="12">
        <v>15</v>
      </c>
      <c r="I6" s="12">
        <v>-5</v>
      </c>
      <c r="J6" s="61" t="s">
        <v>15454</v>
      </c>
      <c r="K6" s="25">
        <v>46027</v>
      </c>
      <c r="L6" s="61">
        <v>2.8333333333333299</v>
      </c>
    </row>
    <row r="7" spans="1:12" x14ac:dyDescent="0.3">
      <c r="A7" s="12" t="s">
        <v>15473</v>
      </c>
      <c r="B7" s="61" t="s">
        <v>15485</v>
      </c>
      <c r="C7" s="62" t="s">
        <v>15507</v>
      </c>
      <c r="D7" s="63" t="s">
        <v>15506</v>
      </c>
      <c r="E7" s="12">
        <v>6</v>
      </c>
      <c r="F7" s="12">
        <v>15</v>
      </c>
      <c r="G7" s="12">
        <v>12</v>
      </c>
      <c r="H7" s="12">
        <v>18</v>
      </c>
      <c r="I7" s="12">
        <v>-6</v>
      </c>
      <c r="J7" s="61" t="s">
        <v>15466</v>
      </c>
      <c r="K7" s="25">
        <v>46028</v>
      </c>
      <c r="L7" s="61">
        <v>3.3333333333333299</v>
      </c>
    </row>
    <row r="8" spans="1:12" x14ac:dyDescent="0.3">
      <c r="A8" s="12" t="s">
        <v>15474</v>
      </c>
      <c r="B8" s="61" t="s">
        <v>15486</v>
      </c>
      <c r="C8" s="62" t="s">
        <v>15501</v>
      </c>
      <c r="D8" s="63" t="s">
        <v>15507</v>
      </c>
      <c r="E8" s="12">
        <v>7</v>
      </c>
      <c r="F8" s="12">
        <v>16</v>
      </c>
      <c r="G8" s="12">
        <v>14</v>
      </c>
      <c r="H8" s="12">
        <v>21</v>
      </c>
      <c r="I8" s="12">
        <v>-7</v>
      </c>
      <c r="J8" s="61" t="s">
        <v>15495</v>
      </c>
      <c r="K8" s="25">
        <v>46029</v>
      </c>
      <c r="L8" s="61">
        <v>3.8333333333333299</v>
      </c>
    </row>
    <row r="9" spans="1:12" x14ac:dyDescent="0.3">
      <c r="A9" s="12" t="s">
        <v>15475</v>
      </c>
      <c r="B9" s="61" t="s">
        <v>15487</v>
      </c>
      <c r="C9" s="62"/>
      <c r="D9" s="62"/>
      <c r="E9" s="12">
        <v>8</v>
      </c>
      <c r="F9" s="12">
        <v>17</v>
      </c>
      <c r="G9" s="12">
        <v>16</v>
      </c>
      <c r="H9" s="12">
        <v>24</v>
      </c>
      <c r="I9" s="12">
        <v>-8</v>
      </c>
      <c r="J9" s="61" t="s">
        <v>15496</v>
      </c>
      <c r="K9" s="25">
        <v>46030</v>
      </c>
      <c r="L9" s="61">
        <v>4.3333333333333304</v>
      </c>
    </row>
    <row r="10" spans="1:12" x14ac:dyDescent="0.3">
      <c r="A10" s="12" t="s">
        <v>15476</v>
      </c>
      <c r="B10" s="61" t="s">
        <v>15488</v>
      </c>
      <c r="C10" s="61"/>
      <c r="D10" s="61"/>
      <c r="E10" s="12">
        <v>9</v>
      </c>
      <c r="F10" s="12">
        <v>18</v>
      </c>
      <c r="G10" s="12">
        <v>18</v>
      </c>
      <c r="H10" s="12">
        <v>27</v>
      </c>
      <c r="I10" s="12">
        <v>-9</v>
      </c>
      <c r="J10" s="61" t="s">
        <v>15497</v>
      </c>
      <c r="K10" s="25">
        <v>46031</v>
      </c>
      <c r="L10" s="61">
        <v>4.8333333333333304</v>
      </c>
    </row>
    <row r="11" spans="1:12" x14ac:dyDescent="0.3">
      <c r="A11" s="12" t="s">
        <v>15477</v>
      </c>
      <c r="B11" s="61" t="s">
        <v>15489</v>
      </c>
      <c r="C11" s="61"/>
      <c r="D11" s="61"/>
      <c r="E11" s="12">
        <v>10</v>
      </c>
      <c r="F11" s="12">
        <v>19</v>
      </c>
      <c r="G11" s="12">
        <v>20</v>
      </c>
      <c r="H11" s="12">
        <v>30</v>
      </c>
      <c r="I11" s="12">
        <v>-10</v>
      </c>
      <c r="J11" s="61" t="s">
        <v>15498</v>
      </c>
      <c r="K11" s="25">
        <v>46032</v>
      </c>
      <c r="L11" s="61">
        <v>5.3333333333333304</v>
      </c>
    </row>
    <row r="12" spans="1:12" x14ac:dyDescent="0.3">
      <c r="A12" s="12" t="s">
        <v>15478</v>
      </c>
      <c r="B12" s="61" t="s">
        <v>15490</v>
      </c>
      <c r="C12" s="61"/>
      <c r="D12" s="61"/>
      <c r="E12" s="12">
        <v>11</v>
      </c>
      <c r="F12" s="12">
        <v>20</v>
      </c>
      <c r="G12" s="12">
        <v>22</v>
      </c>
      <c r="H12" s="12">
        <v>33</v>
      </c>
      <c r="I12" s="12">
        <v>-11</v>
      </c>
      <c r="J12" s="61" t="s">
        <v>15499</v>
      </c>
      <c r="K12" s="25">
        <v>46033</v>
      </c>
      <c r="L12" s="61">
        <v>5.8333333333333304</v>
      </c>
    </row>
    <row r="13" spans="1:12" x14ac:dyDescent="0.3">
      <c r="A13" s="12" t="s">
        <v>15479</v>
      </c>
      <c r="B13" s="61" t="s">
        <v>15491</v>
      </c>
      <c r="C13" s="61"/>
      <c r="D13" s="61"/>
      <c r="E13" s="12">
        <v>12</v>
      </c>
      <c r="F13" s="12">
        <v>21</v>
      </c>
      <c r="G13" s="12">
        <v>24</v>
      </c>
      <c r="H13" s="12">
        <v>36</v>
      </c>
      <c r="I13" s="12">
        <v>-12</v>
      </c>
      <c r="J13" s="61" t="s">
        <v>15500</v>
      </c>
      <c r="K13" s="25">
        <v>46034</v>
      </c>
      <c r="L13" s="61">
        <v>6.3333333333333304</v>
      </c>
    </row>
  </sheetData>
  <phoneticPr fontId="1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E9FA-D98C-43C3-BC74-C4B3E13060FA}">
  <dimension ref="A1:E10"/>
  <sheetViews>
    <sheetView workbookViewId="0">
      <selection activeCell="D17" sqref="D17"/>
    </sheetView>
  </sheetViews>
  <sheetFormatPr defaultRowHeight="14.4" x14ac:dyDescent="0.3"/>
  <cols>
    <col min="1" max="1" width="21" customWidth="1"/>
    <col min="2" max="2" width="11.109375" customWidth="1"/>
    <col min="3" max="3" width="10.77734375" customWidth="1"/>
    <col min="4" max="4" width="21.21875" customWidth="1"/>
  </cols>
  <sheetData>
    <row r="1" spans="1:5" x14ac:dyDescent="0.3">
      <c r="A1" s="15" t="s">
        <v>15385</v>
      </c>
      <c r="B1" s="15" t="s">
        <v>15509</v>
      </c>
      <c r="C1" s="15" t="s">
        <v>15510</v>
      </c>
    </row>
    <row r="2" spans="1:5" x14ac:dyDescent="0.3">
      <c r="A2" t="s">
        <v>15515</v>
      </c>
      <c r="B2" t="s">
        <v>15511</v>
      </c>
      <c r="C2" t="s">
        <v>15519</v>
      </c>
    </row>
    <row r="3" spans="1:5" x14ac:dyDescent="0.3">
      <c r="A3" t="s">
        <v>15516</v>
      </c>
      <c r="B3" t="s">
        <v>15512</v>
      </c>
      <c r="C3" t="s">
        <v>15520</v>
      </c>
    </row>
    <row r="4" spans="1:5" x14ac:dyDescent="0.3">
      <c r="A4" t="s">
        <v>15517</v>
      </c>
      <c r="B4" t="s">
        <v>15513</v>
      </c>
      <c r="C4" t="s">
        <v>15521</v>
      </c>
    </row>
    <row r="5" spans="1:5" x14ac:dyDescent="0.3">
      <c r="A5" t="s">
        <v>15518</v>
      </c>
      <c r="B5" t="s">
        <v>15514</v>
      </c>
      <c r="C5" t="s">
        <v>15522</v>
      </c>
    </row>
    <row r="7" spans="1:5" x14ac:dyDescent="0.3">
      <c r="A7" s="65" t="s">
        <v>15524</v>
      </c>
      <c r="B7" s="58" t="s">
        <v>15526</v>
      </c>
      <c r="C7" s="58" t="s">
        <v>15530</v>
      </c>
      <c r="D7" s="65" t="s">
        <v>15524</v>
      </c>
      <c r="E7" s="58" t="s">
        <v>15535</v>
      </c>
    </row>
    <row r="8" spans="1:5" x14ac:dyDescent="0.3">
      <c r="A8" s="65" t="s">
        <v>15533</v>
      </c>
      <c r="B8" s="58" t="s">
        <v>15527</v>
      </c>
      <c r="C8" s="58" t="s">
        <v>15529</v>
      </c>
      <c r="D8" s="65" t="s">
        <v>15533</v>
      </c>
      <c r="E8" s="58" t="s">
        <v>15536</v>
      </c>
    </row>
    <row r="9" spans="1:5" x14ac:dyDescent="0.3">
      <c r="A9" s="65" t="s">
        <v>15534</v>
      </c>
      <c r="B9" s="58" t="s">
        <v>15528</v>
      </c>
      <c r="C9" s="58" t="s">
        <v>15531</v>
      </c>
      <c r="D9" s="65" t="s">
        <v>15534</v>
      </c>
      <c r="E9" s="58" t="s">
        <v>15537</v>
      </c>
    </row>
    <row r="10" spans="1:5" x14ac:dyDescent="0.3">
      <c r="A10" s="65" t="s">
        <v>15525</v>
      </c>
      <c r="B10" s="58" t="s">
        <v>15526</v>
      </c>
      <c r="C10" s="58" t="s">
        <v>15532</v>
      </c>
      <c r="D10" s="65" t="s">
        <v>15525</v>
      </c>
      <c r="E10" s="58" t="s">
        <v>15535</v>
      </c>
    </row>
  </sheetData>
  <hyperlinks>
    <hyperlink ref="A7" r:id="rId1" xr:uid="{4461ACE8-03D2-4A32-B595-F02C555F014D}"/>
    <hyperlink ref="A8" r:id="rId2" xr:uid="{DB9EE9CB-B5B4-4D82-B280-2E445E5BE7D4}"/>
    <hyperlink ref="A9" r:id="rId3" xr:uid="{C827E2BD-8802-488B-8D3C-D75A5EA5BEF7}"/>
    <hyperlink ref="A10" r:id="rId4" xr:uid="{4FFEB39B-4C3A-4D2F-BAF5-37F3BBB107D5}"/>
    <hyperlink ref="D7" r:id="rId5" xr:uid="{7EEA33DA-C75D-47C7-BEF4-4B3EF43C0DBB}"/>
    <hyperlink ref="D8" r:id="rId6" xr:uid="{0823A44B-FF12-4B41-94C6-4A08CD821EF2}"/>
    <hyperlink ref="D9" r:id="rId7" xr:uid="{4EC6D79D-3C1C-49AB-9CEB-AC5AC889C341}"/>
    <hyperlink ref="D10" r:id="rId8" xr:uid="{A9750B45-FD41-4B1A-A6CC-7757C1243304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9332A-6C40-4975-938C-F4BF90567C0D}">
  <dimension ref="A1:E17"/>
  <sheetViews>
    <sheetView workbookViewId="0">
      <selection activeCell="J22" sqref="I22:J22"/>
    </sheetView>
  </sheetViews>
  <sheetFormatPr defaultRowHeight="14.4" x14ac:dyDescent="0.3"/>
  <sheetData>
    <row r="1" spans="1:5" x14ac:dyDescent="0.3">
      <c r="A1" s="58" t="s">
        <v>15538</v>
      </c>
      <c r="B1" s="58" t="s">
        <v>15539</v>
      </c>
      <c r="C1" s="58" t="s">
        <v>15540</v>
      </c>
      <c r="E1" s="58" t="s">
        <v>15541</v>
      </c>
    </row>
    <row r="2" spans="1:5" x14ac:dyDescent="0.3">
      <c r="A2">
        <v>4</v>
      </c>
      <c r="B2">
        <v>6</v>
      </c>
      <c r="C2">
        <f>SUM(A2:B2)</f>
        <v>10</v>
      </c>
      <c r="E2" s="58" t="s">
        <v>39</v>
      </c>
    </row>
    <row r="3" spans="1:5" x14ac:dyDescent="0.3">
      <c r="A3">
        <v>3</v>
      </c>
      <c r="B3">
        <v>9</v>
      </c>
      <c r="C3">
        <f t="shared" ref="C3:C6" si="0">SUM(A3:B3)</f>
        <v>12</v>
      </c>
      <c r="E3" s="58" t="s">
        <v>39</v>
      </c>
    </row>
    <row r="4" spans="1:5" x14ac:dyDescent="0.3">
      <c r="C4">
        <f t="shared" si="0"/>
        <v>0</v>
      </c>
      <c r="E4" s="58" t="s">
        <v>39</v>
      </c>
    </row>
    <row r="5" spans="1:5" x14ac:dyDescent="0.3">
      <c r="A5">
        <v>6</v>
      </c>
      <c r="B5">
        <v>7</v>
      </c>
      <c r="C5">
        <f t="shared" si="0"/>
        <v>13</v>
      </c>
      <c r="E5" s="58" t="s">
        <v>15542</v>
      </c>
    </row>
    <row r="6" spans="1:5" x14ac:dyDescent="0.3">
      <c r="A6">
        <v>5</v>
      </c>
      <c r="B6">
        <v>8</v>
      </c>
      <c r="C6">
        <f t="shared" si="0"/>
        <v>13</v>
      </c>
      <c r="E6" s="58" t="s">
        <v>15542</v>
      </c>
    </row>
    <row r="7" spans="1:5" x14ac:dyDescent="0.3">
      <c r="E7" s="58" t="s">
        <v>15542</v>
      </c>
    </row>
    <row r="8" spans="1:5" x14ac:dyDescent="0.3">
      <c r="E8" s="58" t="s">
        <v>15542</v>
      </c>
    </row>
    <row r="9" spans="1:5" x14ac:dyDescent="0.3">
      <c r="E9" s="58" t="s">
        <v>15543</v>
      </c>
    </row>
    <row r="10" spans="1:5" x14ac:dyDescent="0.3">
      <c r="E10" s="58" t="s">
        <v>15543</v>
      </c>
    </row>
    <row r="11" spans="1:5" x14ac:dyDescent="0.3">
      <c r="E11" s="58" t="s">
        <v>15543</v>
      </c>
    </row>
    <row r="12" spans="1:5" x14ac:dyDescent="0.3">
      <c r="E12" s="58" t="s">
        <v>15543</v>
      </c>
    </row>
    <row r="13" spans="1:5" x14ac:dyDescent="0.3">
      <c r="E13" s="58" t="s">
        <v>15544</v>
      </c>
    </row>
    <row r="14" spans="1:5" x14ac:dyDescent="0.3">
      <c r="E14" s="58" t="s">
        <v>15544</v>
      </c>
    </row>
    <row r="15" spans="1:5" x14ac:dyDescent="0.3">
      <c r="E15" s="58" t="s">
        <v>15544</v>
      </c>
    </row>
    <row r="16" spans="1:5" x14ac:dyDescent="0.3">
      <c r="E16" s="58" t="s">
        <v>15544</v>
      </c>
    </row>
    <row r="17" spans="5:5" x14ac:dyDescent="0.3">
      <c r="E17" s="58" t="s">
        <v>15544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68638-70B1-4719-9411-173844D5C9B9}">
  <dimension ref="A1:E13"/>
  <sheetViews>
    <sheetView tabSelected="1" workbookViewId="0">
      <selection activeCell="F25" sqref="F25"/>
    </sheetView>
  </sheetViews>
  <sheetFormatPr defaultRowHeight="14.4" x14ac:dyDescent="0.3"/>
  <cols>
    <col min="1" max="1" width="12.5546875" customWidth="1"/>
    <col min="2" max="2" width="12.6640625" customWidth="1"/>
    <col min="4" max="4" width="18.33203125" customWidth="1"/>
  </cols>
  <sheetData>
    <row r="1" spans="1:5" x14ac:dyDescent="0.3">
      <c r="A1" s="58" t="s">
        <v>15545</v>
      </c>
    </row>
    <row r="2" spans="1:5" x14ac:dyDescent="0.3">
      <c r="A2" s="58" t="s">
        <v>15546</v>
      </c>
      <c r="D2" s="58" t="s">
        <v>15552</v>
      </c>
      <c r="E2" s="58"/>
    </row>
    <row r="3" spans="1:5" x14ac:dyDescent="0.3">
      <c r="A3" s="58" t="s">
        <v>15547</v>
      </c>
      <c r="D3" s="58" t="s">
        <v>15553</v>
      </c>
      <c r="E3" s="58"/>
    </row>
    <row r="4" spans="1:5" x14ac:dyDescent="0.3">
      <c r="A4" s="58" t="s">
        <v>15548</v>
      </c>
      <c r="D4" s="58" t="s">
        <v>15554</v>
      </c>
      <c r="E4" s="58"/>
    </row>
    <row r="5" spans="1:5" x14ac:dyDescent="0.3">
      <c r="A5" s="58" t="s">
        <v>15549</v>
      </c>
      <c r="D5" s="58" t="s">
        <v>15555</v>
      </c>
      <c r="E5" s="58"/>
    </row>
    <row r="6" spans="1:5" x14ac:dyDescent="0.3">
      <c r="A6" s="58" t="s">
        <v>15550</v>
      </c>
    </row>
    <row r="7" spans="1:5" x14ac:dyDescent="0.3">
      <c r="A7" s="58" t="s">
        <v>15551</v>
      </c>
    </row>
    <row r="8" spans="1:5" x14ac:dyDescent="0.3">
      <c r="A8" s="58"/>
    </row>
    <row r="9" spans="1:5" x14ac:dyDescent="0.3">
      <c r="A9" s="58"/>
    </row>
    <row r="10" spans="1:5" x14ac:dyDescent="0.3">
      <c r="A10" s="58"/>
    </row>
    <row r="11" spans="1:5" x14ac:dyDescent="0.3">
      <c r="A11" s="58"/>
    </row>
    <row r="12" spans="1:5" x14ac:dyDescent="0.3">
      <c r="A12" s="58"/>
    </row>
    <row r="13" spans="1:5" x14ac:dyDescent="0.3">
      <c r="A13" s="58"/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15</vt:i4>
      </vt:variant>
    </vt:vector>
  </HeadingPairs>
  <TitlesOfParts>
    <vt:vector size="32" baseType="lpstr">
      <vt:lpstr>Sheet1</vt:lpstr>
      <vt:lpstr>DEMO</vt:lpstr>
      <vt:lpstr>Sales JAN</vt:lpstr>
      <vt:lpstr>Sales FEB</vt:lpstr>
      <vt:lpstr>Sales MARCH</vt:lpstr>
      <vt:lpstr>TOTAL SALES</vt:lpstr>
      <vt:lpstr>MATH&amp;STATASTICS Function</vt:lpstr>
      <vt:lpstr>Logical Function</vt:lpstr>
      <vt:lpstr>North Sales</vt:lpstr>
      <vt:lpstr>South Sales</vt:lpstr>
      <vt:lpstr>East Sales</vt:lpstr>
      <vt:lpstr>West Sales</vt:lpstr>
      <vt:lpstr>Summary_Sales</vt:lpstr>
      <vt:lpstr>Autofills</vt:lpstr>
      <vt:lpstr>Flashfill</vt:lpstr>
      <vt:lpstr>Autofill-nonadjacent</vt:lpstr>
      <vt:lpstr>Custome List</vt:lpstr>
      <vt:lpstr>Allowances</vt:lpstr>
      <vt:lpstr>AmanMarks</vt:lpstr>
      <vt:lpstr>AyushiMarks</vt:lpstr>
      <vt:lpstr>ENGLISHMarks</vt:lpstr>
      <vt:lpstr>FebSales</vt:lpstr>
      <vt:lpstr>gstRate</vt:lpstr>
      <vt:lpstr>JanSales</vt:lpstr>
      <vt:lpstr>MarSales</vt:lpstr>
      <vt:lpstr>MATHSMarks</vt:lpstr>
      <vt:lpstr>Net_Revenue</vt:lpstr>
      <vt:lpstr>netRevenue</vt:lpstr>
      <vt:lpstr>profit</vt:lpstr>
      <vt:lpstr>SahilMarks</vt:lpstr>
      <vt:lpstr>Salary</vt:lpstr>
      <vt:lpstr>SCIENCEName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2026-09-16T07:34:26Z</dcterms:modified>
</cp:coreProperties>
</file>