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1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pivotCache/pivotCacheDefinition19.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7.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15"/>
  <workbookPr defaultThemeVersion="166925"/>
  <mc:AlternateContent xmlns:mc="http://schemas.openxmlformats.org/markup-compatibility/2006">
    <mc:Choice Requires="x15">
      <x15ac:absPath xmlns:x15ac="http://schemas.microsoft.com/office/spreadsheetml/2010/11/ac" url="D:\Work\Chandoo.org\Pivot Tables\Adv. Pivot Tricks\"/>
    </mc:Choice>
  </mc:AlternateContent>
  <xr:revisionPtr revIDLastSave="0" documentId="13_ncr:1_{A4C4285C-A0FC-4384-99C5-7427C8124317}" xr6:coauthVersionLast="45" xr6:coauthVersionMax="45" xr10:uidLastSave="{00000000-0000-0000-0000-000000000000}"/>
  <bookViews>
    <workbookView xWindow="-120" yWindow="-120" windowWidth="29040" windowHeight="15840" xr2:uid="{835401F8-FB16-49EE-A856-427F61D87009}"/>
  </bookViews>
  <sheets>
    <sheet name="Welcome" sheetId="14" r:id="rId1"/>
    <sheet name="Dashboard" sheetId="7" r:id="rId2"/>
    <sheet name="Sample Pivots" sheetId="1" r:id="rId3"/>
    <sheet name="10 CF demo" sheetId="11" r:id="rId4"/>
    <sheet name="11 Dynamic Charts" sheetId="12" r:id="rId5"/>
    <sheet name="11 Dynamic charts - demo" sheetId="13" r:id="rId6"/>
    <sheet name="9.2 Grouping demo" sheetId="9" r:id="rId7"/>
    <sheet name="Pivots for dashboard" sheetId="6" r:id="rId8"/>
  </sheets>
  <definedNames>
    <definedName name="Slicer_Department">#N/A</definedName>
    <definedName name="Slicer_Department1">#N/A</definedName>
    <definedName name="Slicer_Education">#N/A</definedName>
    <definedName name="Slicer_Manager">#N/A</definedName>
    <definedName name="Slicer_Year">#N/A</definedName>
    <definedName name="Timeline_Date_of_Call">#N/A</definedName>
    <definedName name="trend.choices">'Pivots for dashboard'!$V$72:$V$76</definedName>
  </definedNames>
  <calcPr calcId="191029"/>
  <pivotCaches>
    <pivotCache cacheId="446" r:id="rId9"/>
    <pivotCache cacheId="447" r:id="rId10"/>
    <pivotCache cacheId="448" r:id="rId11"/>
    <pivotCache cacheId="453" r:id="rId12"/>
    <pivotCache cacheId="454" r:id="rId13"/>
    <pivotCache cacheId="455" r:id="rId14"/>
    <pivotCache cacheId="456" r:id="rId15"/>
    <pivotCache cacheId="457" r:id="rId16"/>
    <pivotCache cacheId="458" r:id="rId17"/>
    <pivotCache cacheId="459" r:id="rId18"/>
    <pivotCache cacheId="460" r:id="rId19"/>
    <pivotCache cacheId="461" r:id="rId20"/>
    <pivotCache cacheId="475" r:id="rId21"/>
    <pivotCache cacheId="478" r:id="rId22"/>
    <pivotCache cacheId="481" r:id="rId23"/>
    <pivotCache cacheId="484" r:id="rId24"/>
  </pivotCaches>
  <extLst>
    <ext xmlns:x14="http://schemas.microsoft.com/office/spreadsheetml/2009/9/main" uri="{876F7934-8845-4945-9796-88D515C7AA90}">
      <x14:pivotCaches>
        <pivotCache cacheId="462" r:id="rId25"/>
        <pivotCache cacheId="463" r:id="rId26"/>
      </x14:pivotCaches>
    </ext>
    <ext xmlns:x14="http://schemas.microsoft.com/office/spreadsheetml/2009/9/main" uri="{BBE1A952-AA13-448e-AADC-164F8A28A991}">
      <x14:slicerCaches>
        <x14:slicerCache r:id="rId27"/>
        <x14:slicerCache r:id="rId28"/>
        <x14:slicerCache r:id="rId29"/>
        <x14:slicerCache r:id="rId30"/>
        <x14:slicerCache r:id="rId31"/>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464" r:id="rId32"/>
      </x15:timelineCachePivotCaches>
    </ext>
    <ext xmlns:x15="http://schemas.microsoft.com/office/spreadsheetml/2010/11/main" uri="{D0CA8CA8-9F24-4464-BF8E-62219DCF47F9}">
      <x15:timelineCacheRefs>
        <x15:timelineCacheRef r:id="rId33"/>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_a370818f-b4fb-4714-abb9-647395221426" name="calls" connection="Query - calls"/>
          <x15:modelTable id="custs_993a1680-f62d-41f3-835a-a5afd8afa34f" name="custs" connection="Query - custs"/>
          <x15:modelTable id="reps_fb92ddb4-1690-4f5a-8c1d-83ee428afb3b" name="reps" connection="Query - reps"/>
        </x15:modelTables>
        <x15:modelRelationships>
          <x15:modelRelationship fromTable="calls" fromColumn="Customer ID" toTable="custs" toColumn="Customer"/>
          <x15:modelRelationship fromTable="calls" fromColumn="Representative" toTable="reps" toColumn="Rep"/>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75" i="6" l="1" a="1"/>
  <c r="Q75" i="6" s="1"/>
  <c r="Q76" i="6" a="1"/>
  <c r="Q76" i="6" s="1"/>
  <c r="Q77" i="6" a="1"/>
  <c r="Q77" i="6" s="1"/>
  <c r="Q78" i="6" a="1"/>
  <c r="Q78" i="6" s="1"/>
  <c r="Q79" i="6" a="1"/>
  <c r="Q79" i="6" s="1"/>
  <c r="Q80" i="6" a="1"/>
  <c r="Q80" i="6" s="1"/>
  <c r="Q81" i="6" a="1"/>
  <c r="Q81" i="6" s="1"/>
  <c r="Q82" i="6" a="1"/>
  <c r="Q82" i="6" s="1"/>
  <c r="Q83" i="6" a="1"/>
  <c r="Q83" i="6" s="1"/>
  <c r="Q84" i="6" a="1"/>
  <c r="Q84" i="6" s="1"/>
  <c r="Q85" i="6" a="1"/>
  <c r="Q85" i="6" s="1"/>
  <c r="Q74" i="6" a="1"/>
  <c r="Q74" i="6" s="1"/>
  <c r="P75" i="6" a="1"/>
  <c r="P75" i="6" s="1"/>
  <c r="P76" i="6" a="1"/>
  <c r="P76" i="6" s="1"/>
  <c r="P77" i="6" a="1"/>
  <c r="P77" i="6" s="1"/>
  <c r="P78" i="6" a="1"/>
  <c r="P78" i="6" s="1"/>
  <c r="P79" i="6" a="1"/>
  <c r="P79" i="6" s="1"/>
  <c r="P80" i="6" a="1"/>
  <c r="P80" i="6" s="1"/>
  <c r="P81" i="6" a="1"/>
  <c r="P81" i="6" s="1"/>
  <c r="P82" i="6" a="1"/>
  <c r="P82" i="6" s="1"/>
  <c r="P83" i="6" a="1"/>
  <c r="P83" i="6" s="1"/>
  <c r="P84" i="6" a="1"/>
  <c r="P84" i="6" s="1"/>
  <c r="P85" i="6" a="1"/>
  <c r="P85" i="6" s="1"/>
  <c r="P74" i="6" a="1"/>
  <c r="P74" i="6" s="1"/>
  <c r="Q72" i="6" a="1"/>
  <c r="Q72" i="6" s="1"/>
  <c r="H20" i="7"/>
  <c r="J20" i="7"/>
  <c r="L20" i="7"/>
  <c r="N20" i="7"/>
  <c r="H21" i="7"/>
  <c r="J21" i="7"/>
  <c r="J22" i="7" s="1"/>
  <c r="L21" i="7"/>
  <c r="L22" i="7" s="1"/>
  <c r="N21" i="7"/>
  <c r="N22" i="7" s="1"/>
  <c r="H23" i="7"/>
  <c r="J23" i="7"/>
  <c r="J24" i="7" s="1"/>
  <c r="L23" i="7"/>
  <c r="L24" i="7" s="1"/>
  <c r="N23" i="7"/>
  <c r="N24" i="7" s="1"/>
  <c r="H25" i="7"/>
  <c r="J25" i="7"/>
  <c r="J26" i="7" s="1"/>
  <c r="L25" i="7"/>
  <c r="L26" i="7" s="1"/>
  <c r="N25" i="7"/>
  <c r="N26" i="7" s="1"/>
  <c r="H27" i="7"/>
  <c r="J27" i="7"/>
  <c r="J28" i="7" s="1"/>
  <c r="L27" i="7"/>
  <c r="L28" i="7" s="1"/>
  <c r="N27" i="7"/>
  <c r="N28" i="7" s="1"/>
  <c r="C28" i="7"/>
  <c r="C26" i="7"/>
  <c r="C23" i="7"/>
  <c r="C21" i="7"/>
  <c r="C18" i="7"/>
  <c r="C16" i="7"/>
  <c r="C13" i="7"/>
  <c r="C11" i="7"/>
  <c r="C8" i="7"/>
  <c r="C6" i="7"/>
  <c r="F8" i="6"/>
  <c r="D13" i="7" s="1"/>
  <c r="F9" i="6"/>
  <c r="D18" i="7" s="1"/>
  <c r="F10" i="6"/>
  <c r="D23" i="7" s="1"/>
  <c r="F11" i="6"/>
  <c r="D28" i="7" s="1"/>
  <c r="F7" i="6"/>
  <c r="D8" i="7" s="1"/>
  <c r="P87" i="6" l="1"/>
  <c r="Q87" i="6"/>
  <c r="O89"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AC9485-9F42-405C-B40E-5C1E79B74F15}" keepAlive="1" name="Query - 2018-data" description="Connection to the '2018-data' query in the workbook." type="5" refreshedVersion="0" background="1">
    <dbPr connection="Provider=Microsoft.Mashup.OleDb.1;Data Source=$Workbook$;Location=2018-data;Extended Properties=&quot;&quot;" command="SELECT * FROM [2018-data]"/>
  </connection>
  <connection id="2" xr16:uid="{688EDEAE-8AC4-4D93-98F2-36C465DB6152}" name="Query - calls" description="Connection to the 'calls' query in the workbook." type="100" refreshedVersion="6" minRefreshableVersion="5">
    <extLst>
      <ext xmlns:x15="http://schemas.microsoft.com/office/spreadsheetml/2010/11/main" uri="{DE250136-89BD-433C-8126-D09CA5730AF9}">
        <x15:connection id="ceda3d7e-4a69-4e7f-898a-5f34b57245d6">
          <x15:oledbPr connection="Provider=Microsoft.Mashup.OleDb.1;Data Source=$Workbook$;Location=calls;Extended Properties=&quot;&quot;">
            <x15:dbTables>
              <x15:dbTable name="calls"/>
            </x15:dbTables>
          </x15:oledbPr>
        </x15:connection>
      </ext>
    </extLst>
  </connection>
  <connection id="3" xr16:uid="{D3DED6E4-ADBA-49C7-894B-BA80FB15E36A}" name="Query - custs" description="Connection to the 'custs' query in the workbook." type="100" refreshedVersion="6" minRefreshableVersion="5">
    <extLst>
      <ext xmlns:x15="http://schemas.microsoft.com/office/spreadsheetml/2010/11/main" uri="{DE250136-89BD-433C-8126-D09CA5730AF9}">
        <x15:connection id="e81ea2be-cfdc-4e94-a320-f00ff64fb202"/>
      </ext>
    </extLst>
  </connection>
  <connection id="4" xr16:uid="{BDFE6B69-379E-46D9-8AFF-A56C416A196C}" name="Query - reps" description="Connection to the 'reps' query in the workbook." type="100" refreshedVersion="6" minRefreshableVersion="5">
    <extLst>
      <ext xmlns:x15="http://schemas.microsoft.com/office/spreadsheetml/2010/11/main" uri="{DE250136-89BD-433C-8126-D09CA5730AF9}">
        <x15:connection id="ac9b8578-0540-4781-8a5e-d91aff095fb3">
          <x15:oledbPr connection="Provider=Microsoft.Mashup.OleDb.1;Data Source=$Workbook$;Location=reps;Extended Properties=&quot;&quot;">
            <x15:dbTables>
              <x15:dbTable name="reps"/>
            </x15:dbTables>
          </x15:oledbPr>
        </x15:connection>
      </ext>
    </extLst>
  </connection>
  <connection id="5" xr16:uid="{CDF479B4-B9E7-48F3-8612-E01A2777F732}"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<sst xmlns="http://schemas.openxmlformats.org/spreadsheetml/2006/main" count="206" uniqueCount="65">
  <si>
    <t>R003</t>
  </si>
  <si>
    <t>R001</t>
  </si>
  <si>
    <t>R002</t>
  </si>
  <si>
    <t>Gender</t>
  </si>
  <si>
    <t>Education</t>
  </si>
  <si>
    <t>Male</t>
  </si>
  <si>
    <t>Undergrad</t>
  </si>
  <si>
    <t>PhD</t>
  </si>
  <si>
    <t>High School</t>
  </si>
  <si>
    <t>Graduate</t>
  </si>
  <si>
    <t>Female</t>
  </si>
  <si>
    <t>Unknown</t>
  </si>
  <si>
    <t>Row Labels</t>
  </si>
  <si>
    <t>Grand Total</t>
  </si>
  <si>
    <t>Count of Customer ID</t>
  </si>
  <si>
    <t>Sum of Purchase Amount</t>
  </si>
  <si>
    <t>Pivots &amp; Calculations for Dashboard</t>
  </si>
  <si>
    <t>January</t>
  </si>
  <si>
    <t>February</t>
  </si>
  <si>
    <t>March</t>
  </si>
  <si>
    <t>April</t>
  </si>
  <si>
    <t>May</t>
  </si>
  <si>
    <t>June</t>
  </si>
  <si>
    <t>July</t>
  </si>
  <si>
    <t>August</t>
  </si>
  <si>
    <t>September</t>
  </si>
  <si>
    <t>October</t>
  </si>
  <si>
    <t>November</t>
  </si>
  <si>
    <t>December</t>
  </si>
  <si>
    <t>Column Labels</t>
  </si>
  <si>
    <t>Sum of Duration</t>
  </si>
  <si>
    <t>Call Count</t>
  </si>
  <si>
    <t>Long Calls</t>
  </si>
  <si>
    <t>Zero Amount Calls</t>
  </si>
  <si>
    <t>Values</t>
  </si>
  <si>
    <t>% Change</t>
  </si>
  <si>
    <t>Call count</t>
  </si>
  <si>
    <t>Amount</t>
  </si>
  <si>
    <t>Talk time</t>
  </si>
  <si>
    <t>Zero $ Calls</t>
  </si>
  <si>
    <t>Selected option</t>
  </si>
  <si>
    <t>Choices</t>
  </si>
  <si>
    <t>Choice</t>
  </si>
  <si>
    <t>Month</t>
  </si>
  <si>
    <t>Amount per call</t>
  </si>
  <si>
    <t>Sales</t>
  </si>
  <si>
    <t>Service</t>
  </si>
  <si>
    <t>Bob</t>
  </si>
  <si>
    <t>Gina</t>
  </si>
  <si>
    <t>R004</t>
  </si>
  <si>
    <t>R005</t>
  </si>
  <si>
    <t>R006</t>
  </si>
  <si>
    <t>R007</t>
  </si>
  <si>
    <t>26 to 30</t>
  </si>
  <si>
    <t>31 to 35</t>
  </si>
  <si>
    <t>36 to 45</t>
  </si>
  <si>
    <t>More than 45</t>
  </si>
  <si>
    <t>Up to 25</t>
  </si>
  <si>
    <t>Count of Calls</t>
  </si>
  <si>
    <t>Department</t>
  </si>
  <si>
    <t>Rep</t>
  </si>
  <si>
    <t xml:space="preserve"> </t>
  </si>
  <si>
    <t>Total Amount</t>
  </si>
  <si>
    <t>Total</t>
  </si>
  <si>
    <t>Proudly made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</si>
</sst>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quot;k&quot;"/>
    <numFmt numFmtId="165" formatCode="\$#,##0.0;\(\$#,##0.0\);\$#,##0.0"/>
    <numFmt numFmtId="166" formatCode="\$#,##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20"/>
      <color theme="1"/>
      <name val="Calibri"/>
      <family val="2"/>
      <scheme val="minor"/>
    </font>
    <font>
      <sz val="11"/>
      <color theme="1"/>
      <name val="Segoe UI Light"/>
      <family val="2"/>
    </font>
    <font>
      <sz val="22"/>
      <color theme="0"/>
      <name val="Segoe UI Black"/>
      <family val="2"/>
    </font>
    <font>
      <sz val="11"/>
      <color theme="4" tint="0.79998168889431442"/>
      <name val="Segoe UI Light"/>
      <family val="2"/>
    </font>
    <font>
      <sz val="10"/>
      <color theme="1"/>
      <name val="Segoe UI Light"/>
      <family val="2"/>
    </font>
    <font>
      <sz val="8"/>
      <name val="Calibri"/>
      <family val="2"/>
      <scheme val="minor"/>
    </font>
    <font>
      <sz val="9"/>
      <color theme="1" tint="0.499984740745262"/>
      <name val="Calibri"/>
      <family val="2"/>
      <scheme val="minor"/>
    </font>
  </fonts>
  <fills count="6">
    <fill>
      <patternFill patternType="none"/>
    </fill>
    <fill>
      <patternFill patternType="gray125"/>
    </fill>
    <fill>
      <patternFill patternType="solid">
        <fgColor theme="6"/>
        <bgColor indexed="64"/>
      </patternFill>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s>
  <borders count="13">
    <border>
      <left/>
      <right/>
      <top/>
      <bottom/>
      <diagonal/>
    </border>
    <border>
      <left/>
      <right/>
      <top style="dashed">
        <color theme="4"/>
      </top>
      <bottom/>
      <diagonal/>
    </border>
    <border>
      <left/>
      <right/>
      <top style="thin">
        <color theme="0" tint="-0.14996795556505021"/>
      </top>
      <bottom/>
      <diagonal/>
    </border>
    <border>
      <left/>
      <right/>
      <top/>
      <bottom style="thin">
        <color theme="0" tint="-0.14996795556505021"/>
      </bottom>
      <diagonal/>
    </border>
    <border>
      <left/>
      <right/>
      <top/>
      <bottom style="thin">
        <color theme="0" tint="-0.14993743705557422"/>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1" fillId="0" borderId="0" applyFont="0" applyFill="0" applyBorder="0" applyAlignment="0" applyProtection="0"/>
  </cellStyleXfs>
  <cellXfs count="47">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2" borderId="0" xfId="0" applyFill="1"/>
    <xf numFmtId="0" fontId="3" fillId="2" borderId="0" xfId="0" applyFont="1" applyFill="1" applyAlignment="1">
      <alignment vertical="center"/>
    </xf>
    <xf numFmtId="3" fontId="0" fillId="0" borderId="0" xfId="0" applyNumberFormat="1"/>
    <xf numFmtId="9" fontId="0" fillId="0" borderId="0" xfId="1" applyFont="1"/>
    <xf numFmtId="0" fontId="4" fillId="0" borderId="0" xfId="0" applyFont="1"/>
    <xf numFmtId="0" fontId="4" fillId="3" borderId="0" xfId="0" applyFont="1" applyFill="1"/>
    <xf numFmtId="0" fontId="6" fillId="3" borderId="0" xfId="0" applyFont="1" applyFill="1"/>
    <xf numFmtId="3" fontId="6" fillId="3" borderId="0" xfId="0" applyNumberFormat="1" applyFont="1" applyFill="1" applyAlignment="1">
      <alignment horizontal="left"/>
    </xf>
    <xf numFmtId="9" fontId="6" fillId="3" borderId="0" xfId="0" applyNumberFormat="1" applyFont="1" applyFill="1"/>
    <xf numFmtId="0" fontId="6" fillId="3" borderId="1" xfId="0" applyFont="1" applyFill="1" applyBorder="1"/>
    <xf numFmtId="164" fontId="6" fillId="3" borderId="0" xfId="0" applyNumberFormat="1" applyFont="1" applyFill="1" applyAlignment="1">
      <alignment horizontal="left"/>
    </xf>
    <xf numFmtId="0" fontId="4" fillId="0" borderId="0" xfId="0" applyFont="1" applyFill="1"/>
    <xf numFmtId="0" fontId="6" fillId="0" borderId="0" xfId="0" applyFont="1" applyFill="1"/>
    <xf numFmtId="0" fontId="7" fillId="0" borderId="0" xfId="0" applyFont="1"/>
    <xf numFmtId="0" fontId="2" fillId="0" borderId="0" xfId="0" applyFont="1"/>
    <xf numFmtId="0" fontId="4" fillId="4" borderId="2" xfId="0" applyFont="1" applyFill="1" applyBorder="1" applyAlignment="1">
      <alignment horizontal="left"/>
    </xf>
    <xf numFmtId="0" fontId="4" fillId="4" borderId="0" xfId="0" applyFont="1" applyFill="1" applyBorder="1"/>
    <xf numFmtId="0" fontId="4" fillId="4" borderId="0" xfId="0" applyFont="1" applyFill="1" applyBorder="1" applyAlignment="1">
      <alignment horizontal="left"/>
    </xf>
    <xf numFmtId="0" fontId="4" fillId="4" borderId="4" xfId="0" applyFont="1" applyFill="1" applyBorder="1" applyAlignment="1">
      <alignment horizontal="left"/>
    </xf>
    <xf numFmtId="0" fontId="7" fillId="5" borderId="3" xfId="0" applyFont="1" applyFill="1" applyBorder="1"/>
    <xf numFmtId="0" fontId="7" fillId="5" borderId="2" xfId="0" applyFont="1" applyFill="1" applyBorder="1"/>
    <xf numFmtId="0" fontId="4" fillId="5" borderId="2" xfId="0" applyFont="1" applyFill="1" applyBorder="1"/>
    <xf numFmtId="0" fontId="7" fillId="5" borderId="0" xfId="0" applyFont="1" applyFill="1" applyBorder="1"/>
    <xf numFmtId="0" fontId="4" fillId="5" borderId="0" xfId="0" applyFont="1" applyFill="1" applyBorder="1"/>
    <xf numFmtId="0" fontId="7" fillId="5" borderId="4" xfId="0" applyFont="1" applyFill="1" applyBorder="1"/>
    <xf numFmtId="0" fontId="4" fillId="5" borderId="4" xfId="0" applyFont="1" applyFill="1" applyBorder="1"/>
    <xf numFmtId="0" fontId="4" fillId="4" borderId="5" xfId="0" applyFont="1" applyFill="1" applyBorder="1"/>
    <xf numFmtId="0" fontId="4" fillId="4" borderId="6" xfId="0" applyFont="1" applyFill="1" applyBorder="1"/>
    <xf numFmtId="0" fontId="4" fillId="4" borderId="7" xfId="0" applyFont="1" applyFill="1" applyBorder="1"/>
    <xf numFmtId="0" fontId="4" fillId="4" borderId="8" xfId="0" applyFont="1" applyFill="1" applyBorder="1"/>
    <xf numFmtId="0" fontId="4" fillId="4" borderId="9" xfId="0" applyFont="1" applyFill="1" applyBorder="1"/>
    <xf numFmtId="3" fontId="4" fillId="4" borderId="0" xfId="0" applyNumberFormat="1" applyFont="1" applyFill="1" applyBorder="1"/>
    <xf numFmtId="9" fontId="4" fillId="4" borderId="0" xfId="0" applyNumberFormat="1" applyFont="1" applyFill="1" applyBorder="1"/>
    <xf numFmtId="0" fontId="4" fillId="4" borderId="10" xfId="0" applyFont="1" applyFill="1" applyBorder="1"/>
    <xf numFmtId="0" fontId="4" fillId="4" borderId="11" xfId="0" applyFont="1" applyFill="1" applyBorder="1"/>
    <xf numFmtId="0" fontId="4" fillId="4" borderId="12" xfId="0" applyFont="1" applyFill="1" applyBorder="1"/>
    <xf numFmtId="165" fontId="0" fillId="0" borderId="0" xfId="0" applyNumberFormat="1"/>
    <xf numFmtId="0" fontId="0" fillId="0" borderId="0" xfId="0" applyAlignment="1">
      <alignment horizontal="left" indent="1"/>
    </xf>
    <xf numFmtId="166" fontId="0" fillId="0" borderId="0" xfId="0" applyNumberFormat="1"/>
    <xf numFmtId="0" fontId="6" fillId="3" borderId="0" xfId="0" applyFont="1" applyFill="1" applyAlignment="1">
      <alignment horizontal="center"/>
    </xf>
    <xf numFmtId="164" fontId="5" fillId="3" borderId="0" xfId="0" applyNumberFormat="1" applyFont="1" applyFill="1" applyAlignment="1">
      <alignment horizontal="center" vertical="top"/>
    </xf>
    <xf numFmtId="3" fontId="5" fillId="3" borderId="0" xfId="0" applyNumberFormat="1" applyFont="1" applyFill="1" applyAlignment="1">
      <alignment horizontal="center" vertical="top"/>
    </xf>
    <xf numFmtId="0" fontId="9" fillId="0" borderId="0" xfId="0" applyFont="1" applyAlignment="1">
      <alignment horizontal="center"/>
    </xf>
  </cellXfs>
  <cellStyles count="2">
    <cellStyle name="Normal" xfId="0" builtinId="0"/>
    <cellStyle name="Percent" xfId="1" builtinId="5"/>
  </cellStyles>
  <dxfs count="2">
    <dxf>
      <font>
        <b/>
        <color theme="1"/>
      </font>
      <border>
        <bottom style="thin">
          <color theme="0" tint="-0.34998626667073579"/>
        </bottom>
        <vertical/>
        <horizontal/>
      </border>
    </dxf>
    <dxf>
      <font>
        <color theme="1"/>
      </font>
      <fill>
        <patternFill>
          <bgColor theme="0" tint="-4.9989318521683403E-2"/>
        </patternFill>
      </fill>
      <border>
        <vertical/>
        <horizontal/>
      </border>
    </dxf>
  </dxfs>
  <tableStyles count="1" defaultTableStyle="TableStyleMedium2" defaultPivotStyle="PivotStyleLight16">
    <tableStyle name="SlicerStyleOther1 2" pivot="0" table="0" count="10" xr9:uid="{DA4ED04D-9901-43D3-A1A7-E3709283E18D}">
      <tableStyleElement type="wholeTable" dxfId="1"/>
      <tableStyleElement type="headerRow" dxfId="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i val="0"/>
            <color theme="0"/>
          </font>
          <fill>
            <patternFill patternType="solid">
              <fgColor theme="0" tint="-0.249977111117893"/>
              <bgColor theme="4"/>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tint="-4.9989318521683403E-2"/>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5.xml"/><Relationship Id="rId18" Type="http://schemas.openxmlformats.org/officeDocument/2006/relationships/pivotCacheDefinition" Target="pivotCache/pivotCacheDefinition10.xml"/><Relationship Id="rId26" Type="http://schemas.openxmlformats.org/officeDocument/2006/relationships/pivotCacheDefinition" Target="pivotCache/pivotCacheDefinition18.xml"/><Relationship Id="rId39" Type="http://schemas.openxmlformats.org/officeDocument/2006/relationships/powerPivotData" Target="model/item.data"/><Relationship Id="rId21" Type="http://schemas.openxmlformats.org/officeDocument/2006/relationships/pivotCacheDefinition" Target="pivotCache/pivotCacheDefinition13.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8.xml"/><Relationship Id="rId20" Type="http://schemas.openxmlformats.org/officeDocument/2006/relationships/pivotCacheDefinition" Target="pivotCache/pivotCacheDefinition12.xml"/><Relationship Id="rId29" Type="http://schemas.microsoft.com/office/2007/relationships/slicerCache" Target="slicerCaches/slicerCache3.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pivotCacheDefinition" Target="pivotCache/pivotCacheDefinition16.xml"/><Relationship Id="rId32" Type="http://schemas.openxmlformats.org/officeDocument/2006/relationships/pivotCacheDefinition" Target="pivotCache/pivotCacheDefinition19.xml"/><Relationship Id="rId37" Type="http://schemas.openxmlformats.org/officeDocument/2006/relationships/sharedStrings" Target="sharedString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7.xml"/><Relationship Id="rId23" Type="http://schemas.openxmlformats.org/officeDocument/2006/relationships/pivotCacheDefinition" Target="pivotCache/pivotCacheDefinition15.xml"/><Relationship Id="rId28" Type="http://schemas.microsoft.com/office/2007/relationships/slicerCache" Target="slicerCaches/slicerCache2.xml"/><Relationship Id="rId36"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pivotCacheDefinition" Target="pivotCache/pivotCacheDefinition11.xml"/><Relationship Id="rId31"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pivotCacheDefinition" Target="pivotCache/pivotCacheDefinition14.xml"/><Relationship Id="rId27" Type="http://schemas.microsoft.com/office/2007/relationships/slicerCache" Target="slicerCaches/slicerCache1.xml"/><Relationship Id="rId30" Type="http://schemas.microsoft.com/office/2007/relationships/slicerCache" Target="slicerCaches/slicerCache4.xml"/><Relationship Id="rId35" Type="http://schemas.openxmlformats.org/officeDocument/2006/relationships/connections" Target="connection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pivotCacheDefinition" Target="pivotCache/pivotCacheDefinition9.xml"/><Relationship Id="rId25" Type="http://schemas.openxmlformats.org/officeDocument/2006/relationships/pivotCacheDefinition" Target="pivotCache/pivotCacheDefinition17.xml"/><Relationship Id="rId33" Type="http://schemas.microsoft.com/office/2011/relationships/timelineCache" Target="timelineCaches/timelineCache1.xml"/><Relationship Id="rId38"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 pivot examples 2.xlsx]Pivots for dashboard!rep detail</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pivotFmt>
      <c:pivotFmt>
        <c:idx val="3"/>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7.3465366901706228E-2"/>
          <c:y val="6.313834726090993E-2"/>
          <c:w val="0.89597903309981752"/>
          <c:h val="0.85515320334261835"/>
        </c:manualLayout>
      </c:layout>
      <c:barChart>
        <c:barDir val="bar"/>
        <c:grouping val="clustered"/>
        <c:varyColors val="0"/>
        <c:ser>
          <c:idx val="0"/>
          <c:order val="0"/>
          <c:tx>
            <c:strRef>
              <c:f>'Pivots for dashboard'!$C$24:$C$25</c:f>
              <c:strCache>
                <c:ptCount val="1"/>
                <c:pt idx="0">
                  <c:v>Female</c:v>
                </c:pt>
              </c:strCache>
            </c:strRef>
          </c:tx>
          <c:spPr>
            <a:solidFill>
              <a:schemeClr val="accent1"/>
            </a:solidFill>
            <a:ln>
              <a:noFill/>
            </a:ln>
            <a:effectLst/>
          </c:spPr>
          <c:invertIfNegative val="0"/>
          <c:cat>
            <c:strRef>
              <c:f>'Pivots for dashboard'!$B$26:$B$30</c:f>
              <c:strCache>
                <c:ptCount val="4"/>
                <c:pt idx="0">
                  <c:v>R004</c:v>
                </c:pt>
                <c:pt idx="1">
                  <c:v>R006</c:v>
                </c:pt>
                <c:pt idx="2">
                  <c:v>R005</c:v>
                </c:pt>
                <c:pt idx="3">
                  <c:v>R007</c:v>
                </c:pt>
              </c:strCache>
            </c:strRef>
          </c:cat>
          <c:val>
            <c:numRef>
              <c:f>'Pivots for dashboard'!$C$26:$C$30</c:f>
              <c:numCache>
                <c:formatCode>#,##0</c:formatCode>
                <c:ptCount val="4"/>
                <c:pt idx="0">
                  <c:v>314</c:v>
                </c:pt>
                <c:pt idx="1">
                  <c:v>289</c:v>
                </c:pt>
                <c:pt idx="2">
                  <c:v>292</c:v>
                </c:pt>
                <c:pt idx="3">
                  <c:v>151</c:v>
                </c:pt>
              </c:numCache>
            </c:numRef>
          </c:val>
          <c:extLst>
            <c:ext xmlns:c16="http://schemas.microsoft.com/office/drawing/2014/chart" uri="{C3380CC4-5D6E-409C-BE32-E72D297353CC}">
              <c16:uniqueId val="{00000000-968A-48A5-BF6A-DC040226FF70}"/>
            </c:ext>
          </c:extLst>
        </c:ser>
        <c:ser>
          <c:idx val="1"/>
          <c:order val="1"/>
          <c:tx>
            <c:strRef>
              <c:f>'Pivots for dashboard'!$D$24:$D$25</c:f>
              <c:strCache>
                <c:ptCount val="1"/>
                <c:pt idx="0">
                  <c:v>Male</c:v>
                </c:pt>
              </c:strCache>
            </c:strRef>
          </c:tx>
          <c:spPr>
            <a:solidFill>
              <a:schemeClr val="accent2"/>
            </a:solidFill>
            <a:ln>
              <a:noFill/>
            </a:ln>
            <a:effectLst/>
          </c:spPr>
          <c:invertIfNegative val="0"/>
          <c:cat>
            <c:strRef>
              <c:f>'Pivots for dashboard'!$B$26:$B$30</c:f>
              <c:strCache>
                <c:ptCount val="4"/>
                <c:pt idx="0">
                  <c:v>R004</c:v>
                </c:pt>
                <c:pt idx="1">
                  <c:v>R006</c:v>
                </c:pt>
                <c:pt idx="2">
                  <c:v>R005</c:v>
                </c:pt>
                <c:pt idx="3">
                  <c:v>R007</c:v>
                </c:pt>
              </c:strCache>
            </c:strRef>
          </c:cat>
          <c:val>
            <c:numRef>
              <c:f>'Pivots for dashboard'!$D$26:$D$30</c:f>
              <c:numCache>
                <c:formatCode>#,##0</c:formatCode>
                <c:ptCount val="4"/>
                <c:pt idx="0">
                  <c:v>337</c:v>
                </c:pt>
                <c:pt idx="1">
                  <c:v>349</c:v>
                </c:pt>
                <c:pt idx="2">
                  <c:v>324</c:v>
                </c:pt>
                <c:pt idx="3">
                  <c:v>150</c:v>
                </c:pt>
              </c:numCache>
            </c:numRef>
          </c:val>
          <c:extLst>
            <c:ext xmlns:c16="http://schemas.microsoft.com/office/drawing/2014/chart" uri="{C3380CC4-5D6E-409C-BE32-E72D297353CC}">
              <c16:uniqueId val="{00000001-968A-48A5-BF6A-DC040226FF70}"/>
            </c:ext>
          </c:extLst>
        </c:ser>
        <c:ser>
          <c:idx val="2"/>
          <c:order val="2"/>
          <c:tx>
            <c:strRef>
              <c:f>'Pivots for dashboard'!$E$24:$E$25</c:f>
              <c:strCache>
                <c:ptCount val="1"/>
                <c:pt idx="0">
                  <c:v>Unknown</c:v>
                </c:pt>
              </c:strCache>
            </c:strRef>
          </c:tx>
          <c:spPr>
            <a:solidFill>
              <a:schemeClr val="accent3"/>
            </a:solidFill>
            <a:ln>
              <a:noFill/>
            </a:ln>
            <a:effectLst/>
          </c:spPr>
          <c:invertIfNegative val="0"/>
          <c:cat>
            <c:strRef>
              <c:f>'Pivots for dashboard'!$B$26:$B$30</c:f>
              <c:strCache>
                <c:ptCount val="4"/>
                <c:pt idx="0">
                  <c:v>R004</c:v>
                </c:pt>
                <c:pt idx="1">
                  <c:v>R006</c:v>
                </c:pt>
                <c:pt idx="2">
                  <c:v>R005</c:v>
                </c:pt>
                <c:pt idx="3">
                  <c:v>R007</c:v>
                </c:pt>
              </c:strCache>
            </c:strRef>
          </c:cat>
          <c:val>
            <c:numRef>
              <c:f>'Pivots for dashboard'!$E$26:$E$30</c:f>
              <c:numCache>
                <c:formatCode>#,##0</c:formatCode>
                <c:ptCount val="4"/>
                <c:pt idx="0">
                  <c:v>86</c:v>
                </c:pt>
                <c:pt idx="1">
                  <c:v>90</c:v>
                </c:pt>
                <c:pt idx="2">
                  <c:v>79</c:v>
                </c:pt>
                <c:pt idx="3">
                  <c:v>35</c:v>
                </c:pt>
              </c:numCache>
            </c:numRef>
          </c:val>
          <c:extLst>
            <c:ext xmlns:c16="http://schemas.microsoft.com/office/drawing/2014/chart" uri="{C3380CC4-5D6E-409C-BE32-E72D297353CC}">
              <c16:uniqueId val="{00000002-968A-48A5-BF6A-DC040226FF70}"/>
            </c:ext>
          </c:extLst>
        </c:ser>
        <c:dLbls>
          <c:showLegendKey val="0"/>
          <c:showVal val="0"/>
          <c:showCatName val="0"/>
          <c:showSerName val="0"/>
          <c:showPercent val="0"/>
          <c:showBubbleSize val="0"/>
        </c:dLbls>
        <c:gapWidth val="50"/>
        <c:axId val="141328688"/>
        <c:axId val="154593648"/>
      </c:barChart>
      <c:catAx>
        <c:axId val="14132868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93648"/>
        <c:crosses val="autoZero"/>
        <c:auto val="1"/>
        <c:lblAlgn val="ctr"/>
        <c:lblOffset val="100"/>
        <c:noMultiLvlLbl val="0"/>
      </c:catAx>
      <c:valAx>
        <c:axId val="154593648"/>
        <c:scaling>
          <c:orientation val="minMax"/>
        </c:scaling>
        <c:delete val="1"/>
        <c:axPos val="t"/>
        <c:numFmt formatCode="#,##0" sourceLinked="1"/>
        <c:majorTickMark val="none"/>
        <c:minorTickMark val="none"/>
        <c:tickLblPos val="nextTo"/>
        <c:crossAx val="141328688"/>
        <c:crosses val="autoZero"/>
        <c:crossBetween val="between"/>
      </c:valAx>
      <c:spPr>
        <a:noFill/>
        <a:ln>
          <a:noFill/>
        </a:ln>
        <a:effectLst/>
      </c:spPr>
    </c:plotArea>
    <c:legend>
      <c:legendPos val="tr"/>
      <c:layout>
        <c:manualLayout>
          <c:xMode val="edge"/>
          <c:yMode val="edge"/>
          <c:x val="0.88945978995005881"/>
          <c:y val="7.7294685990338161E-2"/>
          <c:w val="9.8929179570986139E-2"/>
          <c:h val="0.28100067201744711"/>
        </c:manualLayout>
      </c:layout>
      <c:overlay val="0"/>
      <c:spPr>
        <a:solidFill>
          <a:schemeClr val="bg1">
            <a:lumMod val="85000"/>
          </a:schemeClr>
        </a:solidFill>
        <a:ln>
          <a:noFill/>
        </a:ln>
        <a:effectLst/>
      </c:spPr>
      <c:txPr>
        <a:bodyPr rot="0" spcFirstLastPara="1" vertOverflow="ellipsis" vert="horz" wrap="square" anchor="ctr" anchorCtr="1"/>
        <a:lstStyle/>
        <a:p>
          <a:pPr>
            <a:defRPr sz="800" b="0" i="0" u="none" strike="noStrike" kern="1200" baseline="0">
              <a:solidFill>
                <a:schemeClr val="bg1">
                  <a:lumMod val="6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'Pivots for dashboard'!$P$73</c:f>
              <c:strCache>
                <c:ptCount val="1"/>
                <c:pt idx="0">
                  <c:v>2018</c:v>
                </c:pt>
              </c:strCache>
            </c:strRef>
          </c:tx>
          <c:spPr>
            <a:ln w="28575" cap="rnd">
              <a:solidFill>
                <a:schemeClr val="accent1"/>
              </a:solidFill>
              <a:round/>
            </a:ln>
            <a:effectLst/>
          </c:spPr>
          <c:marker>
            <c:symbol val="none"/>
          </c:marker>
          <c:cat>
            <c:strRef>
              <c:f>'Pivots for dashboard'!$O$74:$O$85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'Pivots for dashboard'!$P$74:$P$85</c:f>
              <c:numCache>
                <c:formatCode>General</c:formatCode>
                <c:ptCount val="12"/>
                <c:pt idx="0">
                  <c:v>67</c:v>
                </c:pt>
                <c:pt idx="1">
                  <c:v>75</c:v>
                </c:pt>
                <c:pt idx="2">
                  <c:v>76</c:v>
                </c:pt>
                <c:pt idx="3">
                  <c:v>81</c:v>
                </c:pt>
                <c:pt idx="4">
                  <c:v>65</c:v>
                </c:pt>
                <c:pt idx="5">
                  <c:v>68</c:v>
                </c:pt>
                <c:pt idx="6">
                  <c:v>98</c:v>
                </c:pt>
                <c:pt idx="7">
                  <c:v>78</c:v>
                </c:pt>
                <c:pt idx="8">
                  <c:v>86</c:v>
                </c:pt>
                <c:pt idx="9">
                  <c:v>68</c:v>
                </c:pt>
                <c:pt idx="10">
                  <c:v>83</c:v>
                </c:pt>
                <c:pt idx="11">
                  <c:v>82</c:v>
                </c:pt>
              </c:numCache>
            </c:numRef>
          </c:val>
          <c:smooth val="0"/>
          <c:extLst>
            <c:ext xmlns:c16="http://schemas.microsoft.com/office/drawing/2014/chart" uri="{C3380CC4-5D6E-409C-BE32-E72D297353CC}">
              <c16:uniqueId val="{00000000-66E4-4E69-AE51-2EC3CAA7257C}"/>
            </c:ext>
          </c:extLst>
        </c:ser>
        <c:ser>
          <c:idx val="1"/>
          <c:order val="1"/>
          <c:tx>
            <c:strRef>
              <c:f>'Pivots for dashboard'!$Q$73</c:f>
              <c:strCache>
                <c:ptCount val="1"/>
                <c:pt idx="0">
                  <c:v>2019</c:v>
                </c:pt>
              </c:strCache>
            </c:strRef>
          </c:tx>
          <c:spPr>
            <a:ln w="28575" cap="rnd">
              <a:solidFill>
                <a:schemeClr val="accent2"/>
              </a:solidFill>
              <a:round/>
            </a:ln>
            <a:effectLst/>
          </c:spPr>
          <c:marker>
            <c:symbol val="none"/>
          </c:marker>
          <c:cat>
            <c:strRef>
              <c:f>'Pivots for dashboard'!$O$74:$O$85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'Pivots for dashboard'!$Q$74:$Q$85</c:f>
              <c:numCache>
                <c:formatCode>General</c:formatCode>
                <c:ptCount val="12"/>
                <c:pt idx="0">
                  <c:v>135</c:v>
                </c:pt>
                <c:pt idx="1">
                  <c:v>133</c:v>
                </c:pt>
                <c:pt idx="2">
                  <c:v>167</c:v>
                </c:pt>
                <c:pt idx="3">
                  <c:v>157</c:v>
                </c:pt>
                <c:pt idx="4">
                  <c:v>164</c:v>
                </c:pt>
                <c:pt idx="5">
                  <c:v>175</c:v>
                </c:pt>
                <c:pt idx="6">
                  <c:v>168</c:v>
                </c:pt>
                <c:pt idx="7">
                  <c:v>175</c:v>
                </c:pt>
                <c:pt idx="8">
                  <c:v>158</c:v>
                </c:pt>
                <c:pt idx="9">
                  <c:v>156</c:v>
                </c:pt>
                <c:pt idx="10">
                  <c:v>145</c:v>
                </c:pt>
                <c:pt idx="11">
                  <c:v>177</c:v>
                </c:pt>
              </c:numCache>
            </c:numRef>
          </c:val>
          <c:smooth val="0"/>
          <c:extLst>
            <c:ext xmlns:c16="http://schemas.microsoft.com/office/drawing/2014/chart" uri="{C3380CC4-5D6E-409C-BE32-E72D297353CC}">
              <c16:uniqueId val="{00000001-66E4-4E69-AE51-2EC3CAA7257C}"/>
            </c:ext>
          </c:extLst>
        </c:ser>
        <c:dLbls>
          <c:showLegendKey val="0"/>
          <c:showVal val="0"/>
          <c:showCatName val="0"/>
          <c:showSerName val="0"/>
          <c:showPercent val="0"/>
          <c:showBubbleSize val="0"/>
        </c:dLbls>
        <c:smooth val="0"/>
        <c:axId val="1334829967"/>
        <c:axId val="1333059439"/>
      </c:lineChart>
      <c:catAx>
        <c:axId val="133482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1333059439"/>
        <c:crosses val="autoZero"/>
        <c:auto val="1"/>
        <c:lblAlgn val="ctr"/>
        <c:lblOffset val="100"/>
        <c:noMultiLvlLbl val="0"/>
      </c:catAx>
      <c:valAx>
        <c:axId val="1333059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133482996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lumMod val="65000"/>
            </a:schemeClr>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 pivot examples 2.xlsx]11 Dynamic Charts!PivotTable4</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'11 Dynamic Charts'!$B$3:$B$4</c:f>
              <c:strCache>
                <c:ptCount val="1"/>
                <c:pt idx="0">
                  <c:v>Up to 25</c:v>
                </c:pt>
              </c:strCache>
            </c:strRef>
          </c:tx>
          <c:spPr>
            <a:solidFill>
              <a:schemeClr val="accent1"/>
            </a:solidFill>
            <a:ln>
              <a:noFill/>
            </a:ln>
            <a:effectLst/>
          </c:spPr>
          <c:invertIfNegative val="0"/>
          <c:cat>
            <c:strRef>
              <c:f>'11 Dynamic Charts'!$A$5:$A$9</c:f>
              <c:strCache>
                <c:ptCount val="4"/>
                <c:pt idx="0">
                  <c:v>Graduate</c:v>
                </c:pt>
                <c:pt idx="1">
                  <c:v>High School</c:v>
                </c:pt>
                <c:pt idx="2">
                  <c:v>PhD</c:v>
                </c:pt>
                <c:pt idx="3">
                  <c:v>Undergrad</c:v>
                </c:pt>
              </c:strCache>
            </c:strRef>
          </c:cat>
          <c:val>
            <c:numRef>
              <c:f>'11 Dynamic Charts'!$B$5:$B$9</c:f>
              <c:numCache>
                <c:formatCode>\$#,##0;\(\$#,##0\);\$#,##0</c:formatCode>
                <c:ptCount val="4"/>
                <c:pt idx="0">
                  <c:v>1800</c:v>
                </c:pt>
                <c:pt idx="1">
                  <c:v>825</c:v>
                </c:pt>
                <c:pt idx="2">
                  <c:v>805</c:v>
                </c:pt>
                <c:pt idx="3">
                  <c:v>2725</c:v>
                </c:pt>
              </c:numCache>
            </c:numRef>
          </c:val>
          <c:extLst>
            <c:ext xmlns:c16="http://schemas.microsoft.com/office/drawing/2014/chart" uri="{C3380CC4-5D6E-409C-BE32-E72D297353CC}">
              <c16:uniqueId val="{00000000-3B50-4142-9A71-226923B9DB0D}"/>
            </c:ext>
          </c:extLst>
        </c:ser>
        <c:ser>
          <c:idx val="1"/>
          <c:order val="1"/>
          <c:tx>
            <c:strRef>
              <c:f>'11 Dynamic Charts'!$C$3:$C$4</c:f>
              <c:strCache>
                <c:ptCount val="1"/>
                <c:pt idx="0">
                  <c:v>26 to 30</c:v>
                </c:pt>
              </c:strCache>
            </c:strRef>
          </c:tx>
          <c:spPr>
            <a:solidFill>
              <a:schemeClr val="accent2"/>
            </a:solidFill>
            <a:ln>
              <a:noFill/>
            </a:ln>
            <a:effectLst/>
          </c:spPr>
          <c:invertIfNegative val="0"/>
          <c:cat>
            <c:strRef>
              <c:f>'11 Dynamic Charts'!$A$5:$A$9</c:f>
              <c:strCache>
                <c:ptCount val="4"/>
                <c:pt idx="0">
                  <c:v>Graduate</c:v>
                </c:pt>
                <c:pt idx="1">
                  <c:v>High School</c:v>
                </c:pt>
                <c:pt idx="2">
                  <c:v>PhD</c:v>
                </c:pt>
                <c:pt idx="3">
                  <c:v>Undergrad</c:v>
                </c:pt>
              </c:strCache>
            </c:strRef>
          </c:cat>
          <c:val>
            <c:numRef>
              <c:f>'11 Dynamic Charts'!$C$5:$C$9</c:f>
              <c:numCache>
                <c:formatCode>\$#,##0;\(\$#,##0\);\$#,##0</c:formatCode>
                <c:ptCount val="4"/>
                <c:pt idx="0">
                  <c:v>935</c:v>
                </c:pt>
                <c:pt idx="1">
                  <c:v>1225</c:v>
                </c:pt>
                <c:pt idx="2">
                  <c:v>300</c:v>
                </c:pt>
                <c:pt idx="3">
                  <c:v>1445</c:v>
                </c:pt>
              </c:numCache>
            </c:numRef>
          </c:val>
          <c:extLst>
            <c:ext xmlns:c16="http://schemas.microsoft.com/office/drawing/2014/chart" uri="{C3380CC4-5D6E-409C-BE32-E72D297353CC}">
              <c16:uniqueId val="{00000001-3B50-4142-9A71-226923B9DB0D}"/>
            </c:ext>
          </c:extLst>
        </c:ser>
        <c:ser>
          <c:idx val="2"/>
          <c:order val="2"/>
          <c:tx>
            <c:strRef>
              <c:f>'11 Dynamic Charts'!$D$3:$D$4</c:f>
              <c:strCache>
                <c:ptCount val="1"/>
                <c:pt idx="0">
                  <c:v>31 to 35</c:v>
                </c:pt>
              </c:strCache>
            </c:strRef>
          </c:tx>
          <c:spPr>
            <a:solidFill>
              <a:schemeClr val="accent3"/>
            </a:solidFill>
            <a:ln>
              <a:noFill/>
            </a:ln>
            <a:effectLst/>
          </c:spPr>
          <c:invertIfNegative val="0"/>
          <c:cat>
            <c:strRef>
              <c:f>'11 Dynamic Charts'!$A$5:$A$9</c:f>
              <c:strCache>
                <c:ptCount val="4"/>
                <c:pt idx="0">
                  <c:v>Graduate</c:v>
                </c:pt>
                <c:pt idx="1">
                  <c:v>High School</c:v>
                </c:pt>
                <c:pt idx="2">
                  <c:v>PhD</c:v>
                </c:pt>
                <c:pt idx="3">
                  <c:v>Undergrad</c:v>
                </c:pt>
              </c:strCache>
            </c:strRef>
          </c:cat>
          <c:val>
            <c:numRef>
              <c:f>'11 Dynamic Charts'!$D$5:$D$9</c:f>
              <c:numCache>
                <c:formatCode>\$#,##0;\(\$#,##0\);\$#,##0</c:formatCode>
                <c:ptCount val="4"/>
                <c:pt idx="0">
                  <c:v>865</c:v>
                </c:pt>
                <c:pt idx="1">
                  <c:v>170</c:v>
                </c:pt>
                <c:pt idx="2">
                  <c:v>845</c:v>
                </c:pt>
                <c:pt idx="3">
                  <c:v>1775</c:v>
                </c:pt>
              </c:numCache>
            </c:numRef>
          </c:val>
          <c:extLst>
            <c:ext xmlns:c16="http://schemas.microsoft.com/office/drawing/2014/chart" uri="{C3380CC4-5D6E-409C-BE32-E72D297353CC}">
              <c16:uniqueId val="{00000002-3B50-4142-9A71-226923B9DB0D}"/>
            </c:ext>
          </c:extLst>
        </c:ser>
        <c:ser>
          <c:idx val="3"/>
          <c:order val="3"/>
          <c:tx>
            <c:strRef>
              <c:f>'11 Dynamic Charts'!$E$3:$E$4</c:f>
              <c:strCache>
                <c:ptCount val="1"/>
                <c:pt idx="0">
                  <c:v>36 to 45</c:v>
                </c:pt>
              </c:strCache>
            </c:strRef>
          </c:tx>
          <c:spPr>
            <a:solidFill>
              <a:schemeClr val="accent4"/>
            </a:solidFill>
            <a:ln>
              <a:noFill/>
            </a:ln>
            <a:effectLst/>
          </c:spPr>
          <c:invertIfNegative val="0"/>
          <c:cat>
            <c:strRef>
              <c:f>'11 Dynamic Charts'!$A$5:$A$9</c:f>
              <c:strCache>
                <c:ptCount val="4"/>
                <c:pt idx="0">
                  <c:v>Graduate</c:v>
                </c:pt>
                <c:pt idx="1">
                  <c:v>High School</c:v>
                </c:pt>
                <c:pt idx="2">
                  <c:v>PhD</c:v>
                </c:pt>
                <c:pt idx="3">
                  <c:v>Undergrad</c:v>
                </c:pt>
              </c:strCache>
            </c:strRef>
          </c:cat>
          <c:val>
            <c:numRef>
              <c:f>'11 Dynamic Charts'!$E$5:$E$9</c:f>
              <c:numCache>
                <c:formatCode>\$#,##0;\(\$#,##0\);\$#,##0</c:formatCode>
                <c:ptCount val="4"/>
                <c:pt idx="0">
                  <c:v>2000</c:v>
                </c:pt>
                <c:pt idx="1">
                  <c:v>0</c:v>
                </c:pt>
                <c:pt idx="2">
                  <c:v>1355</c:v>
                </c:pt>
                <c:pt idx="3">
                  <c:v>3360</c:v>
                </c:pt>
              </c:numCache>
            </c:numRef>
          </c:val>
          <c:extLst>
            <c:ext xmlns:c16="http://schemas.microsoft.com/office/drawing/2014/chart" uri="{C3380CC4-5D6E-409C-BE32-E72D297353CC}">
              <c16:uniqueId val="{00000003-3B50-4142-9A71-226923B9DB0D}"/>
            </c:ext>
          </c:extLst>
        </c:ser>
        <c:ser>
          <c:idx val="4"/>
          <c:order val="4"/>
          <c:tx>
            <c:strRef>
              <c:f>'11 Dynamic Charts'!$F$3:$F$4</c:f>
              <c:strCache>
                <c:ptCount val="1"/>
                <c:pt idx="0">
                  <c:v>More than 45</c:v>
                </c:pt>
              </c:strCache>
            </c:strRef>
          </c:tx>
          <c:spPr>
            <a:solidFill>
              <a:schemeClr val="accent5"/>
            </a:solidFill>
            <a:ln>
              <a:noFill/>
            </a:ln>
            <a:effectLst/>
          </c:spPr>
          <c:invertIfNegative val="0"/>
          <c:cat>
            <c:strRef>
              <c:f>'11 Dynamic Charts'!$A$5:$A$9</c:f>
              <c:strCache>
                <c:ptCount val="4"/>
                <c:pt idx="0">
                  <c:v>Graduate</c:v>
                </c:pt>
                <c:pt idx="1">
                  <c:v>High School</c:v>
                </c:pt>
                <c:pt idx="2">
                  <c:v>PhD</c:v>
                </c:pt>
                <c:pt idx="3">
                  <c:v>Undergrad</c:v>
                </c:pt>
              </c:strCache>
            </c:strRef>
          </c:cat>
          <c:val>
            <c:numRef>
              <c:f>'11 Dynamic Charts'!$F$5:$F$9</c:f>
              <c:numCache>
                <c:formatCode>\$#,##0;\(\$#,##0\);\$#,##0</c:formatCode>
                <c:ptCount val="4"/>
                <c:pt idx="0">
                  <c:v>4155</c:v>
                </c:pt>
                <c:pt idx="1">
                  <c:v>1840</c:v>
                </c:pt>
                <c:pt idx="2">
                  <c:v>2730</c:v>
                </c:pt>
                <c:pt idx="3">
                  <c:v>5210</c:v>
                </c:pt>
              </c:numCache>
            </c:numRef>
          </c:val>
          <c:extLst>
            <c:ext xmlns:c16="http://schemas.microsoft.com/office/drawing/2014/chart" uri="{C3380CC4-5D6E-409C-BE32-E72D297353CC}">
              <c16:uniqueId val="{00000004-3B50-4142-9A71-226923B9DB0D}"/>
            </c:ext>
          </c:extLst>
        </c:ser>
        <c:dLbls>
          <c:showLegendKey val="0"/>
          <c:showVal val="0"/>
          <c:showCatName val="0"/>
          <c:showSerName val="0"/>
          <c:showPercent val="0"/>
          <c:showBubbleSize val="0"/>
        </c:dLbls>
        <c:gapWidth val="219"/>
        <c:overlap val="-27"/>
        <c:axId val="425709600"/>
        <c:axId val="361766384"/>
      </c:barChart>
      <c:catAx>
        <c:axId val="425709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766384"/>
        <c:crosses val="autoZero"/>
        <c:auto val="1"/>
        <c:lblAlgn val="ctr"/>
        <c:lblOffset val="100"/>
        <c:noMultiLvlLbl val="0"/>
      </c:catAx>
      <c:valAx>
        <c:axId val="361766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709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 pivot examples 2.xlsx]11 Dynamic Charts!PivotTable5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'11 Dynamic Charts'!$B$16</c:f>
              <c:strCache>
                <c:ptCount val="1"/>
                <c:pt idx="0">
                  <c:v>Total</c:v>
                </c:pt>
              </c:strCache>
            </c:strRef>
          </c:tx>
          <c:spPr>
            <a:solidFill>
              <a:schemeClr val="accent1"/>
            </a:solidFill>
            <a:ln>
              <a:noFill/>
            </a:ln>
            <a:effectLst/>
          </c:spPr>
          <c:invertIfNegative val="0"/>
          <c:cat>
            <c:strRef>
              <c:f>'11 Dynamic Charts'!$A$17:$A$21</c:f>
              <c:strCache>
                <c:ptCount val="4"/>
                <c:pt idx="0">
                  <c:v>Graduate</c:v>
                </c:pt>
                <c:pt idx="1">
                  <c:v>High School</c:v>
                </c:pt>
                <c:pt idx="2">
                  <c:v>PhD</c:v>
                </c:pt>
                <c:pt idx="3">
                  <c:v>Undergrad</c:v>
                </c:pt>
              </c:strCache>
            </c:strRef>
          </c:cat>
          <c:val>
            <c:numRef>
              <c:f>'11 Dynamic Charts'!$B$17:$B$21</c:f>
              <c:numCache>
                <c:formatCode>#,##0</c:formatCode>
                <c:ptCount val="4"/>
                <c:pt idx="0">
                  <c:v>89</c:v>
                </c:pt>
                <c:pt idx="1">
                  <c:v>42</c:v>
                </c:pt>
                <c:pt idx="2">
                  <c:v>63</c:v>
                </c:pt>
                <c:pt idx="3">
                  <c:v>158</c:v>
                </c:pt>
              </c:numCache>
            </c:numRef>
          </c:val>
          <c:extLst>
            <c:ext xmlns:c16="http://schemas.microsoft.com/office/drawing/2014/chart" uri="{C3380CC4-5D6E-409C-BE32-E72D297353CC}">
              <c16:uniqueId val="{00000000-D431-403C-B620-61A41B03CC47}"/>
            </c:ext>
          </c:extLst>
        </c:ser>
        <c:dLbls>
          <c:showLegendKey val="0"/>
          <c:showVal val="0"/>
          <c:showCatName val="0"/>
          <c:showSerName val="0"/>
          <c:showPercent val="0"/>
          <c:showBubbleSize val="0"/>
        </c:dLbls>
        <c:gapWidth val="219"/>
        <c:overlap val="-27"/>
        <c:axId val="1463266848"/>
        <c:axId val="1338756176"/>
      </c:barChart>
      <c:catAx>
        <c:axId val="146326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756176"/>
        <c:crosses val="autoZero"/>
        <c:auto val="1"/>
        <c:lblAlgn val="ctr"/>
        <c:lblOffset val="100"/>
        <c:noMultiLvlLbl val="0"/>
      </c:catAx>
      <c:valAx>
        <c:axId val="1338756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266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22" fmlaLink="'Pivots for dashboard'!$Q$71" fmlaRange="trend.choices" noThreeD="1" sel="3" val="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hyperlink" Target="https://chandoo.org/wp/advanced-pivot-tables/" TargetMode="External"/><Relationship Id="rId3" Type="http://schemas.openxmlformats.org/officeDocument/2006/relationships/image" Target="../media/image3.png"/><Relationship Id="rId21" Type="http://schemas.openxmlformats.org/officeDocument/2006/relationships/image" Target="../media/image17.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hyperlink" Target="https://chandoo.org/wp/excel-school-program/" TargetMode="Externa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hyperlink" Target="https://chandoo.org/wp/introduction-to-slicers/" TargetMode="Externa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svg"/><Relationship Id="rId19" Type="http://schemas.openxmlformats.org/officeDocument/2006/relationships/hyperlink" Target="https://chandoo.org/wp/excel-pivot-tables-tutorial/" TargetMode="Externa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_rels/drawing2.xml.rels><?xml version="1.0" encoding="UTF-8" standalone="yes"?>
<Relationships xmlns="http://schemas.openxmlformats.org/package/2006/relationships"><Relationship Id="rId8" Type="http://schemas.openxmlformats.org/officeDocument/2006/relationships/image" Target="../media/image20.svg"/><Relationship Id="rId13" Type="http://schemas.openxmlformats.org/officeDocument/2006/relationships/image" Target="../media/image11.png"/><Relationship Id="rId18" Type="http://schemas.openxmlformats.org/officeDocument/2006/relationships/image" Target="../media/image25.svg"/><Relationship Id="rId3" Type="http://schemas.openxmlformats.org/officeDocument/2006/relationships/image" Target="../media/image1.png"/><Relationship Id="rId7" Type="http://schemas.openxmlformats.org/officeDocument/2006/relationships/image" Target="../media/image5.png"/><Relationship Id="rId12" Type="http://schemas.openxmlformats.org/officeDocument/2006/relationships/image" Target="../media/image22.svg"/><Relationship Id="rId17" Type="http://schemas.openxmlformats.org/officeDocument/2006/relationships/image" Target="../media/image15.png"/><Relationship Id="rId2" Type="http://schemas.openxmlformats.org/officeDocument/2006/relationships/chart" Target="../charts/chart2.xml"/><Relationship Id="rId16" Type="http://schemas.openxmlformats.org/officeDocument/2006/relationships/image" Target="../media/image24.svg"/><Relationship Id="rId20" Type="http://schemas.openxmlformats.org/officeDocument/2006/relationships/image" Target="../media/image17.png"/><Relationship Id="rId1" Type="http://schemas.openxmlformats.org/officeDocument/2006/relationships/chart" Target="../charts/chart1.xml"/><Relationship Id="rId6" Type="http://schemas.openxmlformats.org/officeDocument/2006/relationships/image" Target="../media/image19.svg"/><Relationship Id="rId11" Type="http://schemas.openxmlformats.org/officeDocument/2006/relationships/image" Target="../media/image9.png"/><Relationship Id="rId5" Type="http://schemas.openxmlformats.org/officeDocument/2006/relationships/image" Target="../media/image3.png"/><Relationship Id="rId15" Type="http://schemas.openxmlformats.org/officeDocument/2006/relationships/image" Target="../media/image13.png"/><Relationship Id="rId10" Type="http://schemas.openxmlformats.org/officeDocument/2006/relationships/image" Target="../media/image21.svg"/><Relationship Id="rId19" Type="http://schemas.openxmlformats.org/officeDocument/2006/relationships/hyperlink" Target="https://chandoo.org/wp/excel-school-program/" TargetMode="External"/><Relationship Id="rId4" Type="http://schemas.openxmlformats.org/officeDocument/2006/relationships/image" Target="../media/image18.svg"/><Relationship Id="rId9" Type="http://schemas.openxmlformats.org/officeDocument/2006/relationships/image" Target="../media/image7.png"/><Relationship Id="rId14" Type="http://schemas.openxmlformats.org/officeDocument/2006/relationships/image" Target="../media/image23.svg"/></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1</xdr:colOff>
      <xdr:row>0</xdr:row>
      <xdr:rowOff>0</xdr:rowOff>
    </xdr:from>
    <xdr:to>
      <xdr:col>10</xdr:col>
      <xdr:colOff>1</xdr:colOff>
      <xdr:row>3</xdr:row>
      <xdr:rowOff>38100</xdr:rowOff>
    </xdr:to>
    <xdr:sp macro="" textlink="">
      <xdr:nvSpPr>
        <xdr:cNvPr id="2" name="Rectangle 1">
          <a:extLst>
            <a:ext uri="{FF2B5EF4-FFF2-40B4-BE49-F238E27FC236}">
              <a16:creationId xmlns:a16="http://schemas.microsoft.com/office/drawing/2014/main" id="{2381F180-5588-4ABD-9710-94E90A69FE76}"/>
            </a:ext>
          </a:extLst>
        </xdr:cNvPr>
        <xdr:cNvSpPr/>
      </xdr:nvSpPr>
      <xdr:spPr>
        <a:xfrm>
          <a:off x="6477001" y="0"/>
          <a:ext cx="3905250" cy="609600"/>
        </a:xfrm>
        <a:prstGeom prst="rect">
          <a:avLst/>
        </a:prstGeom>
        <a:effectLst>
          <a:outerShdw blurRad="50800" dist="38100" dir="2700000" algn="tl" rotWithShape="0">
            <a:schemeClr val="tx1">
              <a:lumMod val="50000"/>
              <a:lumOff val="50000"/>
              <a:alpha val="40000"/>
            </a:scheme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2800">
              <a:solidFill>
                <a:schemeClr val="tx1">
                  <a:lumMod val="85000"/>
                  <a:lumOff val="15000"/>
                </a:schemeClr>
              </a:solidFill>
              <a:latin typeface="Segoe UI Black" panose="020B0A02040204020203" pitchFamily="34" charset="0"/>
              <a:ea typeface="Segoe UI Black" panose="020B0A02040204020203" pitchFamily="34" charset="0"/>
            </a:rPr>
            <a:t>Next Steps</a:t>
          </a:r>
        </a:p>
      </xdr:txBody>
    </xdr:sp>
    <xdr:clientData/>
  </xdr:twoCellAnchor>
  <xdr:twoCellAnchor>
    <xdr:from>
      <xdr:col>4</xdr:col>
      <xdr:colOff>1</xdr:colOff>
      <xdr:row>4</xdr:row>
      <xdr:rowOff>0</xdr:rowOff>
    </xdr:from>
    <xdr:to>
      <xdr:col>10</xdr:col>
      <xdr:colOff>0</xdr:colOff>
      <xdr:row>32</xdr:row>
      <xdr:rowOff>0</xdr:rowOff>
    </xdr:to>
    <xdr:sp macro="" textlink="">
      <xdr:nvSpPr>
        <xdr:cNvPr id="3" name="Rectangle 2">
          <a:extLst>
            <a:ext uri="{FF2B5EF4-FFF2-40B4-BE49-F238E27FC236}">
              <a16:creationId xmlns:a16="http://schemas.microsoft.com/office/drawing/2014/main" id="{B60023FB-881E-4C4D-AE13-FCE0324BBFF7}"/>
            </a:ext>
          </a:extLst>
        </xdr:cNvPr>
        <xdr:cNvSpPr/>
      </xdr:nvSpPr>
      <xdr:spPr>
        <a:xfrm>
          <a:off x="6477001" y="762000"/>
          <a:ext cx="3905249" cy="5334000"/>
        </a:xfrm>
        <a:prstGeom prst="rect">
          <a:avLst/>
        </a:prstGeom>
        <a:solidFill>
          <a:schemeClr val="accent4">
            <a:lumMod val="40000"/>
            <a:lumOff val="60000"/>
          </a:schemeClr>
        </a:solidFill>
        <a:ln>
          <a:solidFill>
            <a:schemeClr val="accent4">
              <a:lumMod val="60000"/>
              <a:lumOff val="40000"/>
            </a:schemeClr>
          </a:solidFill>
        </a:ln>
        <a:effectLst>
          <a:outerShdw blurRad="50800" dist="38100" dir="2700000" algn="tl" rotWithShape="0">
            <a:schemeClr val="tx1">
              <a:lumMod val="50000"/>
              <a:lumOff val="50000"/>
              <a:alpha val="40000"/>
            </a:scheme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182880" rIns="182880" rtlCol="0" anchor="t"/>
        <a:lstStyle/>
        <a:p>
          <a:pPr algn="ctr">
            <a:lnSpc>
              <a:spcPct val="150000"/>
            </a:lnSpc>
          </a:pPr>
          <a:r>
            <a:rPr lang="en-US" sz="120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If you found these</a:t>
          </a:r>
          <a:r>
            <a:rPr lang="en-US" sz="1200"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 examples and tips on Advanced Pivot Tables useful, you will love my online Excel Training Program. In this comprehensive, step-by-step course, you will learn below topics:</a:t>
          </a:r>
        </a:p>
        <a:p>
          <a:pPr algn="ctr"/>
          <a:endParaRPr lang="en-US" sz="1200"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endParaRPr>
        </a:p>
        <a:p>
          <a:pPr algn="ctr"/>
          <a:endParaRPr lang="en-US" sz="120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endParaRPr>
        </a:p>
      </xdr:txBody>
    </xdr:sp>
    <xdr:clientData/>
  </xdr:twoCellAnchor>
  <xdr:twoCellAnchor>
    <xdr:from>
      <xdr:col>4</xdr:col>
      <xdr:colOff>338138</xdr:colOff>
      <xdr:row>11</xdr:row>
      <xdr:rowOff>123825</xdr:rowOff>
    </xdr:from>
    <xdr:to>
      <xdr:col>9</xdr:col>
      <xdr:colOff>433388</xdr:colOff>
      <xdr:row>24</xdr:row>
      <xdr:rowOff>66675</xdr:rowOff>
    </xdr:to>
    <xdr:grpSp>
      <xdr:nvGrpSpPr>
        <xdr:cNvPr id="4" name="Group 3">
          <a:extLst>
            <a:ext uri="{FF2B5EF4-FFF2-40B4-BE49-F238E27FC236}">
              <a16:creationId xmlns:a16="http://schemas.microsoft.com/office/drawing/2014/main" id="{693DA7A9-FAF6-4C8B-AB4D-D3069198193B}"/>
            </a:ext>
          </a:extLst>
        </xdr:cNvPr>
        <xdr:cNvGrpSpPr/>
      </xdr:nvGrpSpPr>
      <xdr:grpSpPr>
        <a:xfrm>
          <a:off x="6815138" y="2219325"/>
          <a:ext cx="3143250" cy="2419350"/>
          <a:chOff x="9867900" y="1971675"/>
          <a:chExt cx="3143250" cy="2419350"/>
        </a:xfrm>
      </xdr:grpSpPr>
      <xdr:sp macro="" textlink="">
        <xdr:nvSpPr>
          <xdr:cNvPr id="5" name="TextBox 4">
            <a:extLst>
              <a:ext uri="{FF2B5EF4-FFF2-40B4-BE49-F238E27FC236}">
                <a16:creationId xmlns:a16="http://schemas.microsoft.com/office/drawing/2014/main" id="{742B7864-4912-43FB-BA38-72281494ABF5}"/>
              </a:ext>
            </a:extLst>
          </xdr:cNvPr>
          <xdr:cNvSpPr txBox="1"/>
        </xdr:nvSpPr>
        <xdr:spPr>
          <a:xfrm>
            <a:off x="9867900" y="1971675"/>
            <a:ext cx="3143250" cy="2419350"/>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5760" rtlCol="0" anchor="t"/>
          <a:lstStyle/>
          <a:p>
            <a:pPr>
              <a:lnSpc>
                <a:spcPct val="150000"/>
              </a:lnSpc>
            </a:pPr>
            <a:r>
              <a:rPr lang="en-US" sz="1100">
                <a:latin typeface="Segoe UI Light" panose="020B0502040204020203" pitchFamily="34" charset="0"/>
                <a:cs typeface="Segoe UI Light" panose="020B0502040204020203" pitchFamily="34" charset="0"/>
              </a:rPr>
              <a:t>Power Query for</a:t>
            </a:r>
            <a:r>
              <a:rPr lang="en-US" sz="1100" baseline="0">
                <a:latin typeface="Segoe UI Light" panose="020B0502040204020203" pitchFamily="34" charset="0"/>
                <a:cs typeface="Segoe UI Light" panose="020B0502040204020203" pitchFamily="34" charset="0"/>
              </a:rPr>
              <a:t> data management</a:t>
            </a:r>
          </a:p>
          <a:p>
            <a:pPr>
              <a:lnSpc>
                <a:spcPct val="150000"/>
              </a:lnSpc>
            </a:pPr>
            <a:r>
              <a:rPr lang="en-US" sz="1100" baseline="0">
                <a:latin typeface="Segoe UI Light" panose="020B0502040204020203" pitchFamily="34" charset="0"/>
                <a:cs typeface="Segoe UI Light" panose="020B0502040204020203" pitchFamily="34" charset="0"/>
              </a:rPr>
              <a:t>Tables &amp; formatting</a:t>
            </a:r>
          </a:p>
          <a:p>
            <a:pPr>
              <a:lnSpc>
                <a:spcPct val="150000"/>
              </a:lnSpc>
            </a:pPr>
            <a:r>
              <a:rPr lang="en-US" sz="1100" baseline="0">
                <a:latin typeface="Segoe UI Light" panose="020B0502040204020203" pitchFamily="34" charset="0"/>
                <a:cs typeface="Segoe UI Light" panose="020B0502040204020203" pitchFamily="34" charset="0"/>
              </a:rPr>
              <a:t>Formulas for data analysis</a:t>
            </a:r>
          </a:p>
          <a:p>
            <a:pPr>
              <a:lnSpc>
                <a:spcPct val="150000"/>
              </a:lnSpc>
            </a:pPr>
            <a:r>
              <a:rPr lang="en-US" sz="1100" baseline="0">
                <a:latin typeface="Segoe UI Light" panose="020B0502040204020203" pitchFamily="34" charset="0"/>
                <a:cs typeface="Segoe UI Light" panose="020B0502040204020203" pitchFamily="34" charset="0"/>
              </a:rPr>
              <a:t>Relationships and Pivots</a:t>
            </a:r>
          </a:p>
          <a:p>
            <a:pPr>
              <a:lnSpc>
                <a:spcPct val="150000"/>
              </a:lnSpc>
            </a:pPr>
            <a:r>
              <a:rPr lang="en-US" sz="1100" baseline="0">
                <a:latin typeface="Segoe UI Light" panose="020B0502040204020203" pitchFamily="34" charset="0"/>
                <a:cs typeface="Segoe UI Light" panose="020B0502040204020203" pitchFamily="34" charset="0"/>
              </a:rPr>
              <a:t>Charting &amp; Adv. story telling</a:t>
            </a:r>
          </a:p>
          <a:p>
            <a:pPr>
              <a:lnSpc>
                <a:spcPct val="150000"/>
              </a:lnSpc>
            </a:pPr>
            <a:r>
              <a:rPr lang="en-US" sz="1100" baseline="0">
                <a:latin typeface="Segoe UI Light" panose="020B0502040204020203" pitchFamily="34" charset="0"/>
                <a:cs typeface="Segoe UI Light" panose="020B0502040204020203" pitchFamily="34" charset="0"/>
              </a:rPr>
              <a:t>Time saving tips &amp; tricks</a:t>
            </a:r>
          </a:p>
          <a:p>
            <a:pPr>
              <a:lnSpc>
                <a:spcPct val="150000"/>
              </a:lnSpc>
            </a:pPr>
            <a:r>
              <a:rPr lang="en-US" sz="1100" baseline="0">
                <a:latin typeface="Segoe UI Light" panose="020B0502040204020203" pitchFamily="34" charset="0"/>
                <a:cs typeface="Segoe UI Light" panose="020B0502040204020203" pitchFamily="34" charset="0"/>
              </a:rPr>
              <a:t>Pro user techniques</a:t>
            </a:r>
          </a:p>
          <a:p>
            <a:pPr>
              <a:lnSpc>
                <a:spcPct val="150000"/>
              </a:lnSpc>
            </a:pPr>
            <a:r>
              <a:rPr lang="en-US" sz="1100" baseline="0">
                <a:latin typeface="Segoe UI Light" panose="020B0502040204020203" pitchFamily="34" charset="0"/>
                <a:cs typeface="Segoe UI Light" panose="020B0502040204020203" pitchFamily="34" charset="0"/>
              </a:rPr>
              <a:t>Dashboard Reporting</a:t>
            </a:r>
            <a:endParaRPr lang="en-US" sz="1100">
              <a:latin typeface="Segoe UI Light" panose="020B0502040204020203" pitchFamily="34" charset="0"/>
              <a:cs typeface="Segoe UI Light" panose="020B0502040204020203" pitchFamily="34" charset="0"/>
            </a:endParaRPr>
          </a:p>
        </xdr:txBody>
      </xdr:sp>
      <xdr:pic>
        <xdr:nvPicPr>
          <xdr:cNvPr id="6" name="Graphic 5" descr="Table">
            <a:extLst>
              <a:ext uri="{FF2B5EF4-FFF2-40B4-BE49-F238E27FC236}">
                <a16:creationId xmlns:a16="http://schemas.microsoft.com/office/drawing/2014/main" id="{DAF7C88A-04A5-4E7A-A414-101A228DF9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008300" y="2380896"/>
            <a:ext cx="182880" cy="182880"/>
          </a:xfrm>
          <a:prstGeom prst="rect">
            <a:avLst/>
          </a:prstGeom>
        </xdr:spPr>
      </xdr:pic>
      <xdr:pic>
        <xdr:nvPicPr>
          <xdr:cNvPr id="7" name="Graphic 6" descr="Gears">
            <a:extLst>
              <a:ext uri="{FF2B5EF4-FFF2-40B4-BE49-F238E27FC236}">
                <a16:creationId xmlns:a16="http://schemas.microsoft.com/office/drawing/2014/main" id="{D35C0142-1F91-4FCC-B3BA-C1E110381C9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008300" y="2656767"/>
            <a:ext cx="182880" cy="182880"/>
          </a:xfrm>
          <a:prstGeom prst="rect">
            <a:avLst/>
          </a:prstGeom>
        </xdr:spPr>
      </xdr:pic>
      <xdr:pic>
        <xdr:nvPicPr>
          <xdr:cNvPr id="8" name="Graphic 7" descr="Bar chart">
            <a:extLst>
              <a:ext uri="{FF2B5EF4-FFF2-40B4-BE49-F238E27FC236}">
                <a16:creationId xmlns:a16="http://schemas.microsoft.com/office/drawing/2014/main" id="{C418A233-6286-491D-A01D-6A42130383C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008300" y="3208509"/>
            <a:ext cx="182880" cy="182880"/>
          </a:xfrm>
          <a:prstGeom prst="rect">
            <a:avLst/>
          </a:prstGeom>
        </xdr:spPr>
      </xdr:pic>
      <xdr:pic>
        <xdr:nvPicPr>
          <xdr:cNvPr id="9" name="Graphic 8" descr="Decision chart">
            <a:extLst>
              <a:ext uri="{FF2B5EF4-FFF2-40B4-BE49-F238E27FC236}">
                <a16:creationId xmlns:a16="http://schemas.microsoft.com/office/drawing/2014/main" id="{5E925C29-E3A9-40CD-9721-4D1BB351518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008300" y="2932638"/>
            <a:ext cx="182880" cy="182880"/>
          </a:xfrm>
          <a:prstGeom prst="rect">
            <a:avLst/>
          </a:prstGeom>
        </xdr:spPr>
      </xdr:pic>
      <xdr:pic>
        <xdr:nvPicPr>
          <xdr:cNvPr id="10" name="Graphic 9" descr="Stopwatch">
            <a:extLst>
              <a:ext uri="{FF2B5EF4-FFF2-40B4-BE49-F238E27FC236}">
                <a16:creationId xmlns:a16="http://schemas.microsoft.com/office/drawing/2014/main" id="{DF927F03-60D6-4DAC-B92B-1822CFAC854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0008300" y="3484380"/>
            <a:ext cx="182880" cy="182880"/>
          </a:xfrm>
          <a:prstGeom prst="rect">
            <a:avLst/>
          </a:prstGeom>
        </xdr:spPr>
      </xdr:pic>
      <xdr:pic>
        <xdr:nvPicPr>
          <xdr:cNvPr id="11" name="Graphic 10" descr="Body builder">
            <a:extLst>
              <a:ext uri="{FF2B5EF4-FFF2-40B4-BE49-F238E27FC236}">
                <a16:creationId xmlns:a16="http://schemas.microsoft.com/office/drawing/2014/main" id="{B68560B7-50A6-4202-8942-FCE074A909D4}"/>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0008300" y="3760251"/>
            <a:ext cx="182880" cy="182880"/>
          </a:xfrm>
          <a:prstGeom prst="rect">
            <a:avLst/>
          </a:prstGeom>
        </xdr:spPr>
      </xdr:pic>
      <xdr:pic>
        <xdr:nvPicPr>
          <xdr:cNvPr id="12" name="Graphic 11" descr="Database">
            <a:extLst>
              <a:ext uri="{FF2B5EF4-FFF2-40B4-BE49-F238E27FC236}">
                <a16:creationId xmlns:a16="http://schemas.microsoft.com/office/drawing/2014/main" id="{AC6138DB-DD20-4F6B-A54E-FD5235E0A4B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0008300" y="2105025"/>
            <a:ext cx="182880" cy="182880"/>
          </a:xfrm>
          <a:prstGeom prst="rect">
            <a:avLst/>
          </a:prstGeom>
        </xdr:spPr>
      </xdr:pic>
      <xdr:pic>
        <xdr:nvPicPr>
          <xdr:cNvPr id="13" name="Graphic 12" descr="Presentation with bar chart">
            <a:extLst>
              <a:ext uri="{FF2B5EF4-FFF2-40B4-BE49-F238E27FC236}">
                <a16:creationId xmlns:a16="http://schemas.microsoft.com/office/drawing/2014/main" id="{E2AA124D-01E7-478B-9B9D-B552C6B8B7E9}"/>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0008300" y="4036125"/>
            <a:ext cx="182880" cy="182880"/>
          </a:xfrm>
          <a:prstGeom prst="rect">
            <a:avLst/>
          </a:prstGeom>
        </xdr:spPr>
      </xdr:pic>
    </xdr:grpSp>
    <xdr:clientData/>
  </xdr:twoCellAnchor>
  <xdr:twoCellAnchor>
    <xdr:from>
      <xdr:col>4</xdr:col>
      <xdr:colOff>400050</xdr:colOff>
      <xdr:row>25</xdr:row>
      <xdr:rowOff>133350</xdr:rowOff>
    </xdr:from>
    <xdr:to>
      <xdr:col>9</xdr:col>
      <xdr:colOff>371476</xdr:colOff>
      <xdr:row>30</xdr:row>
      <xdr:rowOff>171450</xdr:rowOff>
    </xdr:to>
    <xdr:sp macro="" textlink="">
      <xdr:nvSpPr>
        <xdr:cNvPr id="14" name="Rectangle: Rounded Corners 13">
          <a:hlinkClick xmlns:r="http://schemas.openxmlformats.org/officeDocument/2006/relationships" r:id="rId17"/>
          <a:extLst>
            <a:ext uri="{FF2B5EF4-FFF2-40B4-BE49-F238E27FC236}">
              <a16:creationId xmlns:a16="http://schemas.microsoft.com/office/drawing/2014/main" id="{B6693296-7B78-4787-B667-BE33E2EEF437}"/>
            </a:ext>
          </a:extLst>
        </xdr:cNvPr>
        <xdr:cNvSpPr/>
      </xdr:nvSpPr>
      <xdr:spPr>
        <a:xfrm>
          <a:off x="6877050" y="4895850"/>
          <a:ext cx="3019426" cy="990600"/>
        </a:xfrm>
        <a:prstGeom prst="roundRect">
          <a:avLst>
            <a:gd name="adj" fmla="val 705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effectLst>
                <a:outerShdw blurRad="50800" dist="38100" dir="5400000" algn="t" rotWithShape="0">
                  <a:prstClr val="black">
                    <a:alpha val="40000"/>
                  </a:prstClr>
                </a:outerShdw>
              </a:effectLst>
              <a:latin typeface="Segoe UI Light" panose="020B0502040204020203" pitchFamily="34" charset="0"/>
              <a:cs typeface="Segoe UI Light" panose="020B0502040204020203" pitchFamily="34" charset="0"/>
            </a:rPr>
            <a:t>Click</a:t>
          </a:r>
          <a:r>
            <a:rPr lang="en-US" sz="1100" baseline="0">
              <a:effectLst>
                <a:outerShdw blurRad="50800" dist="38100" dir="5400000" algn="t" rotWithShape="0">
                  <a:prstClr val="black">
                    <a:alpha val="40000"/>
                  </a:prstClr>
                </a:outerShdw>
              </a:effectLst>
              <a:latin typeface="Segoe UI Light" panose="020B0502040204020203" pitchFamily="34" charset="0"/>
              <a:cs typeface="Segoe UI Light" panose="020B0502040204020203" pitchFamily="34" charset="0"/>
            </a:rPr>
            <a:t> here to know more about</a:t>
          </a:r>
        </a:p>
        <a:p>
          <a:pPr algn="ctr"/>
          <a:r>
            <a:rPr lang="en-US" sz="1800" baseline="0">
              <a:effectLst>
                <a:outerShdw blurRad="50800" dist="38100" dir="5400000" algn="t" rotWithShape="0">
                  <a:prstClr val="black">
                    <a:alpha val="40000"/>
                  </a:prstClr>
                </a:outerShdw>
              </a:effectLst>
              <a:latin typeface="Segoe UI Black" panose="020B0A02040204020203" pitchFamily="34" charset="0"/>
              <a:ea typeface="Segoe UI Black" panose="020B0A02040204020203" pitchFamily="34" charset="0"/>
              <a:cs typeface="Segoe UI Light" panose="020B0502040204020203" pitchFamily="34" charset="0"/>
            </a:rPr>
            <a:t>Excel School Program</a:t>
          </a:r>
        </a:p>
      </xdr:txBody>
    </xdr:sp>
    <xdr:clientData/>
  </xdr:twoCellAnchor>
  <xdr:twoCellAnchor>
    <xdr:from>
      <xdr:col>1</xdr:col>
      <xdr:colOff>0</xdr:colOff>
      <xdr:row>0</xdr:row>
      <xdr:rowOff>0</xdr:rowOff>
    </xdr:from>
    <xdr:to>
      <xdr:col>3</xdr:col>
      <xdr:colOff>0</xdr:colOff>
      <xdr:row>3</xdr:row>
      <xdr:rowOff>38100</xdr:rowOff>
    </xdr:to>
    <xdr:sp macro="" textlink="">
      <xdr:nvSpPr>
        <xdr:cNvPr id="15" name="Rectangle 14">
          <a:extLst>
            <a:ext uri="{FF2B5EF4-FFF2-40B4-BE49-F238E27FC236}">
              <a16:creationId xmlns:a16="http://schemas.microsoft.com/office/drawing/2014/main" id="{99CD9055-321D-4413-8D03-B19E8C52A5E5}"/>
            </a:ext>
          </a:extLst>
        </xdr:cNvPr>
        <xdr:cNvSpPr/>
      </xdr:nvSpPr>
      <xdr:spPr>
        <a:xfrm>
          <a:off x="180975" y="0"/>
          <a:ext cx="6010275" cy="609600"/>
        </a:xfrm>
        <a:prstGeom prst="rect">
          <a:avLst/>
        </a:prstGeom>
        <a:solidFill>
          <a:schemeClr val="accent5"/>
        </a:solidFill>
        <a:ln>
          <a:solidFill>
            <a:schemeClr val="accent5">
              <a:lumMod val="75000"/>
            </a:schemeClr>
          </a:solidFill>
        </a:ln>
        <a:effectLst>
          <a:outerShdw blurRad="50800" dist="38100" dir="2700000" algn="tl" rotWithShape="0">
            <a:schemeClr val="tx1">
              <a:lumMod val="50000"/>
              <a:lumOff val="50000"/>
              <a:alpha val="40000"/>
            </a:scheme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2800">
              <a:solidFill>
                <a:schemeClr val="bg1">
                  <a:lumMod val="95000"/>
                </a:schemeClr>
              </a:solidFill>
              <a:latin typeface="Segoe UI Black" panose="020B0A02040204020203" pitchFamily="34" charset="0"/>
              <a:ea typeface="Segoe UI Black" panose="020B0A02040204020203" pitchFamily="34" charset="0"/>
            </a:rPr>
            <a:t>Advanced</a:t>
          </a:r>
          <a:r>
            <a:rPr lang="en-US" sz="2800" baseline="0">
              <a:solidFill>
                <a:schemeClr val="bg1">
                  <a:lumMod val="95000"/>
                </a:schemeClr>
              </a:solidFill>
              <a:latin typeface="Segoe UI Black" panose="020B0A02040204020203" pitchFamily="34" charset="0"/>
              <a:ea typeface="Segoe UI Black" panose="020B0A02040204020203" pitchFamily="34" charset="0"/>
            </a:rPr>
            <a:t> Pivot Table Tricks</a:t>
          </a:r>
          <a:endParaRPr lang="en-US" sz="2800">
            <a:solidFill>
              <a:schemeClr val="bg1">
                <a:lumMod val="95000"/>
              </a:schemeClr>
            </a:solidFill>
            <a:latin typeface="Segoe UI Black" panose="020B0A02040204020203" pitchFamily="34" charset="0"/>
            <a:ea typeface="Segoe UI Black" panose="020B0A02040204020203" pitchFamily="34" charset="0"/>
          </a:endParaRPr>
        </a:p>
      </xdr:txBody>
    </xdr:sp>
    <xdr:clientData/>
  </xdr:twoCellAnchor>
  <xdr:twoCellAnchor>
    <xdr:from>
      <xdr:col>1</xdr:col>
      <xdr:colOff>0</xdr:colOff>
      <xdr:row>3</xdr:row>
      <xdr:rowOff>152400</xdr:rowOff>
    </xdr:from>
    <xdr:to>
      <xdr:col>3</xdr:col>
      <xdr:colOff>0</xdr:colOff>
      <xdr:row>32</xdr:row>
      <xdr:rowOff>0</xdr:rowOff>
    </xdr:to>
    <xdr:sp macro="" textlink="">
      <xdr:nvSpPr>
        <xdr:cNvPr id="16" name="Rectangle 15">
          <a:extLst>
            <a:ext uri="{FF2B5EF4-FFF2-40B4-BE49-F238E27FC236}">
              <a16:creationId xmlns:a16="http://schemas.microsoft.com/office/drawing/2014/main" id="{6E5DAA8A-4BDC-49DB-8CF5-C01A225B5718}"/>
            </a:ext>
          </a:extLst>
        </xdr:cNvPr>
        <xdr:cNvSpPr/>
      </xdr:nvSpPr>
      <xdr:spPr>
        <a:xfrm>
          <a:off x="180975" y="723900"/>
          <a:ext cx="6010275" cy="5372100"/>
        </a:xfrm>
        <a:prstGeom prst="rect">
          <a:avLst/>
        </a:prstGeom>
        <a:solidFill>
          <a:schemeClr val="accent5">
            <a:lumMod val="20000"/>
            <a:lumOff val="80000"/>
          </a:schemeClr>
        </a:solidFill>
        <a:ln>
          <a:solidFill>
            <a:schemeClr val="accent5">
              <a:lumMod val="75000"/>
            </a:schemeClr>
          </a:solidFill>
        </a:ln>
        <a:effectLst>
          <a:outerShdw blurRad="50800" dist="38100" dir="2700000" algn="tl" rotWithShape="0">
            <a:schemeClr val="tx1">
              <a:lumMod val="50000"/>
              <a:lumOff val="50000"/>
              <a:alpha val="40000"/>
            </a:scheme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lnSpc>
              <a:spcPct val="150000"/>
            </a:lnSpc>
          </a:pPr>
          <a:r>
            <a:rPr lang="en-US" sz="120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Welcome</a:t>
          </a:r>
          <a:r>
            <a:rPr lang="en-US" sz="1200"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 to Advanced Pivot Table Tricks workbooks.</a:t>
          </a:r>
        </a:p>
        <a:p>
          <a:pPr algn="ctr">
            <a:lnSpc>
              <a:spcPct val="150000"/>
            </a:lnSpc>
          </a:pPr>
          <a:r>
            <a:rPr lang="en-US" sz="1200" b="1"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This is file 2 of 2. </a:t>
          </a:r>
          <a:r>
            <a:rPr lang="en-US" sz="1200"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In this file, you will find all the examples, tips &amp; complete dashboard related to data-model pivots. Refer to File 1 for tips &amp; tricks on non-data-model pivots.</a:t>
          </a:r>
        </a:p>
        <a:p>
          <a:pPr algn="ctr">
            <a:lnSpc>
              <a:spcPct val="150000"/>
            </a:lnSpc>
          </a:pPr>
          <a:endParaRPr lang="en-US" sz="120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endParaRPr>
        </a:p>
        <a:p>
          <a:pPr algn="ctr">
            <a:lnSpc>
              <a:spcPct val="150000"/>
            </a:lnSpc>
          </a:pPr>
          <a:r>
            <a:rPr lang="en-US" sz="1200">
              <a:solidFill>
                <a:schemeClr val="tx1">
                  <a:lumMod val="85000"/>
                  <a:lumOff val="15000"/>
                </a:schemeClr>
              </a:solidFill>
              <a:latin typeface="Segoe UI Black" panose="020B0A02040204020203" pitchFamily="34" charset="0"/>
              <a:ea typeface="Segoe UI Black" panose="020B0A02040204020203" pitchFamily="34" charset="0"/>
              <a:cs typeface="Segoe UI Light" panose="020B0502040204020203" pitchFamily="34" charset="0"/>
            </a:rPr>
            <a:t>How to use this file?</a:t>
          </a:r>
        </a:p>
        <a:p>
          <a:pPr algn="l">
            <a:lnSpc>
              <a:spcPct val="150000"/>
            </a:lnSpc>
          </a:pPr>
          <a:r>
            <a:rPr lang="en-US" sz="120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&gt;</a:t>
          </a:r>
          <a:r>
            <a:rPr lang="en-US" sz="1200"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 Examine the data model from Data ribbon &gt; Relationships.</a:t>
          </a:r>
        </a:p>
        <a:p>
          <a:pPr algn="l">
            <a:lnSpc>
              <a:spcPct val="150000"/>
            </a:lnSpc>
          </a:pPr>
          <a:r>
            <a:rPr lang="en-US" sz="1200"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&gt; Refer to Sample Pivots or other tabs for pivot table examples &amp; tricks.</a:t>
          </a:r>
        </a:p>
        <a:p>
          <a:pPr algn="l">
            <a:lnSpc>
              <a:spcPct val="150000"/>
            </a:lnSpc>
          </a:pPr>
          <a:r>
            <a:rPr lang="en-US" sz="1200"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&gt; Select any cell in the pivot table to view its set up. You can enable "Pivot Table Fields"  pane from Analyze ribbon.</a:t>
          </a:r>
        </a:p>
        <a:p>
          <a:pPr algn="l">
            <a:lnSpc>
              <a:spcPct val="150000"/>
            </a:lnSpc>
          </a:pPr>
          <a:r>
            <a:rPr lang="en-US" sz="1200"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&gt; Refer to Dashboard tab for Call Centre Dashboard and "Pivots for dashboard" for the calculations.</a:t>
          </a:r>
          <a:endParaRPr lang="en-US" sz="120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endParaRPr>
        </a:p>
        <a:p>
          <a:pPr algn="ctr">
            <a:lnSpc>
              <a:spcPct val="150000"/>
            </a:lnSpc>
          </a:pPr>
          <a:r>
            <a:rPr lang="en-US" sz="1200">
              <a:solidFill>
                <a:schemeClr val="tx1">
                  <a:lumMod val="85000"/>
                  <a:lumOff val="15000"/>
                </a:schemeClr>
              </a:solidFill>
              <a:latin typeface="Segoe UI Black" panose="020B0A02040204020203" pitchFamily="34" charset="0"/>
              <a:ea typeface="Segoe UI Black" panose="020B0A02040204020203" pitchFamily="34" charset="0"/>
              <a:cs typeface="Segoe UI Light" panose="020B0502040204020203" pitchFamily="34" charset="0"/>
            </a:rPr>
            <a:t>Links for additional material</a:t>
          </a:r>
        </a:p>
        <a:p>
          <a:pPr algn="ctr">
            <a:lnSpc>
              <a:spcPct val="150000"/>
            </a:lnSpc>
          </a:pPr>
          <a:endParaRPr lang="en-US" sz="1200">
            <a:solidFill>
              <a:schemeClr val="tx1">
                <a:lumMod val="85000"/>
                <a:lumOff val="15000"/>
              </a:schemeClr>
            </a:solidFill>
            <a:latin typeface="Segoe UI Black" panose="020B0A02040204020203" pitchFamily="34" charset="0"/>
            <a:ea typeface="Segoe UI Black" panose="020B0A02040204020203" pitchFamily="34" charset="0"/>
            <a:cs typeface="Segoe UI Light" panose="020B0502040204020203" pitchFamily="34" charset="0"/>
          </a:endParaRPr>
        </a:p>
      </xdr:txBody>
    </xdr:sp>
    <xdr:clientData/>
  </xdr:twoCellAnchor>
  <xdr:oneCellAnchor>
    <xdr:from>
      <xdr:col>1</xdr:col>
      <xdr:colOff>0</xdr:colOff>
      <xdr:row>24</xdr:row>
      <xdr:rowOff>0</xdr:rowOff>
    </xdr:from>
    <xdr:ext cx="6010275" cy="282450"/>
    <xdr:sp macro="" textlink="">
      <xdr:nvSpPr>
        <xdr:cNvPr id="17" name="TextBox 16">
          <a:hlinkClick xmlns:r="http://schemas.openxmlformats.org/officeDocument/2006/relationships" r:id="rId18"/>
          <a:extLst>
            <a:ext uri="{FF2B5EF4-FFF2-40B4-BE49-F238E27FC236}">
              <a16:creationId xmlns:a16="http://schemas.microsoft.com/office/drawing/2014/main" id="{62299D79-E194-449B-9990-8EA09D16895E}"/>
            </a:ext>
          </a:extLst>
        </xdr:cNvPr>
        <xdr:cNvSpPr txBox="1"/>
      </xdr:nvSpPr>
      <xdr:spPr>
        <a:xfrm>
          <a:off x="180975" y="4572000"/>
          <a:ext cx="6010275" cy="28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u="none"/>
            <a:t>→ </a:t>
          </a:r>
          <a:r>
            <a:rPr lang="en-US" sz="1100" u="sng">
              <a:solidFill>
                <a:schemeClr val="accent5">
                  <a:lumMod val="75000"/>
                </a:schemeClr>
              </a:solidFill>
              <a:latin typeface="Segoe UI Semibold" panose="020B0702040204020203" pitchFamily="34" charset="0"/>
              <a:cs typeface="Segoe UI Semibold" panose="020B0702040204020203" pitchFamily="34" charset="0"/>
            </a:rPr>
            <a:t>Companion Article - Advanced Pivot Tables</a:t>
          </a:r>
        </a:p>
      </xdr:txBody>
    </xdr:sp>
    <xdr:clientData/>
  </xdr:oneCellAnchor>
  <xdr:oneCellAnchor>
    <xdr:from>
      <xdr:col>1</xdr:col>
      <xdr:colOff>0</xdr:colOff>
      <xdr:row>25</xdr:row>
      <xdr:rowOff>98550</xdr:rowOff>
    </xdr:from>
    <xdr:ext cx="6010275" cy="282450"/>
    <xdr:sp macro="" textlink="">
      <xdr:nvSpPr>
        <xdr:cNvPr id="18" name="TextBox 17">
          <a:hlinkClick xmlns:r="http://schemas.openxmlformats.org/officeDocument/2006/relationships" r:id="rId19"/>
          <a:extLst>
            <a:ext uri="{FF2B5EF4-FFF2-40B4-BE49-F238E27FC236}">
              <a16:creationId xmlns:a16="http://schemas.microsoft.com/office/drawing/2014/main" id="{4BD34014-DC72-4E23-BE2D-0813E6EE624D}"/>
            </a:ext>
          </a:extLst>
        </xdr:cNvPr>
        <xdr:cNvSpPr txBox="1"/>
      </xdr:nvSpPr>
      <xdr:spPr>
        <a:xfrm>
          <a:off x="180975" y="4861050"/>
          <a:ext cx="6010275" cy="28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u="none"/>
            <a:t>→ </a:t>
          </a:r>
          <a:r>
            <a:rPr lang="en-US" sz="1100" u="sng">
              <a:solidFill>
                <a:schemeClr val="accent5">
                  <a:lumMod val="75000"/>
                </a:schemeClr>
              </a:solidFill>
              <a:latin typeface="Segoe UI Semibold" panose="020B0702040204020203" pitchFamily="34" charset="0"/>
              <a:cs typeface="Segoe UI Semibold" panose="020B0702040204020203" pitchFamily="34" charset="0"/>
            </a:rPr>
            <a:t>Introduction to Pivot Tables</a:t>
          </a:r>
        </a:p>
      </xdr:txBody>
    </xdr:sp>
    <xdr:clientData/>
  </xdr:oneCellAnchor>
  <xdr:oneCellAnchor>
    <xdr:from>
      <xdr:col>1</xdr:col>
      <xdr:colOff>0</xdr:colOff>
      <xdr:row>27</xdr:row>
      <xdr:rowOff>0</xdr:rowOff>
    </xdr:from>
    <xdr:ext cx="6010275" cy="282450"/>
    <xdr:sp macro="" textlink="">
      <xdr:nvSpPr>
        <xdr:cNvPr id="19" name="TextBox 18">
          <a:hlinkClick xmlns:r="http://schemas.openxmlformats.org/officeDocument/2006/relationships" r:id="rId20"/>
          <a:extLst>
            <a:ext uri="{FF2B5EF4-FFF2-40B4-BE49-F238E27FC236}">
              <a16:creationId xmlns:a16="http://schemas.microsoft.com/office/drawing/2014/main" id="{3625E08E-EB12-4B43-ADCD-0A23730C7C42}"/>
            </a:ext>
          </a:extLst>
        </xdr:cNvPr>
        <xdr:cNvSpPr txBox="1"/>
      </xdr:nvSpPr>
      <xdr:spPr>
        <a:xfrm>
          <a:off x="180975" y="5143500"/>
          <a:ext cx="6010275" cy="28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u="none"/>
            <a:t>→ </a:t>
          </a:r>
          <a:r>
            <a:rPr lang="en-US" sz="1100" u="sng">
              <a:solidFill>
                <a:schemeClr val="accent5">
                  <a:lumMod val="75000"/>
                </a:schemeClr>
              </a:solidFill>
              <a:latin typeface="Segoe UI Semibold" panose="020B0702040204020203" pitchFamily="34" charset="0"/>
              <a:cs typeface="Segoe UI Semibold" panose="020B0702040204020203" pitchFamily="34" charset="0"/>
            </a:rPr>
            <a:t>Complete guide on working with Slicers</a:t>
          </a:r>
        </a:p>
      </xdr:txBody>
    </xdr:sp>
    <xdr:clientData/>
  </xdr:oneCellAnchor>
  <xdr:twoCellAnchor editAs="oneCell">
    <xdr:from>
      <xdr:col>11</xdr:col>
      <xdr:colOff>0</xdr:colOff>
      <xdr:row>1</xdr:row>
      <xdr:rowOff>0</xdr:rowOff>
    </xdr:from>
    <xdr:to>
      <xdr:col>11</xdr:col>
      <xdr:colOff>1571320</xdr:colOff>
      <xdr:row>3</xdr:row>
      <xdr:rowOff>44422</xdr:rowOff>
    </xdr:to>
    <xdr:pic>
      <xdr:nvPicPr>
        <xdr:cNvPr id="20" name="Picture 19">
          <a:extLst>
            <a:ext uri="{FF2B5EF4-FFF2-40B4-BE49-F238E27FC236}">
              <a16:creationId xmlns:a16="http://schemas.microsoft.com/office/drawing/2014/main" id="{9A1B255C-314C-456C-93E6-FE2AF01CF9F1}"/>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0591800" y="190500"/>
          <a:ext cx="1571320" cy="42542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15</xdr:col>
      <xdr:colOff>114300</xdr:colOff>
      <xdr:row>17</xdr:row>
      <xdr:rowOff>122096</xdr:rowOff>
    </xdr:from>
    <xdr:ext cx="3390900" cy="297004"/>
    <xdr:sp macro="" textlink="">
      <xdr:nvSpPr>
        <xdr:cNvPr id="42" name="TextBox 41">
          <a:extLst>
            <a:ext uri="{FF2B5EF4-FFF2-40B4-BE49-F238E27FC236}">
              <a16:creationId xmlns:a16="http://schemas.microsoft.com/office/drawing/2014/main" id="{00000000-0008-0000-0600-00002A000000}"/>
            </a:ext>
          </a:extLst>
        </xdr:cNvPr>
        <xdr:cNvSpPr txBox="1"/>
      </xdr:nvSpPr>
      <xdr:spPr>
        <a:xfrm>
          <a:off x="5495925" y="3474896"/>
          <a:ext cx="3390900" cy="297004"/>
        </a:xfrm>
        <a:prstGeom prst="rect">
          <a:avLst/>
        </a:prstGeom>
        <a:solidFill>
          <a:schemeClr val="bg1">
            <a:lumMod val="8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t">
          <a:noAutofit/>
        </a:bodyPr>
        <a:lstStyle/>
        <a:p>
          <a:pPr algn="l"/>
          <a:r>
            <a:rPr lang="en-US" sz="1200">
              <a:solidFill>
                <a:schemeClr val="accent1"/>
              </a:solidFill>
              <a:latin typeface="Segoe UI Semibold" panose="020B0702040204020203" pitchFamily="34" charset="0"/>
              <a:ea typeface="Segoe UI Black" panose="020B0A02040204020203" pitchFamily="34" charset="0"/>
              <a:cs typeface="Segoe UI Semibold" panose="020B0702040204020203" pitchFamily="34" charset="0"/>
            </a:rPr>
            <a:t>Annual Trends</a:t>
          </a:r>
        </a:p>
      </xdr:txBody>
    </xdr:sp>
    <xdr:clientData/>
  </xdr:oneCellAnchor>
  <xdr:twoCellAnchor>
    <xdr:from>
      <xdr:col>0</xdr:col>
      <xdr:colOff>219074</xdr:colOff>
      <xdr:row>3</xdr:row>
      <xdr:rowOff>0</xdr:rowOff>
    </xdr:from>
    <xdr:to>
      <xdr:col>4</xdr:col>
      <xdr:colOff>161924</xdr:colOff>
      <xdr:row>29</xdr:row>
      <xdr:rowOff>0</xdr:rowOff>
    </xdr:to>
    <xdr:sp macro="" textlink="">
      <xdr:nvSpPr>
        <xdr:cNvPr id="3" name="Rectangle 2">
          <a:extLst>
            <a:ext uri="{FF2B5EF4-FFF2-40B4-BE49-F238E27FC236}">
              <a16:creationId xmlns:a16="http://schemas.microsoft.com/office/drawing/2014/main" id="{00000000-0008-0000-0600-000003000000}"/>
            </a:ext>
          </a:extLst>
        </xdr:cNvPr>
        <xdr:cNvSpPr/>
      </xdr:nvSpPr>
      <xdr:spPr>
        <a:xfrm>
          <a:off x="219074" y="419100"/>
          <a:ext cx="1647825" cy="5448300"/>
        </a:xfrm>
        <a:prstGeom prst="rect">
          <a:avLst/>
        </a:prstGeom>
        <a:noFill/>
        <a:ln w="57150">
          <a:solidFill>
            <a:schemeClr val="accent1"/>
          </a:solidFill>
        </a:ln>
        <a:effectLst>
          <a:outerShdw blurRad="50800" dist="38100" dir="2700000" algn="tl" rotWithShape="0">
            <a:schemeClr val="accent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7</xdr:row>
      <xdr:rowOff>123824</xdr:rowOff>
    </xdr:from>
    <xdr:to>
      <xdr:col>19</xdr:col>
      <xdr:colOff>0</xdr:colOff>
      <xdr:row>16</xdr:row>
      <xdr:rowOff>209549</xdr:rowOff>
    </xdr:to>
    <xdr:graphicFrame macro="">
      <xdr:nvGraphicFramePr>
        <xdr:cNvPr id="4" name="Chart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455294</xdr:colOff>
      <xdr:row>4</xdr:row>
      <xdr:rowOff>0</xdr:rowOff>
    </xdr:from>
    <xdr:to>
      <xdr:col>19</xdr:col>
      <xdr:colOff>0</xdr:colOff>
      <xdr:row>5</xdr:row>
      <xdr:rowOff>161924</xdr:rowOff>
    </xdr:to>
    <mc:AlternateContent xmlns:mc="http://schemas.openxmlformats.org/markup-compatibility/2006" xmlns:a14="http://schemas.microsoft.com/office/drawing/2010/main">
      <mc:Choice Requires="a14">
        <xdr:graphicFrame macro="">
          <xdr:nvGraphicFramePr>
            <xdr:cNvPr id="6" name="Manager">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7589519" y="1181100"/>
              <a:ext cx="1297306" cy="3714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0</xdr:colOff>
      <xdr:row>21</xdr:row>
      <xdr:rowOff>76200</xdr:rowOff>
    </xdr:from>
    <xdr:to>
      <xdr:col>14</xdr:col>
      <xdr:colOff>0</xdr:colOff>
      <xdr:row>22</xdr:row>
      <xdr:rowOff>0</xdr:rowOff>
    </xdr:to>
    <xdr:sp macro="" textlink="">
      <xdr:nvSpPr>
        <xdr:cNvPr id="13" name="Rectangle 12">
          <a:extLst>
            <a:ext uri="{FF2B5EF4-FFF2-40B4-BE49-F238E27FC236}">
              <a16:creationId xmlns:a16="http://schemas.microsoft.com/office/drawing/2014/main" id="{00000000-0008-0000-0600-00000D000000}"/>
            </a:ext>
          </a:extLst>
        </xdr:cNvPr>
        <xdr:cNvSpPr/>
      </xdr:nvSpPr>
      <xdr:spPr>
        <a:xfrm>
          <a:off x="3924300" y="4686300"/>
          <a:ext cx="1828800" cy="13335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23</xdr:row>
      <xdr:rowOff>76200</xdr:rowOff>
    </xdr:from>
    <xdr:to>
      <xdr:col>14</xdr:col>
      <xdr:colOff>0</xdr:colOff>
      <xdr:row>24</xdr:row>
      <xdr:rowOff>0</xdr:rowOff>
    </xdr:to>
    <xdr:sp macro="" textlink="">
      <xdr:nvSpPr>
        <xdr:cNvPr id="14" name="Rectangle 13">
          <a:extLst>
            <a:ext uri="{FF2B5EF4-FFF2-40B4-BE49-F238E27FC236}">
              <a16:creationId xmlns:a16="http://schemas.microsoft.com/office/drawing/2014/main" id="{00000000-0008-0000-0600-00000E000000}"/>
            </a:ext>
          </a:extLst>
        </xdr:cNvPr>
        <xdr:cNvSpPr/>
      </xdr:nvSpPr>
      <xdr:spPr>
        <a:xfrm>
          <a:off x="3924300" y="5105400"/>
          <a:ext cx="1828800" cy="13335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25</xdr:row>
      <xdr:rowOff>76200</xdr:rowOff>
    </xdr:from>
    <xdr:to>
      <xdr:col>14</xdr:col>
      <xdr:colOff>0</xdr:colOff>
      <xdr:row>26</xdr:row>
      <xdr:rowOff>0</xdr:rowOff>
    </xdr:to>
    <xdr:sp macro="" textlink="">
      <xdr:nvSpPr>
        <xdr:cNvPr id="15" name="Rectangle 14">
          <a:extLst>
            <a:ext uri="{FF2B5EF4-FFF2-40B4-BE49-F238E27FC236}">
              <a16:creationId xmlns:a16="http://schemas.microsoft.com/office/drawing/2014/main" id="{00000000-0008-0000-0600-00000F000000}"/>
            </a:ext>
          </a:extLst>
        </xdr:cNvPr>
        <xdr:cNvSpPr/>
      </xdr:nvSpPr>
      <xdr:spPr>
        <a:xfrm>
          <a:off x="3924300" y="5524500"/>
          <a:ext cx="1828800" cy="13335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27</xdr:row>
      <xdr:rowOff>76200</xdr:rowOff>
    </xdr:from>
    <xdr:to>
      <xdr:col>14</xdr:col>
      <xdr:colOff>0</xdr:colOff>
      <xdr:row>28</xdr:row>
      <xdr:rowOff>0</xdr:rowOff>
    </xdr:to>
    <xdr:sp macro="" textlink="">
      <xdr:nvSpPr>
        <xdr:cNvPr id="16" name="Rectangle 15">
          <a:extLst>
            <a:ext uri="{FF2B5EF4-FFF2-40B4-BE49-F238E27FC236}">
              <a16:creationId xmlns:a16="http://schemas.microsoft.com/office/drawing/2014/main" id="{00000000-0008-0000-0600-000010000000}"/>
            </a:ext>
          </a:extLst>
        </xdr:cNvPr>
        <xdr:cNvSpPr/>
      </xdr:nvSpPr>
      <xdr:spPr>
        <a:xfrm>
          <a:off x="3924300" y="5943600"/>
          <a:ext cx="1828800" cy="13335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19</xdr:row>
      <xdr:rowOff>0</xdr:rowOff>
    </xdr:from>
    <xdr:to>
      <xdr:col>19</xdr:col>
      <xdr:colOff>0</xdr:colOff>
      <xdr:row>28</xdr:row>
      <xdr:rowOff>0</xdr:rowOff>
    </xdr:to>
    <xdr:graphicFrame macro="">
      <xdr:nvGraphicFramePr>
        <xdr:cNvPr id="17" name="Chart 16">
          <a:extLst>
            <a:ext uri="{FF2B5EF4-FFF2-40B4-BE49-F238E27FC236}">
              <a16:creationId xmlns:a16="http://schemas.microsoft.com/office/drawing/2014/main" id="{00000000-0008-0000-06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148318</xdr:colOff>
      <xdr:row>2</xdr:row>
      <xdr:rowOff>104775</xdr:rowOff>
    </xdr:from>
    <xdr:to>
      <xdr:col>20</xdr:col>
      <xdr:colOff>239088</xdr:colOff>
      <xdr:row>30</xdr:row>
      <xdr:rowOff>14568</xdr:rowOff>
    </xdr:to>
    <xdr:grpSp>
      <xdr:nvGrpSpPr>
        <xdr:cNvPr id="28" name="Group 27">
          <a:extLst>
            <a:ext uri="{FF2B5EF4-FFF2-40B4-BE49-F238E27FC236}">
              <a16:creationId xmlns:a16="http://schemas.microsoft.com/office/drawing/2014/main" id="{00000000-0008-0000-0600-00001C000000}"/>
            </a:ext>
          </a:extLst>
        </xdr:cNvPr>
        <xdr:cNvGrpSpPr/>
      </xdr:nvGrpSpPr>
      <xdr:grpSpPr>
        <a:xfrm>
          <a:off x="2015218" y="923925"/>
          <a:ext cx="7529795" cy="5720043"/>
          <a:chOff x="1979919" y="308162"/>
          <a:chExt cx="6814980" cy="5870820"/>
        </a:xfrm>
      </xdr:grpSpPr>
      <xdr:sp macro="" textlink="">
        <xdr:nvSpPr>
          <xdr:cNvPr id="22" name="Rectangle 21">
            <a:extLst>
              <a:ext uri="{FF2B5EF4-FFF2-40B4-BE49-F238E27FC236}">
                <a16:creationId xmlns:a16="http://schemas.microsoft.com/office/drawing/2014/main" id="{00000000-0008-0000-0600-000016000000}"/>
              </a:ext>
            </a:extLst>
          </xdr:cNvPr>
          <xdr:cNvSpPr/>
        </xdr:nvSpPr>
        <xdr:spPr>
          <a:xfrm>
            <a:off x="8583706" y="425824"/>
            <a:ext cx="156882" cy="5692588"/>
          </a:xfrm>
          <a:prstGeom prst="rect">
            <a:avLst/>
          </a:prstGeom>
          <a:solidFill>
            <a:schemeClr val="bg1"/>
          </a:solidFill>
          <a:ln>
            <a:noFill/>
          </a:ln>
          <a:effectLst>
            <a:innerShdw blurRad="38100" dist="25400" dir="10800000">
              <a:schemeClr val="bg1">
                <a:lumMod val="65000"/>
                <a:alpha val="50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Rectangle 22">
            <a:extLst>
              <a:ext uri="{FF2B5EF4-FFF2-40B4-BE49-F238E27FC236}">
                <a16:creationId xmlns:a16="http://schemas.microsoft.com/office/drawing/2014/main" id="{00000000-0008-0000-0600-000017000000}"/>
              </a:ext>
            </a:extLst>
          </xdr:cNvPr>
          <xdr:cNvSpPr/>
        </xdr:nvSpPr>
        <xdr:spPr>
          <a:xfrm rot="5400000">
            <a:off x="5262280" y="2788022"/>
            <a:ext cx="152400" cy="6499414"/>
          </a:xfrm>
          <a:prstGeom prst="rect">
            <a:avLst/>
          </a:prstGeom>
          <a:solidFill>
            <a:schemeClr val="bg1"/>
          </a:solidFill>
          <a:ln>
            <a:noFill/>
          </a:ln>
          <a:effectLst>
            <a:innerShdw blurRad="38100" dist="25400" dir="10800000">
              <a:schemeClr val="bg1">
                <a:lumMod val="65000"/>
                <a:alpha val="50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Oval 23">
            <a:extLst>
              <a:ext uri="{FF2B5EF4-FFF2-40B4-BE49-F238E27FC236}">
                <a16:creationId xmlns:a16="http://schemas.microsoft.com/office/drawing/2014/main" id="{00000000-0008-0000-0600-000018000000}"/>
              </a:ext>
            </a:extLst>
          </xdr:cNvPr>
          <xdr:cNvSpPr/>
        </xdr:nvSpPr>
        <xdr:spPr>
          <a:xfrm>
            <a:off x="8593231" y="308162"/>
            <a:ext cx="180975" cy="184337"/>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Oval 24">
            <a:extLst>
              <a:ext uri="{FF2B5EF4-FFF2-40B4-BE49-F238E27FC236}">
                <a16:creationId xmlns:a16="http://schemas.microsoft.com/office/drawing/2014/main" id="{00000000-0008-0000-0600-000019000000}"/>
              </a:ext>
            </a:extLst>
          </xdr:cNvPr>
          <xdr:cNvSpPr/>
        </xdr:nvSpPr>
        <xdr:spPr>
          <a:xfrm>
            <a:off x="8536763" y="5998007"/>
            <a:ext cx="176493" cy="180975"/>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Oval 25">
            <a:extLst>
              <a:ext uri="{FF2B5EF4-FFF2-40B4-BE49-F238E27FC236}">
                <a16:creationId xmlns:a16="http://schemas.microsoft.com/office/drawing/2014/main" id="{00000000-0008-0000-0600-00001A000000}"/>
              </a:ext>
            </a:extLst>
          </xdr:cNvPr>
          <xdr:cNvSpPr/>
        </xdr:nvSpPr>
        <xdr:spPr>
          <a:xfrm>
            <a:off x="8613924" y="5910281"/>
            <a:ext cx="180975" cy="181615"/>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Oval 26">
            <a:extLst>
              <a:ext uri="{FF2B5EF4-FFF2-40B4-BE49-F238E27FC236}">
                <a16:creationId xmlns:a16="http://schemas.microsoft.com/office/drawing/2014/main" id="{00000000-0008-0000-0600-00001B000000}"/>
              </a:ext>
            </a:extLst>
          </xdr:cNvPr>
          <xdr:cNvSpPr/>
        </xdr:nvSpPr>
        <xdr:spPr>
          <a:xfrm>
            <a:off x="1979919" y="5961529"/>
            <a:ext cx="176493" cy="180975"/>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oneCellAnchor>
    <xdr:from>
      <xdr:col>6</xdr:col>
      <xdr:colOff>228599</xdr:colOff>
      <xdr:row>3</xdr:row>
      <xdr:rowOff>133350</xdr:rowOff>
    </xdr:from>
    <xdr:ext cx="4743451" cy="369460"/>
    <xdr:sp macro="" textlink="">
      <xdr:nvSpPr>
        <xdr:cNvPr id="29" name="TextBox 28">
          <a:extLst>
            <a:ext uri="{FF2B5EF4-FFF2-40B4-BE49-F238E27FC236}">
              <a16:creationId xmlns:a16="http://schemas.microsoft.com/office/drawing/2014/main" id="{00000000-0008-0000-0600-00001D000000}"/>
            </a:ext>
          </a:extLst>
        </xdr:cNvPr>
        <xdr:cNvSpPr txBox="1"/>
      </xdr:nvSpPr>
      <xdr:spPr>
        <a:xfrm>
          <a:off x="2324099" y="552450"/>
          <a:ext cx="4743451" cy="369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a:solidFill>
                <a:schemeClr val="accent1"/>
              </a:solidFill>
              <a:latin typeface="Segoe UI Black" panose="020B0A02040204020203" pitchFamily="34" charset="0"/>
              <a:ea typeface="Segoe UI Black" panose="020B0A02040204020203" pitchFamily="34" charset="0"/>
            </a:rPr>
            <a:t>Manager Performance</a:t>
          </a:r>
        </a:p>
      </xdr:txBody>
    </xdr:sp>
    <xdr:clientData/>
  </xdr:oneCellAnchor>
  <mc:AlternateContent xmlns:mc="http://schemas.openxmlformats.org/markup-compatibility/2006">
    <mc:Choice xmlns:a14="http://schemas.microsoft.com/office/drawing/2010/main" Requires="a14">
      <xdr:twoCellAnchor editAs="oneCell">
        <xdr:from>
          <xdr:col>17</xdr:col>
          <xdr:colOff>142875</xdr:colOff>
          <xdr:row>17</xdr:row>
          <xdr:rowOff>180975</xdr:rowOff>
        </xdr:from>
        <xdr:to>
          <xdr:col>18</xdr:col>
          <xdr:colOff>809625</xdr:colOff>
          <xdr:row>18</xdr:row>
          <xdr:rowOff>152400</xdr:rowOff>
        </xdr:to>
        <xdr:sp macro="" textlink="">
          <xdr:nvSpPr>
            <xdr:cNvPr id="3073" name="Drop Down 1" hidden="1">
              <a:extLst>
                <a:ext uri="{63B3BB69-23CF-44E3-9099-C40C66FF867C}">
                  <a14:compatExt spid="_x0000_s3073"/>
                </a:ext>
                <a:ext uri="{FF2B5EF4-FFF2-40B4-BE49-F238E27FC236}">
                  <a16:creationId xmlns:a16="http://schemas.microsoft.com/office/drawing/2014/main" id="{00000000-0008-0000-06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7</xdr:col>
      <xdr:colOff>0</xdr:colOff>
      <xdr:row>17</xdr:row>
      <xdr:rowOff>0</xdr:rowOff>
    </xdr:from>
    <xdr:to>
      <xdr:col>19</xdr:col>
      <xdr:colOff>0</xdr:colOff>
      <xdr:row>17</xdr:row>
      <xdr:rowOff>0</xdr:rowOff>
    </xdr:to>
    <xdr:cxnSp macro="">
      <xdr:nvCxnSpPr>
        <xdr:cNvPr id="32" name="Straight Connector 31">
          <a:extLst>
            <a:ext uri="{FF2B5EF4-FFF2-40B4-BE49-F238E27FC236}">
              <a16:creationId xmlns:a16="http://schemas.microsoft.com/office/drawing/2014/main" id="{00000000-0008-0000-0600-000020000000}"/>
            </a:ext>
          </a:extLst>
        </xdr:cNvPr>
        <xdr:cNvCxnSpPr/>
      </xdr:nvCxnSpPr>
      <xdr:spPr>
        <a:xfrm>
          <a:off x="2324100" y="3352800"/>
          <a:ext cx="6562725" cy="0"/>
        </a:xfrm>
        <a:prstGeom prst="line">
          <a:avLst/>
        </a:prstGeom>
        <a:ln>
          <a:solidFill>
            <a:schemeClr val="bg1">
              <a:lumMod val="7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171450</xdr:colOff>
      <xdr:row>17</xdr:row>
      <xdr:rowOff>200025</xdr:rowOff>
    </xdr:from>
    <xdr:to>
      <xdr:col>14</xdr:col>
      <xdr:colOff>171450</xdr:colOff>
      <xdr:row>27</xdr:row>
      <xdr:rowOff>200025</xdr:rowOff>
    </xdr:to>
    <xdr:cxnSp macro="">
      <xdr:nvCxnSpPr>
        <xdr:cNvPr id="36" name="Straight Connector 35">
          <a:extLst>
            <a:ext uri="{FF2B5EF4-FFF2-40B4-BE49-F238E27FC236}">
              <a16:creationId xmlns:a16="http://schemas.microsoft.com/office/drawing/2014/main" id="{00000000-0008-0000-0600-000024000000}"/>
            </a:ext>
          </a:extLst>
        </xdr:cNvPr>
        <xdr:cNvCxnSpPr/>
      </xdr:nvCxnSpPr>
      <xdr:spPr>
        <a:xfrm>
          <a:off x="5314950" y="3857625"/>
          <a:ext cx="0" cy="2095500"/>
        </a:xfrm>
        <a:prstGeom prst="line">
          <a:avLst/>
        </a:prstGeom>
        <a:ln>
          <a:solidFill>
            <a:schemeClr val="bg1">
              <a:lumMod val="7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5</xdr:row>
      <xdr:rowOff>161925</xdr:rowOff>
    </xdr:from>
    <xdr:to>
      <xdr:col>19</xdr:col>
      <xdr:colOff>0</xdr:colOff>
      <xdr:row>5</xdr:row>
      <xdr:rowOff>161925</xdr:rowOff>
    </xdr:to>
    <xdr:cxnSp macro="">
      <xdr:nvCxnSpPr>
        <xdr:cNvPr id="39" name="Straight Connector 38">
          <a:extLst>
            <a:ext uri="{FF2B5EF4-FFF2-40B4-BE49-F238E27FC236}">
              <a16:creationId xmlns:a16="http://schemas.microsoft.com/office/drawing/2014/main" id="{00000000-0008-0000-0600-000027000000}"/>
            </a:ext>
          </a:extLst>
        </xdr:cNvPr>
        <xdr:cNvCxnSpPr/>
      </xdr:nvCxnSpPr>
      <xdr:spPr>
        <a:xfrm>
          <a:off x="2324100" y="1000125"/>
          <a:ext cx="6562725" cy="0"/>
        </a:xfrm>
        <a:prstGeom prst="line">
          <a:avLst/>
        </a:prstGeom>
        <a:ln>
          <a:solidFill>
            <a:schemeClr val="bg1">
              <a:lumMod val="7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0</xdr:colOff>
      <xdr:row>6</xdr:row>
      <xdr:rowOff>0</xdr:rowOff>
    </xdr:from>
    <xdr:ext cx="6562725" cy="297004"/>
    <xdr:sp macro="" textlink="">
      <xdr:nvSpPr>
        <xdr:cNvPr id="40" name="TextBox 39">
          <a:extLst>
            <a:ext uri="{FF2B5EF4-FFF2-40B4-BE49-F238E27FC236}">
              <a16:creationId xmlns:a16="http://schemas.microsoft.com/office/drawing/2014/main" id="{00000000-0008-0000-0600-000028000000}"/>
            </a:ext>
          </a:extLst>
        </xdr:cNvPr>
        <xdr:cNvSpPr txBox="1"/>
      </xdr:nvSpPr>
      <xdr:spPr>
        <a:xfrm>
          <a:off x="2324100" y="1047750"/>
          <a:ext cx="6562725" cy="297004"/>
        </a:xfrm>
        <a:prstGeom prst="rect">
          <a:avLst/>
        </a:prstGeom>
        <a:solidFill>
          <a:schemeClr val="bg1">
            <a:lumMod val="8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solidFill>
                <a:schemeClr val="accent1"/>
              </a:solidFill>
              <a:latin typeface="Segoe UI Semibold" panose="020B0702040204020203" pitchFamily="34" charset="0"/>
              <a:ea typeface="Segoe UI Black" panose="020B0A02040204020203" pitchFamily="34" charset="0"/>
              <a:cs typeface="Segoe UI Semibold" panose="020B0702040204020203" pitchFamily="34" charset="0"/>
            </a:rPr>
            <a:t>Call</a:t>
          </a:r>
          <a:r>
            <a:rPr lang="en-US" sz="1200" baseline="0">
              <a:solidFill>
                <a:schemeClr val="accent1"/>
              </a:solidFill>
              <a:latin typeface="Segoe UI Semibold" panose="020B0702040204020203" pitchFamily="34" charset="0"/>
              <a:ea typeface="Segoe UI Black" panose="020B0A02040204020203" pitchFamily="34" charset="0"/>
              <a:cs typeface="Segoe UI Semibold" panose="020B0702040204020203" pitchFamily="34" charset="0"/>
            </a:rPr>
            <a:t> count by Reps &amp; Gender</a:t>
          </a:r>
          <a:endParaRPr lang="en-US" sz="1200">
            <a:solidFill>
              <a:schemeClr val="accent1"/>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oneCellAnchor>
  <xdr:oneCellAnchor>
    <xdr:from>
      <xdr:col>7</xdr:col>
      <xdr:colOff>0</xdr:colOff>
      <xdr:row>17</xdr:row>
      <xdr:rowOff>122096</xdr:rowOff>
    </xdr:from>
    <xdr:ext cx="3009900" cy="297004"/>
    <xdr:sp macro="" textlink="">
      <xdr:nvSpPr>
        <xdr:cNvPr id="41" name="TextBox 40">
          <a:extLst>
            <a:ext uri="{FF2B5EF4-FFF2-40B4-BE49-F238E27FC236}">
              <a16:creationId xmlns:a16="http://schemas.microsoft.com/office/drawing/2014/main" id="{00000000-0008-0000-0600-000029000000}"/>
            </a:ext>
          </a:extLst>
        </xdr:cNvPr>
        <xdr:cNvSpPr txBox="1"/>
      </xdr:nvSpPr>
      <xdr:spPr>
        <a:xfrm>
          <a:off x="2324100" y="4027346"/>
          <a:ext cx="3009900" cy="297004"/>
        </a:xfrm>
        <a:prstGeom prst="rect">
          <a:avLst/>
        </a:prstGeom>
        <a:solidFill>
          <a:schemeClr val="bg1">
            <a:lumMod val="8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t">
          <a:noAutofit/>
        </a:bodyPr>
        <a:lstStyle/>
        <a:p>
          <a:pPr algn="l"/>
          <a:r>
            <a:rPr lang="en-US" sz="1200">
              <a:solidFill>
                <a:schemeClr val="accent1"/>
              </a:solidFill>
              <a:latin typeface="Segoe UI Semibold" panose="020B0702040204020203" pitchFamily="34" charset="0"/>
              <a:ea typeface="Segoe UI Black" panose="020B0A02040204020203" pitchFamily="34" charset="0"/>
              <a:cs typeface="Segoe UI Semibold" panose="020B0702040204020203" pitchFamily="34" charset="0"/>
            </a:rPr>
            <a:t>Customer Demographics</a:t>
          </a:r>
          <a:r>
            <a:rPr lang="en-US" sz="1200" baseline="0">
              <a:solidFill>
                <a:schemeClr val="accent1"/>
              </a:solidFill>
              <a:latin typeface="Segoe UI Semibold" panose="020B0702040204020203" pitchFamily="34" charset="0"/>
              <a:ea typeface="Segoe UI Black" panose="020B0A02040204020203" pitchFamily="34" charset="0"/>
              <a:cs typeface="Segoe UI Semibold" panose="020B0702040204020203" pitchFamily="34" charset="0"/>
            </a:rPr>
            <a:t> - </a:t>
          </a:r>
          <a:r>
            <a:rPr lang="en-US" sz="800">
              <a:solidFill>
                <a:schemeClr val="accent1"/>
              </a:solidFill>
              <a:latin typeface="Segoe UI Semibold" panose="020B0702040204020203" pitchFamily="34" charset="0"/>
              <a:ea typeface="Segoe UI Black" panose="020B0A02040204020203" pitchFamily="34" charset="0"/>
              <a:cs typeface="Segoe UI Semibold" panose="020B0702040204020203" pitchFamily="34" charset="0"/>
            </a:rPr>
            <a:t>Calls &amp; Long call % </a:t>
          </a:r>
          <a:endParaRPr lang="en-US" sz="1200">
            <a:solidFill>
              <a:schemeClr val="accent1"/>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oneCellAnchor>
  <xdr:twoCellAnchor>
    <xdr:from>
      <xdr:col>0</xdr:col>
      <xdr:colOff>180975</xdr:colOff>
      <xdr:row>1</xdr:row>
      <xdr:rowOff>0</xdr:rowOff>
    </xdr:from>
    <xdr:to>
      <xdr:col>20</xdr:col>
      <xdr:colOff>0</xdr:colOff>
      <xdr:row>2</xdr:row>
      <xdr:rowOff>0</xdr:rowOff>
    </xdr:to>
    <xdr:sp macro="" textlink="">
      <xdr:nvSpPr>
        <xdr:cNvPr id="38" name="Rectangle 37">
          <a:extLst>
            <a:ext uri="{FF2B5EF4-FFF2-40B4-BE49-F238E27FC236}">
              <a16:creationId xmlns:a16="http://schemas.microsoft.com/office/drawing/2014/main" id="{00000000-0008-0000-0600-000026000000}"/>
            </a:ext>
          </a:extLst>
        </xdr:cNvPr>
        <xdr:cNvSpPr/>
      </xdr:nvSpPr>
      <xdr:spPr>
        <a:xfrm>
          <a:off x="180975" y="0"/>
          <a:ext cx="8934450" cy="609600"/>
        </a:xfrm>
        <a:prstGeom prst="rect">
          <a:avLst/>
        </a:prstGeom>
        <a:ln>
          <a:noFill/>
        </a:ln>
        <a:effectLst>
          <a:outerShdw blurRad="50800" dist="38100" dir="2700000" algn="tl" rotWithShape="0">
            <a:schemeClr val="tx1">
              <a:lumMod val="50000"/>
              <a:lumOff val="50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400">
              <a:solidFill>
                <a:schemeClr val="accent1">
                  <a:lumMod val="20000"/>
                  <a:lumOff val="80000"/>
                </a:schemeClr>
              </a:solidFill>
              <a:latin typeface="Segoe UI Black" panose="020B0A02040204020203" pitchFamily="34" charset="0"/>
              <a:ea typeface="Segoe UI Black" panose="020B0A02040204020203" pitchFamily="34" charset="0"/>
            </a:rPr>
            <a:t>Call Centre Performance Report </a:t>
          </a:r>
          <a:r>
            <a:rPr lang="en-US" sz="2400">
              <a:solidFill>
                <a:schemeClr val="accent1">
                  <a:lumMod val="20000"/>
                  <a:lumOff val="80000"/>
                </a:schemeClr>
              </a:solidFill>
              <a:latin typeface="Segoe UI Light" panose="020B0502040204020203" pitchFamily="34" charset="0"/>
              <a:ea typeface="Segoe UI Black" panose="020B0A02040204020203" pitchFamily="34" charset="0"/>
              <a:cs typeface="Segoe UI Light" panose="020B0502040204020203" pitchFamily="34" charset="0"/>
            </a:rPr>
            <a:t>- 2019</a:t>
          </a:r>
        </a:p>
      </xdr:txBody>
    </xdr:sp>
    <xdr:clientData/>
  </xdr:twoCellAnchor>
  <xdr:twoCellAnchor>
    <xdr:from>
      <xdr:col>9</xdr:col>
      <xdr:colOff>590550</xdr:colOff>
      <xdr:row>20</xdr:row>
      <xdr:rowOff>57150</xdr:rowOff>
    </xdr:from>
    <xdr:to>
      <xdr:col>9</xdr:col>
      <xdr:colOff>590550</xdr:colOff>
      <xdr:row>27</xdr:row>
      <xdr:rowOff>0</xdr:rowOff>
    </xdr:to>
    <xdr:cxnSp macro="">
      <xdr:nvCxnSpPr>
        <xdr:cNvPr id="30" name="Straight Connector 29">
          <a:extLst>
            <a:ext uri="{FF2B5EF4-FFF2-40B4-BE49-F238E27FC236}">
              <a16:creationId xmlns:a16="http://schemas.microsoft.com/office/drawing/2014/main" id="{9612F569-FAA2-4BBC-B16F-D98E152EF73B}"/>
            </a:ext>
          </a:extLst>
        </xdr:cNvPr>
        <xdr:cNvCxnSpPr/>
      </xdr:nvCxnSpPr>
      <xdr:spPr>
        <a:xfrm>
          <a:off x="3905250" y="4591050"/>
          <a:ext cx="0" cy="1409700"/>
        </a:xfrm>
        <a:prstGeom prst="line">
          <a:avLst/>
        </a:prstGeom>
        <a:ln>
          <a:solidFill>
            <a:schemeClr val="bg1">
              <a:lumMod val="8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600075</xdr:colOff>
      <xdr:row>20</xdr:row>
      <xdr:rowOff>57150</xdr:rowOff>
    </xdr:from>
    <xdr:to>
      <xdr:col>11</xdr:col>
      <xdr:colOff>600075</xdr:colOff>
      <xdr:row>27</xdr:row>
      <xdr:rowOff>0</xdr:rowOff>
    </xdr:to>
    <xdr:cxnSp macro="">
      <xdr:nvCxnSpPr>
        <xdr:cNvPr id="31" name="Straight Connector 30">
          <a:extLst>
            <a:ext uri="{FF2B5EF4-FFF2-40B4-BE49-F238E27FC236}">
              <a16:creationId xmlns:a16="http://schemas.microsoft.com/office/drawing/2014/main" id="{7080627C-9725-4553-B26A-6D6C609DF132}"/>
            </a:ext>
          </a:extLst>
        </xdr:cNvPr>
        <xdr:cNvCxnSpPr/>
      </xdr:nvCxnSpPr>
      <xdr:spPr>
        <a:xfrm>
          <a:off x="4619625" y="4591050"/>
          <a:ext cx="0" cy="1409700"/>
        </a:xfrm>
        <a:prstGeom prst="line">
          <a:avLst/>
        </a:prstGeom>
        <a:ln>
          <a:solidFill>
            <a:schemeClr val="bg1">
              <a:lumMod val="8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628650</xdr:colOff>
      <xdr:row>25</xdr:row>
      <xdr:rowOff>57150</xdr:rowOff>
    </xdr:from>
    <xdr:to>
      <xdr:col>18</xdr:col>
      <xdr:colOff>752475</xdr:colOff>
      <xdr:row>26</xdr:row>
      <xdr:rowOff>142875</xdr:rowOff>
    </xdr:to>
    <xdr:sp macro="" textlink="'Pivots for dashboard'!O89">
      <xdr:nvSpPr>
        <xdr:cNvPr id="2" name="TextBox 1">
          <a:extLst>
            <a:ext uri="{FF2B5EF4-FFF2-40B4-BE49-F238E27FC236}">
              <a16:creationId xmlns:a16="http://schemas.microsoft.com/office/drawing/2014/main" id="{128296F5-825A-420B-A4A3-E206E02F3199}"/>
            </a:ext>
          </a:extLst>
        </xdr:cNvPr>
        <xdr:cNvSpPr txBox="1"/>
      </xdr:nvSpPr>
      <xdr:spPr>
        <a:xfrm>
          <a:off x="7077075" y="5638800"/>
          <a:ext cx="18764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fld id="{5A754F15-6587-45D6-AECA-526198596867}" type="TxLink">
            <a:rPr lang="en-US" sz="1100" b="1" i="0" u="none" strike="noStrike">
              <a:solidFill>
                <a:schemeClr val="accent2"/>
              </a:solidFill>
              <a:latin typeface="Calibri"/>
              <a:cs typeface="Calibri"/>
            </a:rPr>
            <a:pPr algn="r"/>
            <a:t>Long Calls up by 106%</a:t>
          </a:fld>
          <a:endParaRPr lang="en-US" sz="1100" b="1">
            <a:solidFill>
              <a:schemeClr val="accent2"/>
            </a:solidFill>
          </a:endParaRPr>
        </a:p>
      </xdr:txBody>
    </xdr:sp>
    <xdr:clientData/>
  </xdr:twoCellAnchor>
  <xdr:twoCellAnchor>
    <xdr:from>
      <xdr:col>20</xdr:col>
      <xdr:colOff>276224</xdr:colOff>
      <xdr:row>1</xdr:row>
      <xdr:rowOff>0</xdr:rowOff>
    </xdr:from>
    <xdr:to>
      <xdr:col>21</xdr:col>
      <xdr:colOff>3819524</xdr:colOff>
      <xdr:row>2</xdr:row>
      <xdr:rowOff>0</xdr:rowOff>
    </xdr:to>
    <xdr:sp macro="" textlink="">
      <xdr:nvSpPr>
        <xdr:cNvPr id="5" name="Rectangle 4">
          <a:extLst>
            <a:ext uri="{FF2B5EF4-FFF2-40B4-BE49-F238E27FC236}">
              <a16:creationId xmlns:a16="http://schemas.microsoft.com/office/drawing/2014/main" id="{657B3041-EE4F-45AA-925A-D8E29FA8F7D9}"/>
            </a:ext>
          </a:extLst>
        </xdr:cNvPr>
        <xdr:cNvSpPr/>
      </xdr:nvSpPr>
      <xdr:spPr>
        <a:xfrm>
          <a:off x="9582149" y="209550"/>
          <a:ext cx="3819525" cy="609600"/>
        </a:xfrm>
        <a:prstGeom prst="rect">
          <a:avLst/>
        </a:prstGeom>
        <a:effectLst>
          <a:outerShdw blurRad="50800" dist="38100" dir="2700000" algn="tl" rotWithShape="0">
            <a:schemeClr val="tx1">
              <a:lumMod val="50000"/>
              <a:lumOff val="50000"/>
              <a:alpha val="40000"/>
            </a:scheme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2800">
              <a:solidFill>
                <a:schemeClr val="tx1">
                  <a:lumMod val="85000"/>
                  <a:lumOff val="15000"/>
                </a:schemeClr>
              </a:solidFill>
              <a:latin typeface="Segoe UI Black" panose="020B0A02040204020203" pitchFamily="34" charset="0"/>
              <a:ea typeface="Segoe UI Black" panose="020B0A02040204020203" pitchFamily="34" charset="0"/>
            </a:rPr>
            <a:t>Next Steps</a:t>
          </a:r>
        </a:p>
      </xdr:txBody>
    </xdr:sp>
    <xdr:clientData/>
  </xdr:twoCellAnchor>
  <xdr:twoCellAnchor>
    <xdr:from>
      <xdr:col>21</xdr:col>
      <xdr:colOff>0</xdr:colOff>
      <xdr:row>3</xdr:row>
      <xdr:rowOff>0</xdr:rowOff>
    </xdr:from>
    <xdr:to>
      <xdr:col>22</xdr:col>
      <xdr:colOff>0</xdr:colOff>
      <xdr:row>28</xdr:row>
      <xdr:rowOff>190500</xdr:rowOff>
    </xdr:to>
    <xdr:sp macro="" textlink="">
      <xdr:nvSpPr>
        <xdr:cNvPr id="33" name="Rectangle 32">
          <a:extLst>
            <a:ext uri="{FF2B5EF4-FFF2-40B4-BE49-F238E27FC236}">
              <a16:creationId xmlns:a16="http://schemas.microsoft.com/office/drawing/2014/main" id="{6DCB58AE-5173-4682-AF1A-92A494180B56}"/>
            </a:ext>
          </a:extLst>
        </xdr:cNvPr>
        <xdr:cNvSpPr/>
      </xdr:nvSpPr>
      <xdr:spPr>
        <a:xfrm>
          <a:off x="9582150" y="971550"/>
          <a:ext cx="3819525" cy="5429250"/>
        </a:xfrm>
        <a:prstGeom prst="rect">
          <a:avLst/>
        </a:prstGeom>
        <a:solidFill>
          <a:schemeClr val="accent4">
            <a:lumMod val="40000"/>
            <a:lumOff val="60000"/>
          </a:schemeClr>
        </a:solidFill>
        <a:ln>
          <a:solidFill>
            <a:schemeClr val="accent4">
              <a:lumMod val="60000"/>
              <a:lumOff val="40000"/>
            </a:schemeClr>
          </a:solidFill>
        </a:ln>
        <a:effectLst>
          <a:outerShdw blurRad="50800" dist="38100" dir="2700000" algn="tl" rotWithShape="0">
            <a:schemeClr val="tx1">
              <a:lumMod val="50000"/>
              <a:lumOff val="50000"/>
              <a:alpha val="40000"/>
            </a:scheme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182880" rIns="182880" rtlCol="0" anchor="t"/>
        <a:lstStyle/>
        <a:p>
          <a:pPr algn="ctr">
            <a:lnSpc>
              <a:spcPct val="150000"/>
            </a:lnSpc>
          </a:pPr>
          <a:r>
            <a:rPr lang="en-US" sz="120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If you found these</a:t>
          </a:r>
          <a:r>
            <a:rPr lang="en-US" sz="1200"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 examples and tips on Advanced Pivot Tables useful, you will love my online Excel Training Program. In this comprehensive, step-by-step course, you will learn below topics:</a:t>
          </a:r>
        </a:p>
        <a:p>
          <a:pPr algn="ctr"/>
          <a:endParaRPr lang="en-US" sz="1200"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endParaRPr>
        </a:p>
        <a:p>
          <a:pPr algn="ctr"/>
          <a:endParaRPr lang="en-US" sz="120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endParaRPr>
        </a:p>
      </xdr:txBody>
    </xdr:sp>
    <xdr:clientData/>
  </xdr:twoCellAnchor>
  <xdr:twoCellAnchor>
    <xdr:from>
      <xdr:col>21</xdr:col>
      <xdr:colOff>338137</xdr:colOff>
      <xdr:row>9</xdr:row>
      <xdr:rowOff>200025</xdr:rowOff>
    </xdr:from>
    <xdr:to>
      <xdr:col>21</xdr:col>
      <xdr:colOff>3481387</xdr:colOff>
      <xdr:row>21</xdr:row>
      <xdr:rowOff>104775</xdr:rowOff>
    </xdr:to>
    <xdr:grpSp>
      <xdr:nvGrpSpPr>
        <xdr:cNvPr id="48" name="Group 47">
          <a:extLst>
            <a:ext uri="{FF2B5EF4-FFF2-40B4-BE49-F238E27FC236}">
              <a16:creationId xmlns:a16="http://schemas.microsoft.com/office/drawing/2014/main" id="{77A7C147-847B-4B4E-A1EF-C55F9DAE1681}"/>
            </a:ext>
          </a:extLst>
        </xdr:cNvPr>
        <xdr:cNvGrpSpPr/>
      </xdr:nvGrpSpPr>
      <xdr:grpSpPr>
        <a:xfrm>
          <a:off x="9920287" y="2428875"/>
          <a:ext cx="3143250" cy="2419350"/>
          <a:chOff x="9867900" y="1971675"/>
          <a:chExt cx="3143250" cy="2419350"/>
        </a:xfrm>
      </xdr:grpSpPr>
      <xdr:sp macro="" textlink="">
        <xdr:nvSpPr>
          <xdr:cNvPr id="46" name="TextBox 45">
            <a:extLst>
              <a:ext uri="{FF2B5EF4-FFF2-40B4-BE49-F238E27FC236}">
                <a16:creationId xmlns:a16="http://schemas.microsoft.com/office/drawing/2014/main" id="{8C4AFD38-7D0F-4026-963B-6405AC0E1D78}"/>
              </a:ext>
            </a:extLst>
          </xdr:cNvPr>
          <xdr:cNvSpPr txBox="1"/>
        </xdr:nvSpPr>
        <xdr:spPr>
          <a:xfrm>
            <a:off x="9867900" y="1971675"/>
            <a:ext cx="3143250" cy="2419350"/>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5760" rtlCol="0" anchor="t"/>
          <a:lstStyle/>
          <a:p>
            <a:pPr>
              <a:lnSpc>
                <a:spcPct val="150000"/>
              </a:lnSpc>
            </a:pPr>
            <a:r>
              <a:rPr lang="en-US" sz="1100">
                <a:latin typeface="Segoe UI Light" panose="020B0502040204020203" pitchFamily="34" charset="0"/>
                <a:cs typeface="Segoe UI Light" panose="020B0502040204020203" pitchFamily="34" charset="0"/>
              </a:rPr>
              <a:t>Power Query for</a:t>
            </a:r>
            <a:r>
              <a:rPr lang="en-US" sz="1100" baseline="0">
                <a:latin typeface="Segoe UI Light" panose="020B0502040204020203" pitchFamily="34" charset="0"/>
                <a:cs typeface="Segoe UI Light" panose="020B0502040204020203" pitchFamily="34" charset="0"/>
              </a:rPr>
              <a:t> data management</a:t>
            </a:r>
          </a:p>
          <a:p>
            <a:pPr>
              <a:lnSpc>
                <a:spcPct val="150000"/>
              </a:lnSpc>
            </a:pPr>
            <a:r>
              <a:rPr lang="en-US" sz="1100" baseline="0">
                <a:latin typeface="Segoe UI Light" panose="020B0502040204020203" pitchFamily="34" charset="0"/>
                <a:cs typeface="Segoe UI Light" panose="020B0502040204020203" pitchFamily="34" charset="0"/>
              </a:rPr>
              <a:t>Tables &amp; formatting</a:t>
            </a:r>
          </a:p>
          <a:p>
            <a:pPr>
              <a:lnSpc>
                <a:spcPct val="150000"/>
              </a:lnSpc>
            </a:pPr>
            <a:r>
              <a:rPr lang="en-US" sz="1100" baseline="0">
                <a:latin typeface="Segoe UI Light" panose="020B0502040204020203" pitchFamily="34" charset="0"/>
                <a:cs typeface="Segoe UI Light" panose="020B0502040204020203" pitchFamily="34" charset="0"/>
              </a:rPr>
              <a:t>Formulas for data analysis</a:t>
            </a:r>
          </a:p>
          <a:p>
            <a:pPr>
              <a:lnSpc>
                <a:spcPct val="150000"/>
              </a:lnSpc>
            </a:pPr>
            <a:r>
              <a:rPr lang="en-US" sz="1100" baseline="0">
                <a:latin typeface="Segoe UI Light" panose="020B0502040204020203" pitchFamily="34" charset="0"/>
                <a:cs typeface="Segoe UI Light" panose="020B0502040204020203" pitchFamily="34" charset="0"/>
              </a:rPr>
              <a:t>Relationships and Pivots</a:t>
            </a:r>
          </a:p>
          <a:p>
            <a:pPr>
              <a:lnSpc>
                <a:spcPct val="150000"/>
              </a:lnSpc>
            </a:pPr>
            <a:r>
              <a:rPr lang="en-US" sz="1100" baseline="0">
                <a:latin typeface="Segoe UI Light" panose="020B0502040204020203" pitchFamily="34" charset="0"/>
                <a:cs typeface="Segoe UI Light" panose="020B0502040204020203" pitchFamily="34" charset="0"/>
              </a:rPr>
              <a:t>Charting &amp; Adv. story telling</a:t>
            </a:r>
          </a:p>
          <a:p>
            <a:pPr>
              <a:lnSpc>
                <a:spcPct val="150000"/>
              </a:lnSpc>
            </a:pPr>
            <a:r>
              <a:rPr lang="en-US" sz="1100" baseline="0">
                <a:latin typeface="Segoe UI Light" panose="020B0502040204020203" pitchFamily="34" charset="0"/>
                <a:cs typeface="Segoe UI Light" panose="020B0502040204020203" pitchFamily="34" charset="0"/>
              </a:rPr>
              <a:t>Time saving tips &amp; tricks</a:t>
            </a:r>
          </a:p>
          <a:p>
            <a:pPr>
              <a:lnSpc>
                <a:spcPct val="150000"/>
              </a:lnSpc>
            </a:pPr>
            <a:r>
              <a:rPr lang="en-US" sz="1100" baseline="0">
                <a:latin typeface="Segoe UI Light" panose="020B0502040204020203" pitchFamily="34" charset="0"/>
                <a:cs typeface="Segoe UI Light" panose="020B0502040204020203" pitchFamily="34" charset="0"/>
              </a:rPr>
              <a:t>Pro user techniques</a:t>
            </a:r>
          </a:p>
          <a:p>
            <a:pPr>
              <a:lnSpc>
                <a:spcPct val="150000"/>
              </a:lnSpc>
            </a:pPr>
            <a:r>
              <a:rPr lang="en-US" sz="1100" baseline="0">
                <a:latin typeface="Segoe UI Light" panose="020B0502040204020203" pitchFamily="34" charset="0"/>
                <a:cs typeface="Segoe UI Light" panose="020B0502040204020203" pitchFamily="34" charset="0"/>
              </a:rPr>
              <a:t>Dashboard Reporting</a:t>
            </a:r>
            <a:endParaRPr lang="en-US" sz="1100">
              <a:latin typeface="Segoe UI Light" panose="020B0502040204020203" pitchFamily="34" charset="0"/>
              <a:cs typeface="Segoe UI Light" panose="020B0502040204020203" pitchFamily="34" charset="0"/>
            </a:endParaRPr>
          </a:p>
        </xdr:txBody>
      </xdr:sp>
      <xdr:pic>
        <xdr:nvPicPr>
          <xdr:cNvPr id="10" name="Graphic 9" descr="Table">
            <a:extLst>
              <a:ext uri="{FF2B5EF4-FFF2-40B4-BE49-F238E27FC236}">
                <a16:creationId xmlns:a16="http://schemas.microsoft.com/office/drawing/2014/main" id="{4A9258ED-50EA-4671-82B2-13D130D5062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008300" y="2380896"/>
            <a:ext cx="182880" cy="182880"/>
          </a:xfrm>
          <a:prstGeom prst="rect">
            <a:avLst/>
          </a:prstGeom>
        </xdr:spPr>
      </xdr:pic>
      <xdr:pic>
        <xdr:nvPicPr>
          <xdr:cNvPr id="12" name="Graphic 11" descr="Gears">
            <a:extLst>
              <a:ext uri="{FF2B5EF4-FFF2-40B4-BE49-F238E27FC236}">
                <a16:creationId xmlns:a16="http://schemas.microsoft.com/office/drawing/2014/main" id="{02C49C46-EA0E-4568-94E2-ED4118F9EBD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008300" y="2656767"/>
            <a:ext cx="182880" cy="182880"/>
          </a:xfrm>
          <a:prstGeom prst="rect">
            <a:avLst/>
          </a:prstGeom>
        </xdr:spPr>
      </xdr:pic>
      <xdr:pic>
        <xdr:nvPicPr>
          <xdr:cNvPr id="19" name="Graphic 18" descr="Bar chart">
            <a:extLst>
              <a:ext uri="{FF2B5EF4-FFF2-40B4-BE49-F238E27FC236}">
                <a16:creationId xmlns:a16="http://schemas.microsoft.com/office/drawing/2014/main" id="{92F59115-CE3F-4A08-9245-9868A9B0508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008300" y="3208509"/>
            <a:ext cx="182880" cy="182880"/>
          </a:xfrm>
          <a:prstGeom prst="rect">
            <a:avLst/>
          </a:prstGeom>
        </xdr:spPr>
      </xdr:pic>
      <xdr:pic>
        <xdr:nvPicPr>
          <xdr:cNvPr id="21" name="Graphic 20" descr="Decision chart">
            <a:extLst>
              <a:ext uri="{FF2B5EF4-FFF2-40B4-BE49-F238E27FC236}">
                <a16:creationId xmlns:a16="http://schemas.microsoft.com/office/drawing/2014/main" id="{AB7B3F9D-94C4-48D9-900A-C513A12A908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0008300" y="2932638"/>
            <a:ext cx="182880" cy="182880"/>
          </a:xfrm>
          <a:prstGeom prst="rect">
            <a:avLst/>
          </a:prstGeom>
        </xdr:spPr>
      </xdr:pic>
      <xdr:pic>
        <xdr:nvPicPr>
          <xdr:cNvPr id="43" name="Graphic 42" descr="Stopwatch">
            <a:extLst>
              <a:ext uri="{FF2B5EF4-FFF2-40B4-BE49-F238E27FC236}">
                <a16:creationId xmlns:a16="http://schemas.microsoft.com/office/drawing/2014/main" id="{83726D2D-963E-47DC-AF95-AB5395B0132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0008300" y="3484380"/>
            <a:ext cx="182880" cy="182880"/>
          </a:xfrm>
          <a:prstGeom prst="rect">
            <a:avLst/>
          </a:prstGeom>
        </xdr:spPr>
      </xdr:pic>
      <xdr:pic>
        <xdr:nvPicPr>
          <xdr:cNvPr id="45" name="Graphic 44" descr="Body builder">
            <a:extLst>
              <a:ext uri="{FF2B5EF4-FFF2-40B4-BE49-F238E27FC236}">
                <a16:creationId xmlns:a16="http://schemas.microsoft.com/office/drawing/2014/main" id="{3E69DD20-800C-4EFD-B9FD-E9D389DB809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0008300" y="3760251"/>
            <a:ext cx="182880" cy="182880"/>
          </a:xfrm>
          <a:prstGeom prst="rect">
            <a:avLst/>
          </a:prstGeom>
        </xdr:spPr>
      </xdr:pic>
      <xdr:pic>
        <xdr:nvPicPr>
          <xdr:cNvPr id="8" name="Graphic 7" descr="Database">
            <a:extLst>
              <a:ext uri="{FF2B5EF4-FFF2-40B4-BE49-F238E27FC236}">
                <a16:creationId xmlns:a16="http://schemas.microsoft.com/office/drawing/2014/main" id="{7AE6E2EF-E5DE-468E-AF98-C4900A8B95D4}"/>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0008300" y="2105025"/>
            <a:ext cx="182880" cy="182880"/>
          </a:xfrm>
          <a:prstGeom prst="rect">
            <a:avLst/>
          </a:prstGeom>
        </xdr:spPr>
      </xdr:pic>
      <xdr:pic>
        <xdr:nvPicPr>
          <xdr:cNvPr id="35" name="Graphic 34" descr="Presentation with bar chart">
            <a:extLst>
              <a:ext uri="{FF2B5EF4-FFF2-40B4-BE49-F238E27FC236}">
                <a16:creationId xmlns:a16="http://schemas.microsoft.com/office/drawing/2014/main" id="{CF45A9EE-03CA-42AA-B310-6DEA5A0272FC}"/>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0008300" y="4036125"/>
            <a:ext cx="182880" cy="182880"/>
          </a:xfrm>
          <a:prstGeom prst="rect">
            <a:avLst/>
          </a:prstGeom>
        </xdr:spPr>
      </xdr:pic>
    </xdr:grpSp>
    <xdr:clientData/>
  </xdr:twoCellAnchor>
  <xdr:twoCellAnchor>
    <xdr:from>
      <xdr:col>21</xdr:col>
      <xdr:colOff>400049</xdr:colOff>
      <xdr:row>22</xdr:row>
      <xdr:rowOff>152400</xdr:rowOff>
    </xdr:from>
    <xdr:to>
      <xdr:col>21</xdr:col>
      <xdr:colOff>3419475</xdr:colOff>
      <xdr:row>27</xdr:row>
      <xdr:rowOff>95250</xdr:rowOff>
    </xdr:to>
    <xdr:sp macro="" textlink="">
      <xdr:nvSpPr>
        <xdr:cNvPr id="49" name="Rectangle: Rounded Corners 48">
          <a:hlinkClick xmlns:r="http://schemas.openxmlformats.org/officeDocument/2006/relationships" r:id="rId19"/>
          <a:extLst>
            <a:ext uri="{FF2B5EF4-FFF2-40B4-BE49-F238E27FC236}">
              <a16:creationId xmlns:a16="http://schemas.microsoft.com/office/drawing/2014/main" id="{E0803C70-FE14-46FF-8E74-278FCF721631}"/>
            </a:ext>
          </a:extLst>
        </xdr:cNvPr>
        <xdr:cNvSpPr/>
      </xdr:nvSpPr>
      <xdr:spPr>
        <a:xfrm>
          <a:off x="9982199" y="5105400"/>
          <a:ext cx="3019426" cy="990600"/>
        </a:xfrm>
        <a:prstGeom prst="roundRect">
          <a:avLst>
            <a:gd name="adj" fmla="val 705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effectLst>
                <a:outerShdw blurRad="50800" dist="38100" dir="5400000" algn="t" rotWithShape="0">
                  <a:prstClr val="black">
                    <a:alpha val="40000"/>
                  </a:prstClr>
                </a:outerShdw>
              </a:effectLst>
              <a:latin typeface="Segoe UI Light" panose="020B0502040204020203" pitchFamily="34" charset="0"/>
              <a:cs typeface="Segoe UI Light" panose="020B0502040204020203" pitchFamily="34" charset="0"/>
            </a:rPr>
            <a:t>Click</a:t>
          </a:r>
          <a:r>
            <a:rPr lang="en-US" sz="1100" baseline="0">
              <a:effectLst>
                <a:outerShdw blurRad="50800" dist="38100" dir="5400000" algn="t" rotWithShape="0">
                  <a:prstClr val="black">
                    <a:alpha val="40000"/>
                  </a:prstClr>
                </a:outerShdw>
              </a:effectLst>
              <a:latin typeface="Segoe UI Light" panose="020B0502040204020203" pitchFamily="34" charset="0"/>
              <a:cs typeface="Segoe UI Light" panose="020B0502040204020203" pitchFamily="34" charset="0"/>
            </a:rPr>
            <a:t> here to know more about</a:t>
          </a:r>
        </a:p>
        <a:p>
          <a:pPr algn="ctr"/>
          <a:r>
            <a:rPr lang="en-US" sz="1800" baseline="0">
              <a:effectLst>
                <a:outerShdw blurRad="50800" dist="38100" dir="5400000" algn="t" rotWithShape="0">
                  <a:prstClr val="black">
                    <a:alpha val="40000"/>
                  </a:prstClr>
                </a:outerShdw>
              </a:effectLst>
              <a:latin typeface="Segoe UI Black" panose="020B0A02040204020203" pitchFamily="34" charset="0"/>
              <a:ea typeface="Segoe UI Black" panose="020B0A02040204020203" pitchFamily="34" charset="0"/>
              <a:cs typeface="Segoe UI Light" panose="020B0502040204020203" pitchFamily="34" charset="0"/>
            </a:rPr>
            <a:t>Excel School Program</a:t>
          </a:r>
        </a:p>
      </xdr:txBody>
    </xdr:sp>
    <xdr:clientData/>
  </xdr:twoCellAnchor>
  <xdr:twoCellAnchor editAs="oneCell">
    <xdr:from>
      <xdr:col>23</xdr:col>
      <xdr:colOff>9525</xdr:colOff>
      <xdr:row>1</xdr:row>
      <xdr:rowOff>79403</xdr:rowOff>
    </xdr:from>
    <xdr:to>
      <xdr:col>23</xdr:col>
      <xdr:colOff>1580845</xdr:colOff>
      <xdr:row>1</xdr:row>
      <xdr:rowOff>504825</xdr:rowOff>
    </xdr:to>
    <xdr:pic>
      <xdr:nvPicPr>
        <xdr:cNvPr id="51" name="Picture 50">
          <a:extLst>
            <a:ext uri="{FF2B5EF4-FFF2-40B4-BE49-F238E27FC236}">
              <a16:creationId xmlns:a16="http://schemas.microsoft.com/office/drawing/2014/main" id="{02AEA092-2AC2-4A56-880C-DD775980765F}"/>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3601700" y="288953"/>
          <a:ext cx="1571320" cy="42542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1428750</xdr:colOff>
      <xdr:row>55</xdr:row>
      <xdr:rowOff>95250</xdr:rowOff>
    </xdr:from>
    <xdr:to>
      <xdr:col>5</xdr:col>
      <xdr:colOff>323850</xdr:colOff>
      <xdr:row>68</xdr:row>
      <xdr:rowOff>142875</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648075" y="10572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590550</xdr:colOff>
      <xdr:row>0</xdr:row>
      <xdr:rowOff>123825</xdr:rowOff>
    </xdr:from>
    <xdr:to>
      <xdr:col>9</xdr:col>
      <xdr:colOff>590550</xdr:colOff>
      <xdr:row>17</xdr:row>
      <xdr:rowOff>142875</xdr:rowOff>
    </xdr:to>
    <mc:AlternateContent xmlns:mc="http://schemas.openxmlformats.org/markup-compatibility/2006" xmlns:a14="http://schemas.microsoft.com/office/drawing/2010/main">
      <mc:Choice Requires="a14">
        <xdr:graphicFrame macro="">
          <xdr:nvGraphicFramePr>
            <xdr:cNvPr id="2" name="Education">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000750" y="1238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8</xdr:col>
      <xdr:colOff>304800</xdr:colOff>
      <xdr:row>15</xdr:row>
      <xdr:rowOff>76200</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9525</xdr:colOff>
      <xdr:row>1</xdr:row>
      <xdr:rowOff>57150</xdr:rowOff>
    </xdr:from>
    <xdr:to>
      <xdr:col>12</xdr:col>
      <xdr:colOff>9525</xdr:colOff>
      <xdr:row>14</xdr:row>
      <xdr:rowOff>104775</xdr:rowOff>
    </xdr:to>
    <mc:AlternateContent xmlns:mc="http://schemas.openxmlformats.org/markup-compatibility/2006" xmlns:a14="http://schemas.microsoft.com/office/drawing/2010/main">
      <mc:Choice Requires="a14">
        <xdr:graphicFrame macro="">
          <xdr:nvGraphicFramePr>
            <xdr:cNvPr id="3" name="Department 1">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5495925" y="247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15</xdr:row>
      <xdr:rowOff>0</xdr:rowOff>
    </xdr:from>
    <xdr:to>
      <xdr:col>8</xdr:col>
      <xdr:colOff>304800</xdr:colOff>
      <xdr:row>26</xdr:row>
      <xdr:rowOff>85725</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0</xdr:colOff>
      <xdr:row>15</xdr:row>
      <xdr:rowOff>0</xdr:rowOff>
    </xdr:from>
    <xdr:to>
      <xdr:col>17</xdr:col>
      <xdr:colOff>0</xdr:colOff>
      <xdr:row>22</xdr:row>
      <xdr:rowOff>38100</xdr:rowOff>
    </xdr:to>
    <mc:AlternateContent xmlns:mc="http://schemas.openxmlformats.org/markup-compatibility/2006" xmlns:tsle="http://schemas.microsoft.com/office/drawing/2012/timeslicer">
      <mc:Choice Requires="tsle">
        <xdr:graphicFrame macro="">
          <xdr:nvGraphicFramePr>
            <xdr:cNvPr id="5" name="Date of Call">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microsoft.com/office/drawing/2012/timeslicer">
              <tsle:timeslicer name="Date of Call"/>
            </a:graphicData>
          </a:graphic>
        </xdr:graphicFrame>
      </mc:Choice>
      <mc:Fallback xmlns="">
        <xdr:sp macro="" textlink="">
          <xdr:nvSpPr>
            <xdr:cNvPr id="0" name=""/>
            <xdr:cNvSpPr>
              <a:spLocks noTextEdit="1"/>
            </xdr:cNvSpPr>
          </xdr:nvSpPr>
          <xdr:spPr>
            <a:xfrm>
              <a:off x="5486400" y="2857500"/>
              <a:ext cx="487680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619125</xdr:colOff>
      <xdr:row>22</xdr:row>
      <xdr:rowOff>161925</xdr:rowOff>
    </xdr:from>
    <xdr:to>
      <xdr:col>8</xdr:col>
      <xdr:colOff>619125</xdr:colOff>
      <xdr:row>36</xdr:row>
      <xdr:rowOff>19050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086475" y="4724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2.410851736109" backgroundQuery="1" createdVersion="6" refreshedVersion="6" minRefreshableVersion="3" recordCount="0" supportSubquery="1" supportAdvancedDrill="1" xr:uid="{472DA278-C37D-46C4-9E04-9D8592836AE2}">
  <cacheSource type="external" connectionId="5"/>
  <cacheFields count="3">
    <cacheField name="[Measures].[Amount per call]" caption="Amount per call" numFmtId="0" hierarchy="25" level="32767"/>
    <cacheField name="[reps].[Manager].[Manager]" caption="Manager" numFmtId="0" hierarchy="15" level="1">
      <sharedItems count="2">
        <s v="Bob"/>
        <s v="Gina"/>
      </sharedItems>
    </cacheField>
    <cacheField name="[reps].[Rep].[Rep]" caption="Rep" numFmtId="0" hierarchy="13" level="1">
      <sharedItems count="7">
        <s v="R001"/>
        <s v="R002"/>
        <s v="R003"/>
        <s v="R004"/>
        <s v="R005"/>
        <s v="R006"/>
        <s v="R007"/>
      </sharedItems>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2" memberValueDatatype="130" unbalanced="0">
      <fieldsUsage count="2">
        <fieldUsage x="-1"/>
        <fieldUsage x="2"/>
      </fieldsUsage>
    </cacheHierarchy>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2" memberValueDatatype="130" unbalanced="0">
      <fieldsUsage count="2">
        <fieldUsage x="-1"/>
        <fieldUsage x="1"/>
      </fieldsUsage>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oneField="1">
      <fieldsUsage count="1">
        <fieldUsage x="0"/>
      </fieldsUsage>
    </cacheHierarchy>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2.410852777779" backgroundQuery="1" createdVersion="6" refreshedVersion="6" minRefreshableVersion="3" recordCount="0" supportSubquery="1" supportAdvancedDrill="1" xr:uid="{939E7FD5-CEEF-4C5E-B96A-DCE23B56F8EE}">
  <cacheSource type="external" connectionId="5"/>
  <cacheFields count="3">
    <cacheField name="[Measures].[Amount per call]" caption="Amount per call" numFmtId="0" hierarchy="25" level="32767"/>
    <cacheField name="[custs].[Education].[Education]" caption="Education" numFmtId="0" hierarchy="11" level="1">
      <sharedItems count="4">
        <s v="Graduate"/>
        <s v="High School"/>
        <s v="PhD"/>
        <s v="Undergrad"/>
      </sharedItems>
    </cacheField>
    <cacheField name="[reps].[Department].[Department]" caption="Department" numFmtId="0" hierarchy="14" level="1">
      <sharedItems count="2">
        <s v="Sales"/>
        <s v="Service"/>
      </sharedItems>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2" memberValueDatatype="130" unbalanced="0">
      <fieldsUsage count="2">
        <fieldUsage x="-1"/>
        <fieldUsage x="1"/>
      </fieldsUsage>
    </cacheHierarchy>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2" memberValueDatatype="130" unbalanced="0">
      <fieldsUsage count="2">
        <fieldUsage x="-1"/>
        <fieldUsage x="2"/>
      </fieldsUsage>
    </cacheHierarchy>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oneField="1">
      <fieldsUsage count="1">
        <fieldUsage x="0"/>
      </fieldsUsage>
    </cacheHierarchy>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2.410853472225" backgroundQuery="1" createdVersion="6" refreshedVersion="6" minRefreshableVersion="3" recordCount="0" supportSubquery="1" supportAdvancedDrill="1" xr:uid="{99AB2132-BFD3-490B-A672-A6C8E42A2DA9}">
  <cacheSource type="external" connectionId="5"/>
  <cacheFields count="6">
    <cacheField name="[calls].[Year].[Year]" caption="Year" numFmtId="0" hierarchy="5" level="1">
      <sharedItems containsSemiMixedTypes="0" containsString="0" containsNumber="1" containsInteger="1" minValue="2018" maxValue="2019" count="2">
        <n v="2018"/>
        <n v="2019"/>
      </sharedItems>
      <extLst>
        <ext xmlns:x15="http://schemas.microsoft.com/office/spreadsheetml/2010/11/main" uri="{4F2E5C28-24EA-4eb8-9CBF-B6C8F9C3D259}">
          <x15:cachedUniqueNames>
            <x15:cachedUniqueName index="0" name="[calls].[Year].&amp;[2018]"/>
            <x15:cachedUniqueName index="1" name="[calls].[Year].&amp;[2019]"/>
          </x15:cachedUniqueNames>
        </ext>
      </extLst>
    </cacheField>
    <cacheField name="[Measures].[Sum of Purchase Amount]" caption="Sum of Purchase Amount" numFmtId="0" hierarchy="17" level="32767"/>
    <cacheField name="[Measures].[Sum of Duration]" caption="Sum of Duration" numFmtId="0" hierarchy="18" level="32767"/>
    <cacheField name="[Measures].[Call Count]" caption="Call Count" numFmtId="0" hierarchy="20" level="32767"/>
    <cacheField name="[Measures].[Long Calls]" caption="Long Calls" numFmtId="0" hierarchy="21" level="32767"/>
    <cacheField name="[Measures].[Zero Amount Calls]" caption="Zero Amount Calls" numFmtId="0" hierarchy="22" level="32767"/>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2" memberValueDatatype="20" unbalanced="0">
      <fieldsUsage count="2">
        <fieldUsage x="-1"/>
        <fieldUsage x="0"/>
      </fieldsUsage>
    </cacheHierarchy>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fieldsUsage count="1">
        <fieldUsage x="1"/>
      </fieldsUsage>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oneField="1">
      <fieldsUsage count="1">
        <fieldUsage x="2"/>
      </fieldsUsage>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3"/>
      </fieldsUsage>
    </cacheHierarchy>
    <cacheHierarchy uniqueName="[Measures].[Long Calls]" caption="Long Calls" measure="1" displayFolder="" measureGroup="calls" count="0" oneField="1">
      <fieldsUsage count="1">
        <fieldUsage x="4"/>
      </fieldsUsage>
    </cacheHierarchy>
    <cacheHierarchy uniqueName="[Measures].[Zero Amount Calls]" caption="Zero Amount Calls" measure="1" displayFolder="" measureGroup="calls" count="0" oneField="1">
      <fieldsUsage count="1">
        <fieldUsage x="5"/>
      </fieldsUsage>
    </cacheHierarchy>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2.410860069445" backgroundQuery="1" createdVersion="6" refreshedVersion="6" minRefreshableVersion="3" recordCount="0" supportSubquery="1" supportAdvancedDrill="1" xr:uid="{54119565-4EA9-43F2-AF23-59AA58C34420}">
  <cacheSource type="external" connectionId="5"/>
  <cacheFields count="3">
    <cacheField name="[custs].[Age].[Age]" caption="Age" numFmtId="0" hierarchy="10" level="1">
      <sharedItems containsSemiMixedTypes="0" containsString="0" containsNumber="1" containsInteger="1" minValue="18" maxValue="64" count="4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sharedItems>
      <extLst>
        <ext xmlns:x15="http://schemas.microsoft.com/office/spreadsheetml/2010/11/main" uri="{4F2E5C28-24EA-4eb8-9CBF-B6C8F9C3D259}">
          <x15:cachedUniqueNames>
            <x15:cachedUniqueName index="0" name="[custs].[Age].&amp;[18]"/>
            <x15:cachedUniqueName index="1" name="[custs].[Age].&amp;[19]"/>
            <x15:cachedUniqueName index="2" name="[custs].[Age].&amp;[20]"/>
            <x15:cachedUniqueName index="3" name="[custs].[Age].&amp;[21]"/>
            <x15:cachedUniqueName index="4" name="[custs].[Age].&amp;[22]"/>
            <x15:cachedUniqueName index="5" name="[custs].[Age].&amp;[23]"/>
            <x15:cachedUniqueName index="6" name="[custs].[Age].&amp;[24]"/>
            <x15:cachedUniqueName index="7" name="[custs].[Age].&amp;[25]"/>
            <x15:cachedUniqueName index="8" name="[custs].[Age].&amp;[26]"/>
            <x15:cachedUniqueName index="9" name="[custs].[Age].&amp;[27]"/>
            <x15:cachedUniqueName index="10" name="[custs].[Age].&amp;[28]"/>
            <x15:cachedUniqueName index="11" name="[custs].[Age].&amp;[29]"/>
            <x15:cachedUniqueName index="12" name="[custs].[Age].&amp;[30]"/>
            <x15:cachedUniqueName index="13" name="[custs].[Age].&amp;[31]"/>
            <x15:cachedUniqueName index="14" name="[custs].[Age].&amp;[32]"/>
            <x15:cachedUniqueName index="15" name="[custs].[Age].&amp;[33]"/>
            <x15:cachedUniqueName index="16" name="[custs].[Age].&amp;[34]"/>
            <x15:cachedUniqueName index="17" name="[custs].[Age].&amp;[35]"/>
            <x15:cachedUniqueName index="18" name="[custs].[Age].&amp;[36]"/>
            <x15:cachedUniqueName index="19" name="[custs].[Age].&amp;[37]"/>
            <x15:cachedUniqueName index="20" name="[custs].[Age].&amp;[38]"/>
            <x15:cachedUniqueName index="21" name="[custs].[Age].&amp;[39]"/>
            <x15:cachedUniqueName index="22" name="[custs].[Age].&amp;[40]"/>
            <x15:cachedUniqueName index="23" name="[custs].[Age].&amp;[41]"/>
            <x15:cachedUniqueName index="24" name="[custs].[Age].&amp;[42]"/>
            <x15:cachedUniqueName index="25" name="[custs].[Age].&amp;[43]"/>
            <x15:cachedUniqueName index="26" name="[custs].[Age].&amp;[44]"/>
            <x15:cachedUniqueName index="27" name="[custs].[Age].&amp;[45]"/>
            <x15:cachedUniqueName index="28" name="[custs].[Age].&amp;[46]"/>
            <x15:cachedUniqueName index="29" name="[custs].[Age].&amp;[47]"/>
            <x15:cachedUniqueName index="30" name="[custs].[Age].&amp;[48]"/>
            <x15:cachedUniqueName index="31" name="[custs].[Age].&amp;[49]"/>
            <x15:cachedUniqueName index="32" name="[custs].[Age].&amp;[50]"/>
            <x15:cachedUniqueName index="33" name="[custs].[Age].&amp;[51]"/>
            <x15:cachedUniqueName index="34" name="[custs].[Age].&amp;[52]"/>
            <x15:cachedUniqueName index="35" name="[custs].[Age].&amp;[53]"/>
            <x15:cachedUniqueName index="36" name="[custs].[Age].&amp;[54]"/>
            <x15:cachedUniqueName index="37" name="[custs].[Age].&amp;[55]"/>
            <x15:cachedUniqueName index="38" name="[custs].[Age].&amp;[56]"/>
            <x15:cachedUniqueName index="39" name="[custs].[Age].&amp;[57]"/>
            <x15:cachedUniqueName index="40" name="[custs].[Age].&amp;[58]"/>
            <x15:cachedUniqueName index="41" name="[custs].[Age].&amp;[59]"/>
            <x15:cachedUniqueName index="42" name="[custs].[Age].&amp;[60]"/>
            <x15:cachedUniqueName index="43" name="[custs].[Age].&amp;[61]"/>
            <x15:cachedUniqueName index="44" name="[custs].[Age].&amp;[62]"/>
            <x15:cachedUniqueName index="45" name="[custs].[Age].&amp;[63]"/>
            <x15:cachedUniqueName index="46" name="[custs].[Age].&amp;[64]"/>
          </x15:cachedUniqueNames>
        </ext>
      </extLst>
    </cacheField>
    <cacheField name="[Measures].[Count of Customer ID]" caption="Count of Customer ID" numFmtId="0" hierarchy="16" level="32767"/>
    <cacheField name="[Measures].[Sum of Purchase Amount]" caption="Sum of Purchase Amount" numFmtId="0" hierarchy="17" level="32767"/>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2" memberValueDatatype="20" unbalanced="0">
      <fieldsUsage count="2">
        <fieldUsage x="-1"/>
        <fieldUsage x="0"/>
      </fieldsUsage>
    </cacheHierarchy>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oneField="1">
      <fieldsUsage count="1">
        <fieldUsage x="1"/>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fieldsUsage count="1">
        <fieldUsage x="2"/>
      </fieldsUsage>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2.410861342592" backgroundQuery="1" createdVersion="6" refreshedVersion="6" minRefreshableVersion="3" recordCount="0" supportSubquery="1" supportAdvancedDrill="1" xr:uid="{FB7F0712-4410-4C6C-AFA4-F9D4E5D67983}">
  <cacheSource type="external" connectionId="5"/>
  <cacheFields count="3">
    <cacheField name="[custs].[Age].[Age]" caption="Age" numFmtId="0" hierarchy="10" level="1">
      <sharedItems containsSemiMixedTypes="0" containsString="0" containsNumber="1" containsInteger="1" minValue="19" maxValue="59" count="10">
        <n v="19"/>
        <n v="23"/>
        <n v="25"/>
        <n v="29"/>
        <n v="34"/>
        <n v="38"/>
        <n v="54"/>
        <n v="55"/>
        <n v="57"/>
        <n v="59"/>
      </sharedItems>
      <extLst>
        <ext xmlns:x15="http://schemas.microsoft.com/office/spreadsheetml/2010/11/main" uri="{4F2E5C28-24EA-4eb8-9CBF-B6C8F9C3D259}">
          <x15:cachedUniqueNames>
            <x15:cachedUniqueName index="0" name="[custs].[Age].&amp;[19]"/>
            <x15:cachedUniqueName index="1" name="[custs].[Age].&amp;[23]"/>
            <x15:cachedUniqueName index="2" name="[custs].[Age].&amp;[25]"/>
            <x15:cachedUniqueName index="3" name="[custs].[Age].&amp;[29]"/>
            <x15:cachedUniqueName index="4" name="[custs].[Age].&amp;[34]"/>
            <x15:cachedUniqueName index="5" name="[custs].[Age].&amp;[38]"/>
            <x15:cachedUniqueName index="6" name="[custs].[Age].&amp;[54]"/>
            <x15:cachedUniqueName index="7" name="[custs].[Age].&amp;[55]"/>
            <x15:cachedUniqueName index="8" name="[custs].[Age].&amp;[57]"/>
            <x15:cachedUniqueName index="9" name="[custs].[Age].&amp;[59]"/>
          </x15:cachedUniqueNames>
        </ext>
      </extLst>
    </cacheField>
    <cacheField name="[Measures].[Count of Customer ID]" caption="Count of Customer ID" numFmtId="0" hierarchy="16" level="32767"/>
    <cacheField name="[reps].[Department].[Department]" caption="Department" numFmtId="0" hierarchy="14" level="1">
      <sharedItems containsSemiMixedTypes="0" containsNonDate="0" containsString="0"/>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2" memberValueDatatype="20" unbalanced="0">
      <fieldsUsage count="2">
        <fieldUsage x="-1"/>
        <fieldUsage x="0"/>
      </fieldsUsage>
    </cacheHierarchy>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2" memberValueDatatype="130" unbalanced="0">
      <fieldsUsage count="2">
        <fieldUsage x="-1"/>
        <fieldUsage x="2"/>
      </fieldsUsage>
    </cacheHierarchy>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oneField="1">
      <fieldsUsage count="1">
        <fieldUsage x="1"/>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2.411393171293" backgroundQuery="1" createdVersion="6" refreshedVersion="6" minRefreshableVersion="3" recordCount="0" supportSubquery="1" supportAdvancedDrill="1" xr:uid="{FDDA1B82-CDCA-43DC-8B79-1C6FE78389A0}">
  <cacheSource type="external" connectionId="5"/>
  <cacheFields count="2">
    <cacheField name="[Measures].[Call Count]" caption="Call Count" numFmtId="0" hierarchy="20" level="32767"/>
    <cacheField name="[custs].[Age Grouping].[Age Grouping]" caption="Age Grouping" numFmtId="0" hierarchy="12" level="1">
      <sharedItems count="5">
        <s v="26 to 30"/>
        <s v="31 to 35"/>
        <s v="36 to 45"/>
        <s v="More than 45"/>
        <s v="Up to 25"/>
      </sharedItems>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2"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2" memberValueDatatype="130" unbalanced="0">
      <fieldsUsage count="2">
        <fieldUsage x="-1"/>
        <fieldUsage x="1"/>
      </fieldsUsage>
    </cacheHierarchy>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2.411638541664" backgroundQuery="1" createdVersion="6" refreshedVersion="6" minRefreshableVersion="3" recordCount="0" supportSubquery="1" supportAdvancedDrill="1" xr:uid="{FB1E2369-F229-47D1-AE0A-B257B93514B5}">
  <cacheSource type="external" connectionId="5"/>
  <cacheFields count="3">
    <cacheField name="[Measures].[Call Count]" caption="Call Count" numFmtId="0" hierarchy="20" level="32767"/>
    <cacheField name="[calls].[Year].[Year]" caption="Year" numFmtId="0" hierarchy="5" level="1">
      <sharedItems containsSemiMixedTypes="0" containsString="0" containsNumber="1" containsInteger="1" minValue="2018" maxValue="2019" count="2">
        <n v="2018"/>
        <n v="2019"/>
      </sharedItems>
      <extLst>
        <ext xmlns:x15="http://schemas.microsoft.com/office/spreadsheetml/2010/11/main" uri="{4F2E5C28-24EA-4eb8-9CBF-B6C8F9C3D259}">
          <x15:cachedUniqueNames>
            <x15:cachedUniqueName index="0" name="[calls].[Year].&amp;[2018]"/>
            <x15:cachedUniqueName index="1" name="[calls].[Year].&amp;[2019]"/>
          </x15:cachedUniqueNames>
        </ext>
      </extLst>
    </cacheField>
    <cacheField name="[calls].[Month Name].[Month Name]" caption="Month Name" numFmtId="0" hierarchy="7" level="1">
      <sharedItems count="12">
        <s v="April"/>
        <s v="August"/>
        <s v="December"/>
        <s v="February"/>
        <s v="January"/>
        <s v="July"/>
        <s v="June"/>
        <s v="March"/>
        <s v="May"/>
        <s v="November"/>
        <s v="October"/>
        <s v="September"/>
      </sharedItems>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2" memberValueDatatype="20" unbalanced="0">
      <fieldsUsage count="2">
        <fieldUsage x="-1"/>
        <fieldUsage x="1"/>
      </fieldsUsage>
    </cacheHierarchy>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2" memberValueDatatype="130" unbalanced="0">
      <fieldsUsage count="2">
        <fieldUsage x="-1"/>
        <fieldUsage x="2"/>
      </fieldsUsage>
    </cacheHierarchy>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5.429513425923" backgroundQuery="1" createdVersion="6" refreshedVersion="6" minRefreshableVersion="3" recordCount="0" supportSubquery="1" supportAdvancedDrill="1" xr:uid="{0DB82CFE-C1FE-4569-9319-B2B8C2356A68}">
  <cacheSource type="external" connectionId="5"/>
  <cacheFields count="3">
    <cacheField name="[custs].[Age Grouping].[Age Grouping]" caption="Age Grouping" numFmtId="0" hierarchy="12" level="1">
      <sharedItems count="5">
        <s v="26 to 30"/>
        <s v="31 to 35"/>
        <s v="36 to 45"/>
        <s v="More than 45"/>
        <s v="Up to 25"/>
      </sharedItems>
    </cacheField>
    <cacheField name="[Measures].[Count of Calls]" caption="Count of Calls" numFmtId="0" hierarchy="23" level="32767"/>
    <cacheField name="[reps].[Department].[Department]" caption="Department" numFmtId="0" hierarchy="14" level="1">
      <sharedItems count="2">
        <s v="Sales"/>
        <s v="Service"/>
      </sharedItems>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2"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2" memberValueDatatype="130" unbalanced="0">
      <fieldsUsage count="2">
        <fieldUsage x="-1"/>
        <fieldUsage x="0"/>
      </fieldsUsage>
    </cacheHierarchy>
    <cacheHierarchy uniqueName="[reps].[Rep]" caption="Rep" attribute="1" defaultMemberUniqueName="[reps].[Rep].[All]" allUniqueName="[reps].[Rep].[All]" dimensionUniqueName="[reps]" displayFolder="" count="2" memberValueDatatype="130" unbalanced="0"/>
    <cacheHierarchy uniqueName="[reps].[Department]" caption="Department" attribute="1" defaultMemberUniqueName="[reps].[Department].[All]" allUniqueName="[reps].[Department].[All]" dimensionUniqueName="[reps]" displayFolder="" count="2" memberValueDatatype="130" unbalanced="0">
      <fieldsUsage count="2">
        <fieldUsage x="-1"/>
        <fieldUsage x="2"/>
      </fieldsUsage>
    </cacheHierarchy>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oneField="1">
      <fieldsUsage count="1">
        <fieldUsage x="1"/>
      </fieldsUsage>
    </cacheHierarchy>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5.433378935188" backgroundQuery="1" createdVersion="6" refreshedVersion="6" minRefreshableVersion="3" recordCount="0" supportSubquery="1" supportAdvancedDrill="1" xr:uid="{C4CF2E91-1900-484C-89F1-77A63138CC34}">
  <cacheSource type="external" connectionId="5"/>
  <cacheFields count="4">
    <cacheField name="[custs].[Gender].[Gender]" caption="Gender" numFmtId="0" hierarchy="9" level="1">
      <sharedItems count="2">
        <s v="Female"/>
        <s v="Male"/>
      </sharedItems>
    </cacheField>
    <cacheField name="[custs].[Age].[Age]" caption="Age" numFmtId="0" hierarchy="10" level="1">
      <sharedItems containsSemiMixedTypes="0" containsString="0" containsNumber="1" containsInteger="1" minValue="18" maxValue="64" count="4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sharedItems>
      <extLst>
        <ext xmlns:x15="http://schemas.microsoft.com/office/spreadsheetml/2010/11/main" uri="{4F2E5C28-24EA-4eb8-9CBF-B6C8F9C3D259}">
          <x15:cachedUniqueNames>
            <x15:cachedUniqueName index="0" name="[custs].[Age].&amp;[18]"/>
            <x15:cachedUniqueName index="1" name="[custs].[Age].&amp;[19]"/>
            <x15:cachedUniqueName index="2" name="[custs].[Age].&amp;[20]"/>
            <x15:cachedUniqueName index="3" name="[custs].[Age].&amp;[21]"/>
            <x15:cachedUniqueName index="4" name="[custs].[Age].&amp;[22]"/>
            <x15:cachedUniqueName index="5" name="[custs].[Age].&amp;[23]"/>
            <x15:cachedUniqueName index="6" name="[custs].[Age].&amp;[24]"/>
            <x15:cachedUniqueName index="7" name="[custs].[Age].&amp;[25]"/>
            <x15:cachedUniqueName index="8" name="[custs].[Age].&amp;[26]"/>
            <x15:cachedUniqueName index="9" name="[custs].[Age].&amp;[27]"/>
            <x15:cachedUniqueName index="10" name="[custs].[Age].&amp;[28]"/>
            <x15:cachedUniqueName index="11" name="[custs].[Age].&amp;[29]"/>
            <x15:cachedUniqueName index="12" name="[custs].[Age].&amp;[30]"/>
            <x15:cachedUniqueName index="13" name="[custs].[Age].&amp;[31]"/>
            <x15:cachedUniqueName index="14" name="[custs].[Age].&amp;[32]"/>
            <x15:cachedUniqueName index="15" name="[custs].[Age].&amp;[33]"/>
            <x15:cachedUniqueName index="16" name="[custs].[Age].&amp;[34]"/>
            <x15:cachedUniqueName index="17" name="[custs].[Age].&amp;[35]"/>
            <x15:cachedUniqueName index="18" name="[custs].[Age].&amp;[36]"/>
            <x15:cachedUniqueName index="19" name="[custs].[Age].&amp;[37]"/>
            <x15:cachedUniqueName index="20" name="[custs].[Age].&amp;[38]"/>
            <x15:cachedUniqueName index="21" name="[custs].[Age].&amp;[39]"/>
            <x15:cachedUniqueName index="22" name="[custs].[Age].&amp;[40]"/>
            <x15:cachedUniqueName index="23" name="[custs].[Age].&amp;[41]"/>
            <x15:cachedUniqueName index="24" name="[custs].[Age].&amp;[42]"/>
            <x15:cachedUniqueName index="25" name="[custs].[Age].&amp;[43]"/>
            <x15:cachedUniqueName index="26" name="[custs].[Age].&amp;[44]"/>
            <x15:cachedUniqueName index="27" name="[custs].[Age].&amp;[45]"/>
            <x15:cachedUniqueName index="28" name="[custs].[Age].&amp;[46]"/>
            <x15:cachedUniqueName index="29" name="[custs].[Age].&amp;[47]"/>
            <x15:cachedUniqueName index="30" name="[custs].[Age].&amp;[48]"/>
            <x15:cachedUniqueName index="31" name="[custs].[Age].&amp;[49]"/>
            <x15:cachedUniqueName index="32" name="[custs].[Age].&amp;[50]"/>
            <x15:cachedUniqueName index="33" name="[custs].[Age].&amp;[51]"/>
            <x15:cachedUniqueName index="34" name="[custs].[Age].&amp;[52]"/>
            <x15:cachedUniqueName index="35" name="[custs].[Age].&amp;[53]"/>
            <x15:cachedUniqueName index="36" name="[custs].[Age].&amp;[54]"/>
            <x15:cachedUniqueName index="37" name="[custs].[Age].&amp;[55]"/>
            <x15:cachedUniqueName index="38" name="[custs].[Age].&amp;[56]"/>
            <x15:cachedUniqueName index="39" name="[custs].[Age].&amp;[57]"/>
            <x15:cachedUniqueName index="40" name="[custs].[Age].&amp;[58]"/>
            <x15:cachedUniqueName index="41" name="[custs].[Age].&amp;[59]"/>
            <x15:cachedUniqueName index="42" name="[custs].[Age].&amp;[60]"/>
            <x15:cachedUniqueName index="43" name="[custs].[Age].&amp;[61]"/>
            <x15:cachedUniqueName index="44" name="[custs].[Age].&amp;[62]"/>
            <x15:cachedUniqueName index="45" name="[custs].[Age].&amp;[63]"/>
            <x15:cachedUniqueName index="46" name="[custs].[Age].&amp;[64]"/>
          </x15:cachedUniqueNames>
        </ext>
      </extLst>
    </cacheField>
    <cacheField name="[Measures].[Count of Calls]" caption="Count of Calls" numFmtId="0" hierarchy="23" level="32767"/>
    <cacheField name="[reps].[Rep].[Rep]" caption="Rep" numFmtId="0" hierarchy="13" level="1">
      <sharedItems containsSemiMixedTypes="0" containsNonDate="0" containsString="0"/>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2" memberValueDatatype="130" unbalanced="0">
      <fieldsUsage count="2">
        <fieldUsage x="-1"/>
        <fieldUsage x="0"/>
      </fieldsUsage>
    </cacheHierarchy>
    <cacheHierarchy uniqueName="[custs].[Age]" caption="Age" attribute="1" defaultMemberUniqueName="[custs].[Age].[All]" allUniqueName="[custs].[Age].[All]" dimensionUniqueName="[custs]" displayFolder="" count="2" memberValueDatatype="20" unbalanced="0">
      <fieldsUsage count="2">
        <fieldUsage x="-1"/>
        <fieldUsage x="1"/>
      </fieldsUsage>
    </cacheHierarchy>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2" memberValueDatatype="130" unbalanced="0"/>
    <cacheHierarchy uniqueName="[reps].[Rep]" caption="Rep" attribute="1" defaultMemberUniqueName="[reps].[Rep].[All]" allUniqueName="[reps].[Rep].[All]" dimensionUniqueName="[reps]" displayFolder="" count="2" memberValueDatatype="130" unbalanced="0">
      <fieldsUsage count="2">
        <fieldUsage x="-1"/>
        <fieldUsage x="3"/>
      </fieldsUsage>
    </cacheHierarchy>
    <cacheHierarchy uniqueName="[reps].[Department]" caption="Department" attribute="1" defaultMemberUniqueName="[reps].[Department].[All]" allUniqueName="[reps].[Department].[All]" dimensionUniqueName="[reps]" displayFolder="" count="2" memberValueDatatype="130" unbalanced="0"/>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oneField="1">
      <fieldsUsage count="1">
        <fieldUsage x="2"/>
      </fieldsUsage>
    </cacheHierarchy>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5.436566782409" backgroundQuery="1" createdVersion="6" refreshedVersion="6" minRefreshableVersion="3" recordCount="0" supportSubquery="1" supportAdvancedDrill="1" xr:uid="{A4975232-3899-47FE-AE47-988052912B2E}">
  <cacheSource type="external" connectionId="5"/>
  <cacheFields count="5">
    <cacheField name="[reps].[Department].[Department]" caption="Department" numFmtId="0" hierarchy="14" level="1">
      <sharedItems count="2">
        <s v="Sales"/>
        <s v="Service"/>
      </sharedItems>
    </cacheField>
    <cacheField name="[reps].[Rep].[Rep]" caption="Rep" numFmtId="0" hierarchy="13" level="1">
      <sharedItems count="7">
        <s v="R001"/>
        <s v="R002"/>
        <s v="R006"/>
        <s v="R007"/>
        <s v="R003"/>
        <s v="R004"/>
        <s v="R005"/>
      </sharedItems>
    </cacheField>
    <cacheField name="[Measures].[Count of Calls]" caption="Count of Calls" numFmtId="0" hierarchy="23" level="32767"/>
    <cacheField name="[Measures].[Amount per call]" caption="Amount per call" numFmtId="0" hierarchy="25" level="32767"/>
    <cacheField name="[custs].[Education].[Education]" caption="Education" numFmtId="0" hierarchy="11" level="1">
      <sharedItems containsSemiMixedTypes="0" containsNonDate="0" containsString="0"/>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2" memberValueDatatype="130" unbalanced="0">
      <fieldsUsage count="2">
        <fieldUsage x="-1"/>
        <fieldUsage x="4"/>
      </fieldsUsage>
    </cacheHierarchy>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2" memberValueDatatype="130" unbalanced="0">
      <fieldsUsage count="2">
        <fieldUsage x="-1"/>
        <fieldUsage x="1"/>
      </fieldsUsage>
    </cacheHierarchy>
    <cacheHierarchy uniqueName="[reps].[Department]" caption="Department" attribute="1" defaultMemberUniqueName="[reps].[Department].[All]" allUniqueName="[reps].[Department].[All]" dimensionUniqueName="[reps]" displayFolder="" count="2" memberValueDatatype="130" unbalanced="0">
      <fieldsUsage count="2">
        <fieldUsage x="-1"/>
        <fieldUsage x="0"/>
      </fieldsUsage>
    </cacheHierarchy>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oneField="1">
      <fieldsUsage count="1">
        <fieldUsage x="2"/>
      </fieldsUsage>
    </cacheHierarchy>
    <cacheHierarchy uniqueName="[Measures].[Total Amount]" caption="Total Amount" measure="1" displayFolder="" measureGroup="calls" count="0"/>
    <cacheHierarchy uniqueName="[Measures].[Amount per call]" caption="Amount per call" measure="1" displayFolder="" measureGroup="calls" count="0" oneField="1">
      <fieldsUsage count="1">
        <fieldUsage x="3"/>
      </fieldsUsage>
    </cacheHierarchy>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5.44467060185" backgroundQuery="1" createdVersion="6" refreshedVersion="6" minRefreshableVersion="3" recordCount="0" supportSubquery="1" supportAdvancedDrill="1" xr:uid="{F9236CD3-7476-4E49-922E-1DDBCDC05C24}">
  <cacheSource type="external" connectionId="5"/>
  <cacheFields count="5">
    <cacheField name="[custs].[Education].[Education]" caption="Education" numFmtId="0" hierarchy="11" level="1">
      <sharedItems count="4">
        <s v="Graduate"/>
        <s v="High School"/>
        <s v="PhD"/>
        <s v="Undergrad"/>
      </sharedItems>
    </cacheField>
    <cacheField name="[custs].[Age Grouping].[Age Grouping]" caption="Age Grouping" numFmtId="0" hierarchy="12" level="1">
      <sharedItems count="5">
        <s v="26 to 30"/>
        <s v="31 to 35"/>
        <s v="36 to 45"/>
        <s v="More than 45"/>
        <s v="Up to 25"/>
      </sharedItems>
    </cacheField>
    <cacheField name="[Measures].[Total Amount]" caption="Total Amount" numFmtId="0" hierarchy="24" level="32767"/>
    <cacheField name="[reps].[Department].[Department]" caption="Department" numFmtId="0" hierarchy="14" level="1">
      <sharedItems containsSemiMixedTypes="0" containsNonDate="0" containsString="0"/>
    </cacheField>
    <cacheField name="[calls].[Date of Call].[Date of Call]" caption="Date of Call" numFmtId="0" hierarchy="4" level="1">
      <sharedItems containsSemiMixedTypes="0" containsNonDate="0" containsString="0"/>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4"/>
      </fieldsUsage>
    </cacheHierarchy>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2" memberValueDatatype="130" unbalanced="0">
      <fieldsUsage count="2">
        <fieldUsage x="-1"/>
        <fieldUsage x="0"/>
      </fieldsUsage>
    </cacheHierarchy>
    <cacheHierarchy uniqueName="[custs].[Age Grouping]" caption="Age Grouping" attribute="1" defaultMemberUniqueName="[custs].[Age Grouping].[All]" allUniqueName="[custs].[Age Grouping].[All]" dimensionUniqueName="[custs]" displayFolder="" count="2" memberValueDatatype="130" unbalanced="0">
      <fieldsUsage count="2">
        <fieldUsage x="-1"/>
        <fieldUsage x="1"/>
      </fieldsUsage>
    </cacheHierarchy>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2" memberValueDatatype="130" unbalanced="0">
      <fieldsUsage count="2">
        <fieldUsage x="-1"/>
        <fieldUsage x="3"/>
      </fieldsUsage>
    </cacheHierarchy>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oneField="1">
      <fieldsUsage count="1">
        <fieldUsage x="2"/>
      </fieldsUsage>
    </cacheHierarchy>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5.444670949073" backgroundQuery="1" createdVersion="6" refreshedVersion="6" minRefreshableVersion="3" recordCount="0" supportSubquery="1" supportAdvancedDrill="1" xr:uid="{8CD8A0AE-A79E-47B2-8043-468EA51F3403}">
  <cacheSource type="external" connectionId="5"/>
  <cacheFields count="4">
    <cacheField name="[Measures].[Call Count]" caption="Call Count" numFmtId="0" hierarchy="20" level="32767"/>
    <cacheField name="[custs].[Education].[Education]" caption="Education" numFmtId="0" hierarchy="11" level="1">
      <sharedItems count="4">
        <s v="Graduate"/>
        <s v="High School"/>
        <s v="PhD"/>
        <s v="Undergrad"/>
      </sharedItems>
    </cacheField>
    <cacheField name="[reps].[Department].[Department]" caption="Department" numFmtId="0" hierarchy="14" level="1">
      <sharedItems containsSemiMixedTypes="0" containsNonDate="0" containsString="0"/>
    </cacheField>
    <cacheField name="[calls].[Date of Call].[Date of Call]" caption="Date of Call" numFmtId="0" hierarchy="4" level="1">
      <sharedItems containsSemiMixedTypes="0" containsNonDate="0" containsString="0"/>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3"/>
      </fieldsUsage>
    </cacheHierarchy>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2" memberValueDatatype="130" unbalanced="0">
      <fieldsUsage count="2">
        <fieldUsage x="-1"/>
        <fieldUsage x="1"/>
      </fieldsUsage>
    </cacheHierarchy>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2" memberValueDatatype="130" unbalanced="0">
      <fieldsUsage count="2">
        <fieldUsage x="-1"/>
        <fieldUsage x="2"/>
      </fieldsUsage>
    </cacheHierarchy>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8.601018287038" backgroundQuery="1" createdVersion="6" refreshedVersion="6" minRefreshableVersion="3" recordCount="0" supportSubquery="1" supportAdvancedDrill="1" xr:uid="{5CB8011A-58CE-4D68-835C-71D649130603}">
  <cacheSource type="external" connectionId="5"/>
  <cacheFields count="5">
    <cacheField name="[calls].[Year].[Year]" caption="Year" numFmtId="0" hierarchy="5" level="1">
      <sharedItems containsSemiMixedTypes="0" containsNonDate="0" containsString="0"/>
    </cacheField>
    <cacheField name="[reps].[Rep].[Rep]" caption="Rep" numFmtId="0" hierarchy="13" level="1">
      <sharedItems count="4">
        <s v="R004"/>
        <s v="R005"/>
        <s v="R006"/>
        <s v="R007"/>
      </sharedItems>
    </cacheField>
    <cacheField name="[Measures].[Call Count]" caption="Call Count" numFmtId="0" hierarchy="20" level="32767"/>
    <cacheField name="[custs].[Gender].[Gender]" caption="Gender" numFmtId="0" hierarchy="9" level="1">
      <sharedItems count="3">
        <s v="Female"/>
        <s v="Male"/>
        <s v="Unknown"/>
      </sharedItems>
    </cacheField>
    <cacheField name="[reps].[Manager].[Manager]" caption="Manager" numFmtId="0" hierarchy="15" level="1">
      <sharedItems containsSemiMixedTypes="0" containsNonDate="0" containsString="0"/>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2" memberValueDatatype="20" unbalanced="0">
      <fieldsUsage count="2">
        <fieldUsage x="-1"/>
        <fieldUsage x="0"/>
      </fieldsUsage>
    </cacheHierarchy>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2" memberValueDatatype="130" unbalanced="0">
      <fieldsUsage count="2">
        <fieldUsage x="-1"/>
        <fieldUsage x="3"/>
      </fieldsUsage>
    </cacheHierarchy>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2" memberValueDatatype="130" unbalanced="0">
      <fieldsUsage count="2">
        <fieldUsage x="-1"/>
        <fieldUsage x="1"/>
      </fieldsUsage>
    </cacheHierarchy>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2" memberValueDatatype="130" unbalanced="0">
      <fieldsUsage count="2">
        <fieldUsage x="-1"/>
        <fieldUsage x="4"/>
      </fieldsUsage>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8.601018865738" backgroundQuery="1" createdVersion="6" refreshedVersion="6" minRefreshableVersion="3" recordCount="0" supportSubquery="1" supportAdvancedDrill="1" xr:uid="{BED56CB5-BF0E-4F2E-85E9-8DEA99F37B59}">
  <cacheSource type="external" connectionId="5"/>
  <cacheFields count="6">
    <cacheField name="[custs].[Gender].[Gender]" caption="Gender" numFmtId="0" hierarchy="9" level="1">
      <sharedItems count="3">
        <s v="Female"/>
        <s v="Male"/>
        <s v="Unknown"/>
      </sharedItems>
    </cacheField>
    <cacheField name="[custs].[Education].[Education]" caption="Education" numFmtId="0" hierarchy="11" level="1">
      <sharedItems count="4">
        <s v="Graduate"/>
        <s v="High School"/>
        <s v="PhD"/>
        <s v="Undergrad"/>
      </sharedItems>
    </cacheField>
    <cacheField name="[Measures].[Call Count]" caption="Call Count" numFmtId="0" hierarchy="20" level="32767"/>
    <cacheField name="[calls].[Year].[Year]" caption="Year" numFmtId="0" hierarchy="5" level="1">
      <sharedItems containsSemiMixedTypes="0" containsNonDate="0" containsString="0"/>
    </cacheField>
    <cacheField name="[Measures].[Long Calls]" caption="Long Calls" numFmtId="0" hierarchy="21" level="32767"/>
    <cacheField name="[reps].[Manager].[Manager]" caption="Manager" numFmtId="0" hierarchy="15" level="1">
      <sharedItems containsSemiMixedTypes="0" containsNonDate="0" containsString="0"/>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2" memberValueDatatype="20" unbalanced="0">
      <fieldsUsage count="2">
        <fieldUsage x="-1"/>
        <fieldUsage x="3"/>
      </fieldsUsage>
    </cacheHierarchy>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2" memberValueDatatype="130" unbalanced="0">
      <fieldsUsage count="2">
        <fieldUsage x="-1"/>
        <fieldUsage x="0"/>
      </fieldsUsage>
    </cacheHierarchy>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2" memberValueDatatype="130" unbalanced="0">
      <fieldsUsage count="2">
        <fieldUsage x="-1"/>
        <fieldUsage x="1"/>
      </fieldsUsage>
    </cacheHierarchy>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2" memberValueDatatype="130" unbalanced="0">
      <fieldsUsage count="2">
        <fieldUsage x="-1"/>
        <fieldUsage x="5"/>
      </fieldsUsage>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Long Calls]" caption="Long Calls" measure="1" displayFolder="" measureGroup="calls" count="0" oneField="1">
      <fieldsUsage count="1">
        <fieldUsage x="4"/>
      </fieldsUsage>
    </cacheHierarchy>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8.6010193287" backgroundQuery="1" createdVersion="6" refreshedVersion="6" minRefreshableVersion="3" recordCount="0" supportSubquery="1" supportAdvancedDrill="1" xr:uid="{EC8C079F-465D-4508-87C6-F61A19DCB3D5}">
  <cacheSource type="external" connectionId="5"/>
  <cacheFields count="8">
    <cacheField name="[calls].[Year].[Year]" caption="Year" numFmtId="0" hierarchy="5" level="1">
      <sharedItems containsSemiMixedTypes="0" containsString="0" containsNumber="1" containsInteger="1" minValue="2018" maxValue="2019" count="2">
        <n v="2018"/>
        <n v="2019"/>
      </sharedItems>
      <extLst>
        <ext xmlns:x15="http://schemas.microsoft.com/office/spreadsheetml/2010/11/main" uri="{4F2E5C28-24EA-4eb8-9CBF-B6C8F9C3D259}">
          <x15:cachedUniqueNames>
            <x15:cachedUniqueName index="0" name="[calls].[Year].&amp;[2018]"/>
            <x15:cachedUniqueName index="1" name="[calls].[Year].&amp;[2019]"/>
          </x15:cachedUniqueNames>
        </ext>
      </extLst>
    </cacheField>
    <cacheField name="[calls].[Month].[Month]" caption="Month" numFmtId="0" hierarchy="6" level="1">
      <sharedItems containsSemiMixedTypes="0" containsString="0" containsNumber="1" containsInteger="1" minValue="1" maxValue="12" count="12">
        <n v="1"/>
        <n v="2"/>
        <n v="3"/>
        <n v="4"/>
        <n v="5"/>
        <n v="6"/>
        <n v="7"/>
        <n v="8"/>
        <n v="9"/>
        <n v="10"/>
        <n v="11"/>
        <n v="12"/>
      </sharedItems>
      <extLst>
        <ext xmlns:x15="http://schemas.microsoft.com/office/spreadsheetml/2010/11/main" uri="{4F2E5C28-24EA-4eb8-9CBF-B6C8F9C3D259}">
          <x15:cachedUniqueNames>
            <x15:cachedUniqueName index="0" name="[calls].[Month].&amp;[1]"/>
            <x15:cachedUniqueName index="1" name="[calls].[Month].&amp;[2]"/>
            <x15:cachedUniqueName index="2" name="[calls].[Month].&amp;[3]"/>
            <x15:cachedUniqueName index="3" name="[calls].[Month].&amp;[4]"/>
            <x15:cachedUniqueName index="4" name="[calls].[Month].&amp;[5]"/>
            <x15:cachedUniqueName index="5" name="[calls].[Month].&amp;[6]"/>
            <x15:cachedUniqueName index="6" name="[calls].[Month].&amp;[7]"/>
            <x15:cachedUniqueName index="7" name="[calls].[Month].&amp;[8]"/>
            <x15:cachedUniqueName index="8" name="[calls].[Month].&amp;[9]"/>
            <x15:cachedUniqueName index="9" name="[calls].[Month].&amp;[10]"/>
            <x15:cachedUniqueName index="10" name="[calls].[Month].&amp;[11]"/>
            <x15:cachedUniqueName index="11" name="[calls].[Month].&amp;[12]"/>
          </x15:cachedUniqueNames>
        </ext>
      </extLst>
    </cacheField>
    <cacheField name="[Measures].[Call Count]" caption="Call Count" numFmtId="0" hierarchy="20" level="32767"/>
    <cacheField name="[Measures].[Long Calls]" caption="Long Calls" numFmtId="0" hierarchy="21" level="32767"/>
    <cacheField name="[Measures].[Zero Amount Calls]" caption="Zero Amount Calls" numFmtId="0" hierarchy="22" level="32767"/>
    <cacheField name="[Measures].[Sum of Purchase Amount]" caption="Sum of Purchase Amount" numFmtId="0" hierarchy="17" level="32767"/>
    <cacheField name="[Measures].[Sum of Duration]" caption="Sum of Duration" numFmtId="0" hierarchy="18" level="32767"/>
    <cacheField name="[reps].[Manager].[Manager]" caption="Manager" numFmtId="0" hierarchy="15" level="1">
      <sharedItems containsSemiMixedTypes="0" containsNonDate="0" containsString="0"/>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2" memberValueDatatype="20" unbalanced="0">
      <fieldsUsage count="2">
        <fieldUsage x="-1"/>
        <fieldUsage x="0"/>
      </fieldsUsage>
    </cacheHierarchy>
    <cacheHierarchy uniqueName="[calls].[Month]" caption="Month" attribute="1" defaultMemberUniqueName="[calls].[Month].[All]" allUniqueName="[calls].[Month].[All]" dimensionUniqueName="[calls]" displayFolder="" count="2" memberValueDatatype="20" unbalanced="0">
      <fieldsUsage count="2">
        <fieldUsage x="-1"/>
        <fieldUsage x="1"/>
      </fieldsUsage>
    </cacheHierarchy>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2" memberValueDatatype="130" unbalanced="0">
      <fieldsUsage count="2">
        <fieldUsage x="-1"/>
        <fieldUsage x="7"/>
      </fieldsUsage>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fieldsUsage count="1">
        <fieldUsage x="5"/>
      </fieldsUsage>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oneField="1">
      <fieldsUsage count="1">
        <fieldUsage x="6"/>
      </fieldsUsage>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Long Calls]" caption="Long Calls" measure="1" displayFolder="" measureGroup="calls" count="0" oneField="1">
      <fieldsUsage count="1">
        <fieldUsage x="3"/>
      </fieldsUsage>
    </cacheHierarchy>
    <cacheHierarchy uniqueName="[Measures].[Zero Amount Calls]" caption="Zero Amount Calls" measure="1" displayFolder="" measureGroup="calls" count="0" oneField="1">
      <fieldsUsage count="1">
        <fieldUsage x="4"/>
      </fieldsUsage>
    </cacheHierarchy>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8.601019907408" backgroundQuery="1" createdVersion="6" refreshedVersion="6" minRefreshableVersion="3" recordCount="0" supportSubquery="1" supportAdvancedDrill="1" xr:uid="{C012B61F-4CB0-4DA5-8819-13242E4937E2}">
  <cacheSource type="external" connectionId="5"/>
  <cacheFields count="4">
    <cacheField name="[calls].[Year].[Year]" caption="Year" numFmtId="0" hierarchy="5" level="1">
      <sharedItems containsSemiMixedTypes="0" containsNonDate="0" containsString="0"/>
    </cacheField>
    <cacheField name="[reps].[Rep].[Rep]" caption="Rep" numFmtId="0" hierarchy="13" level="1">
      <sharedItems count="4">
        <s v="R004"/>
        <s v="R005"/>
        <s v="R006"/>
        <s v="R007"/>
      </sharedItems>
    </cacheField>
    <cacheField name="[Measures].[Call Count]" caption="Call Count" numFmtId="0" hierarchy="20" level="32767"/>
    <cacheField name="[reps].[Manager].[Manager]" caption="Manager" numFmtId="0" hierarchy="15" level="1">
      <sharedItems containsSemiMixedTypes="0" containsNonDate="0" containsString="0"/>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2" memberValueDatatype="20" unbalanced="0">
      <fieldsUsage count="2">
        <fieldUsage x="-1"/>
        <fieldUsage x="0"/>
      </fieldsUsage>
    </cacheHierarchy>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2" memberValueDatatype="130" unbalanced="0">
      <fieldsUsage count="2">
        <fieldUsage x="-1"/>
        <fieldUsage x="1"/>
      </fieldsUsage>
    </cacheHierarchy>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2" memberValueDatatype="130" unbalanced="0">
      <fieldsUsage count="2">
        <fieldUsage x="-1"/>
        <fieldUsage x="3"/>
      </fieldsUsage>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2.410853935187" backgroundQuery="1" createdVersion="3" refreshedVersion="6" minRefreshableVersion="3" recordCount="0" supportSubquery="1" supportAdvancedDrill="1" xr:uid="{F5FDA374-08D9-4332-80BB-511B1B22888D}">
  <cacheSource type="external" connectionId="5">
    <extLst>
      <ext xmlns:x14="http://schemas.microsoft.com/office/spreadsheetml/2009/9/main" uri="{F057638F-6D5F-4e77-A914-E7F072B9BCA8}">
        <x14:sourceConnection name="ThisWorkbookDataModel"/>
      </ext>
    </extLst>
  </cacheSource>
  <cacheFields count="0"/>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2"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2" memberValueDatatype="130" unbalanced="0"/>
    <cacheHierarchy uniqueName="[custs].[Age Grouping]" caption="Age Grouping" attribute="1" defaultMemberUniqueName="[custs].[Age Grouping].[All]" allUniqueName="[custs].[Age Grouping].[All]" dimensionUniqueName="[custs]" displayFolder="" count="2" memberValueDatatype="130" unbalanced="0"/>
    <cacheHierarchy uniqueName="[reps].[Rep]" caption="Rep" attribute="1" defaultMemberUniqueName="[reps].[Rep].[All]" allUniqueName="[reps].[Rep].[All]" dimensionUniqueName="[reps]" displayFolder="" count="2" memberValueDatatype="130" unbalanced="0"/>
    <cacheHierarchy uniqueName="[reps].[Department]" caption="Department" attribute="1" defaultMemberUniqueName="[reps].[Department].[All]" allUniqueName="[reps].[Department].[All]" dimensionUniqueName="[reps]" displayFolder="" count="2" memberValueDatatype="130" unbalanced="0"/>
    <cacheHierarchy uniqueName="[reps].[Manager]" caption="Manager" attribute="1" defaultMemberUniqueName="[reps].[Manager].[All]" allUniqueName="[reps].[Manager].[All]" dimensionUniqueName="[reps]" displayFolder="" count="2"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31594043" supportSubqueryNonVisual="1" supportSubqueryCalcMem="1" supportAddCalcMems="1"/>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2.410860648146" backgroundQuery="1" createdVersion="3" refreshedVersion="6" minRefreshableVersion="3" recordCount="0" supportSubquery="1" supportAdvancedDrill="1" xr:uid="{1989E2FC-93FD-4A1B-928E-69BC663C131D}">
  <cacheSource type="external" connectionId="5">
    <extLst>
      <ext xmlns:x14="http://schemas.microsoft.com/office/spreadsheetml/2009/9/main" uri="{F057638F-6D5F-4e77-A914-E7F072B9BCA8}">
        <x14:sourceConnection name="ThisWorkbookDataModel"/>
      </ext>
    </extLst>
  </cacheSource>
  <cacheFields count="0"/>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2" memberValueDatatype="130" unbalanced="0"/>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63551043" supportSubqueryNonVisual="1" supportSubqueryCalcMem="1" supportAddCalcMems="1"/>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5.44435740741" backgroundQuery="1" createdVersion="3" refreshedVersion="6" minRefreshableVersion="3" recordCount="0" supportSubquery="1" supportAdvancedDrill="1" xr:uid="{E8A874FE-3025-402C-BED1-A96F31BAC648}">
  <cacheSource type="external" connectionId="5">
    <extLst>
      <ext xmlns:x14="http://schemas.microsoft.com/office/spreadsheetml/2009/9/main" uri="{F057638F-6D5F-4e77-A914-E7F072B9BCA8}">
        <x14:sourceConnection name="ThisWorkbookDataModel"/>
      </ext>
    </extLst>
  </cacheSource>
  <cacheFields count="0"/>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2"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1031157856"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E79992-0148-4A1B-BAF8-73BEBEAE216E}" name="PivotTable2" cacheId="458"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location ref="A156:C204" firstHeaderRow="1" firstDataRow="2" firstDataCol="1"/>
  <pivotFields count="4">
    <pivotField axis="axisCol" allDrilled="1" subtotalTop="0" showAll="0" dataSourceSort="1" defaultSubtotal="0" defaultAttributeDrillState="1">
      <items count="2">
        <item s="1" x="0"/>
        <item s="1" x="1"/>
      </items>
    </pivotField>
    <pivotField axis="axisRow" allDrilled="1" subtotalTop="0" showAll="0" dataSourceSort="1" defaultSubtotal="0" defaultAttributeDrillState="1">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 dataField="1" subtotalTop="0" showAll="0" defaultSubtotal="0"/>
    <pivotField allDrilled="1" subtotalTop="0" showAll="0" dataSourceSort="1" defaultSubtotal="0" defaultAttributeDrillState="1"/>
  </pivotFields>
  <rowFields count="1">
    <field x="1"/>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rowItems>
  <colFields count="1">
    <field x="0"/>
  </colFields>
  <colItems count="2">
    <i>
      <x/>
    </i>
    <i>
      <x v="1"/>
    </i>
  </colItems>
  <dataFields count="1">
    <dataField fld="2" subtotal="count" baseField="0" baseItem="0"/>
  </dataFields>
  <conditionalFormats count="2">
    <conditionalFormat priority="1">
      <pivotAreas count="1">
        <pivotArea type="data" outline="0" collapsedLevelsAreSubtotals="1" fieldPosition="0">
          <references count="2">
            <reference field="4294967294" count="1" selected="0">
              <x v="0"/>
            </reference>
            <reference field="0" count="1" selected="0">
              <x v="1"/>
            </reference>
          </references>
        </pivotArea>
      </pivotAreas>
    </conditionalFormat>
    <conditionalFormat priority="2">
      <pivotAreas count="1">
        <pivotArea type="data" outline="0" collapsedLevelsAreSubtotals="1" fieldPosition="0">
          <references count="2">
            <reference field="4294967294" count="1" selected="0">
              <x v="0"/>
            </reference>
            <reference field="0" count="1" selected="0">
              <x v="0"/>
            </reference>
          </references>
        </pivotArea>
      </pivotAreas>
    </conditionalFormat>
  </conditional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members count="1" level="1">
        <member name="[reps].[Rep].&amp;[R004]"/>
      </members>
    </pivotHierarchy>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s]"/>
        <x15:activeTabTopLevelEntity name="[call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7E1916-97C2-4C4A-B894-0EEFBEAE3D6D}" name="PivotTable1" cacheId="45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8:D145" firstHeaderRow="1" firstDataRow="2"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xis="axisCol" allDrilled="1" subtotalTop="0" showAll="0" dataSourceSort="1" defaultSubtotal="0" defaultAttributeDrillState="1">
      <items count="2">
        <item x="0"/>
        <item x="1"/>
      </items>
    </pivotField>
  </pivotFields>
  <rowFields count="1">
    <field x="0"/>
  </rowFields>
  <rowItems count="6">
    <i>
      <x/>
    </i>
    <i>
      <x v="1"/>
    </i>
    <i>
      <x v="2"/>
    </i>
    <i>
      <x v="3"/>
    </i>
    <i>
      <x v="4"/>
    </i>
    <i t="grand">
      <x/>
    </i>
  </rowItems>
  <colFields count="1">
    <field x="2"/>
  </colFields>
  <colItems count="3">
    <i>
      <x/>
    </i>
    <i>
      <x v="1"/>
    </i>
    <i t="grand">
      <x/>
    </i>
  </colItems>
  <dataFields count="1">
    <dataField fld="1" subtotal="count" baseField="0" baseItem="0"/>
  </dataFields>
  <conditionalFormats count="1">
    <conditionalFormat scope="field" priority="3">
      <pivotAreas count="1">
        <pivotArea outline="0" collapsedLevelsAreSubtotals="1" fieldPosition="0">
          <references count="3">
            <reference field="4294967294" count="1" selected="0">
              <x v="0"/>
            </reference>
            <reference field="0" count="0" selected="0"/>
            <reference field="2" count="0" selected="0"/>
          </references>
        </pivotArea>
      </pivotAreas>
    </conditionalFormat>
  </conditional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s]"/>
        <x15:activeTabTopLevelEntity name="[call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53FCA2-3BC8-4A67-A297-77D28FF7E104}" name="PivotTable15" cacheId="45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C49" firstHeaderRow="0" firstDataRow="1" firstDataCol="1"/>
  <pivotFields count="3">
    <pivotField axis="axisRow" allDrilled="1" subtotalTop="0" showAll="0" dataSourceSort="1" defaultSubtotal="0" defaultAttributeDrillState="1">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 dataField="1" subtotalTop="0" showAll="0" defaultSubtotal="0"/>
    <pivotField dataField="1" subtotalTop="0" showAll="0" defaultSubtotal="0"/>
  </pivotFields>
  <rowFields count="1">
    <field x="0"/>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Fields count="1">
    <field x="-2"/>
  </colFields>
  <colItems count="2">
    <i>
      <x/>
    </i>
    <i i="1">
      <x v="1"/>
    </i>
  </colItems>
  <dataFields count="2">
    <dataField name="Count of Customer ID" fld="1" subtotal="count" baseField="0" baseItem="0"/>
    <dataField name="Sum of Purchase Amount" fld="2"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8CAF440-12CB-4982-85DB-4FB8A3484048}" name="PivotTable25" cacheId="44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06:B116"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xis="axisRow" allDrilled="1" subtotalTop="0" showAll="0" dataSourceSort="1" defaultSubtotal="0" defaultAttributeDrillState="1">
      <items count="7">
        <item x="0"/>
        <item x="1"/>
        <item x="2"/>
        <item x="3"/>
        <item x="4"/>
        <item x="5"/>
        <item x="6"/>
      </items>
    </pivotField>
  </pivotFields>
  <rowFields count="2">
    <field x="1"/>
    <field x="2"/>
  </rowFields>
  <rowItems count="10">
    <i>
      <x/>
    </i>
    <i r="1">
      <x/>
    </i>
    <i r="1">
      <x v="1"/>
    </i>
    <i r="1">
      <x v="2"/>
    </i>
    <i>
      <x v="1"/>
    </i>
    <i r="1">
      <x v="3"/>
    </i>
    <i r="1">
      <x v="4"/>
    </i>
    <i r="1">
      <x v="5"/>
    </i>
    <i r="1">
      <x v="6"/>
    </i>
    <i t="grand">
      <x/>
    </i>
  </rowItems>
  <colItems count="1">
    <i/>
  </colItems>
  <dataFields count="1">
    <dataField fld="0"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E65E19-4007-4288-944F-F9D988764905}" name="PivotTable24" cacheId="44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6:D82" firstHeaderRow="1" firstDataRow="2"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xis="axisCol" allDrilled="1" subtotalTop="0" showAll="0" dataSourceSort="1" defaultSubtotal="0" defaultAttributeDrillState="1">
      <items count="2">
        <item x="0"/>
        <item x="1"/>
      </items>
    </pivotField>
  </pivotFields>
  <rowFields count="1">
    <field x="1"/>
  </rowFields>
  <rowItems count="5">
    <i>
      <x/>
    </i>
    <i>
      <x v="1"/>
    </i>
    <i>
      <x v="2"/>
    </i>
    <i>
      <x v="3"/>
    </i>
    <i t="grand">
      <x/>
    </i>
  </rowItems>
  <colFields count="1">
    <field x="2"/>
  </colFields>
  <colItems count="3">
    <i>
      <x/>
    </i>
    <i>
      <x v="1"/>
    </i>
    <i t="grand">
      <x/>
    </i>
  </colItems>
  <dataFields count="1">
    <dataField fld="0"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s]"/>
        <x15:activeTabTopLevelEntity name="[call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17F665-F631-400A-9636-72ED8AFC3281}" name="PivotTable23" cacheId="45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6:B67" firstHeaderRow="1" firstDataRow="1" firstDataCol="1"/>
  <pivotFields count="3">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1">
    <i>
      <x v="7"/>
    </i>
    <i>
      <x v="4"/>
    </i>
    <i>
      <x/>
    </i>
    <i>
      <x v="6"/>
    </i>
    <i>
      <x v="2"/>
    </i>
    <i>
      <x v="3"/>
    </i>
    <i>
      <x v="5"/>
    </i>
    <i>
      <x v="9"/>
    </i>
    <i>
      <x v="1"/>
    </i>
    <i>
      <x v="8"/>
    </i>
    <i t="grand">
      <x/>
    </i>
  </rowItems>
  <colItems count="1">
    <i/>
  </colItems>
  <dataFields count="1">
    <dataField name="Count of Customer ID" fld="1"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6">
      <autoFilter ref="A1">
        <filterColumn colId="0">
          <top10 val="10" filterVal="10"/>
        </filterColumn>
      </autoFilter>
    </filter>
  </filters>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s]"/>
        <x15:activeTabTopLevelEntity name="[call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FA61C61-DDDB-4353-B136-CDE9AC87AFFE}" name="PivotTable3" cacheId="459" dataOnRows="1" applyNumberFormats="0" applyBorderFormats="0" applyFontFormats="0" applyPatternFormats="0" applyAlignmentFormats="0" applyWidthHeightFormats="1" dataCaption="Values" updatedVersion="6" minRefreshableVersion="3" rowGrandTotals="0" colGrandTotals="0" itemPrintTitles="1" createdVersion="6" indent="0" compact="0" compactData="0" multipleFieldFilters="0">
  <location ref="B2:E16" firstHeaderRow="1" firstDataRow="1" firstDataCol="3"/>
  <pivotFields count="5">
    <pivotField axis="axisRow" compact="0" allDrilled="1" outline="0" subtotalTop="0" showAll="0" dataSourceSort="1" defaultSubtotal="0" defaultAttributeDrillState="1">
      <items count="2">
        <item x="0"/>
        <item x="1"/>
      </items>
    </pivotField>
    <pivotField axis="axisRow" compact="0" allDrilled="1" outline="0" subtotalTop="0" showAll="0" dataSourceSort="1" defaultSubtotal="0" defaultAttributeDrillState="1">
      <items count="7">
        <item x="0"/>
        <item x="1"/>
        <item x="2"/>
        <item x="3"/>
        <item x="4"/>
        <item x="5"/>
        <item x="6"/>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s>
  <rowFields count="3">
    <field x="0"/>
    <field x="1"/>
    <field x="-2"/>
  </rowFields>
  <rowItems count="14">
    <i>
      <x/>
      <x/>
      <x/>
    </i>
    <i r="2" i="1">
      <x v="1"/>
    </i>
    <i r="1">
      <x v="1"/>
      <x/>
    </i>
    <i r="2" i="1">
      <x v="1"/>
    </i>
    <i r="1">
      <x v="2"/>
      <x/>
    </i>
    <i r="2" i="1">
      <x v="1"/>
    </i>
    <i r="1">
      <x v="3"/>
      <x/>
    </i>
    <i r="2" i="1">
      <x v="1"/>
    </i>
    <i>
      <x v="1"/>
      <x v="4"/>
      <x/>
    </i>
    <i r="2" i="1">
      <x v="1"/>
    </i>
    <i r="1">
      <x v="5"/>
      <x/>
    </i>
    <i r="2" i="1">
      <x v="1"/>
    </i>
    <i r="1">
      <x v="6"/>
      <x/>
    </i>
    <i r="2" i="1">
      <x v="1"/>
    </i>
  </rowItems>
  <colItems count="1">
    <i/>
  </colItems>
  <dataFields count="2">
    <dataField fld="2" subtotal="count" baseField="0" baseItem="0"/>
    <dataField name=" " fld="3" subtotal="count" baseField="0" baseItem="0"/>
  </dataField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custs].[Education].&amp;[Graduate]"/>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 "/>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0" showRowHeaders="1" showColHeaders="1" showRowStripes="0" showColStripes="0" showLastColumn="1"/>
  <rowHierarchiesUsage count="3">
    <rowHierarchyUsage hierarchyUsage="14"/>
    <rowHierarchyUsage hierarchyUsage="13"/>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eps]"/>
        <x15:activeTabTopLevelEntity name="[calls]"/>
        <x15:activeTabTopLevelEntity name="[cus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F5D428A-973A-42AF-9F08-CC54FF3383AD}" name="PivotTable4" cacheId="46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13">
  <location ref="A3:G9" firstHeaderRow="1" firstDataRow="2" firstDataCol="1"/>
  <pivotFields count="5">
    <pivotField axis="axisRow" allDrilled="1" subtotalTop="0" showAll="0" dataSourceSort="1" defaultSubtotal="0" defaultAttributeDrillState="1">
      <items count="4">
        <item x="0"/>
        <item x="1"/>
        <item x="2"/>
        <item x="3"/>
      </items>
    </pivotField>
    <pivotField axis="axisCol" allDrilled="1" subtotalTop="0" showAll="0" defaultSubtotal="0" defaultAttributeDrillState="1">
      <items count="5">
        <item x="4"/>
        <item x="0"/>
        <item x="1"/>
        <item x="2"/>
        <item x="3"/>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5">
    <i>
      <x/>
    </i>
    <i>
      <x v="1"/>
    </i>
    <i>
      <x v="2"/>
    </i>
    <i>
      <x v="3"/>
    </i>
    <i t="grand">
      <x/>
    </i>
  </rowItems>
  <colFields count="1">
    <field x="1"/>
  </colFields>
  <colItems count="6">
    <i>
      <x/>
    </i>
    <i>
      <x v="1"/>
    </i>
    <i>
      <x v="2"/>
    </i>
    <i>
      <x v="3"/>
    </i>
    <i>
      <x v="4"/>
    </i>
    <i t="grand">
      <x/>
    </i>
  </colItems>
  <dataFields count="1">
    <dataField fld="2" subtotal="count" baseField="0" baseItem="0"/>
  </dataFields>
  <chartFormats count="10">
    <chartFormat chart="10" format="0" series="1">
      <pivotArea type="data" outline="0" fieldPosition="0">
        <references count="2">
          <reference field="4294967294" count="1" selected="0">
            <x v="0"/>
          </reference>
          <reference field="1" count="1" selected="0">
            <x v="1"/>
          </reference>
        </references>
      </pivotArea>
    </chartFormat>
    <chartFormat chart="10" format="1" series="1">
      <pivotArea type="data" outline="0" fieldPosition="0">
        <references count="2">
          <reference field="4294967294" count="1" selected="0">
            <x v="0"/>
          </reference>
          <reference field="1" count="1" selected="0">
            <x v="2"/>
          </reference>
        </references>
      </pivotArea>
    </chartFormat>
    <chartFormat chart="10" format="2" series="1">
      <pivotArea type="data" outline="0" fieldPosition="0">
        <references count="2">
          <reference field="4294967294" count="1" selected="0">
            <x v="0"/>
          </reference>
          <reference field="1" count="1" selected="0">
            <x v="3"/>
          </reference>
        </references>
      </pivotArea>
    </chartFormat>
    <chartFormat chart="10" format="3" series="1">
      <pivotArea type="data" outline="0" fieldPosition="0">
        <references count="2">
          <reference field="4294967294" count="1" selected="0">
            <x v="0"/>
          </reference>
          <reference field="1" count="1" selected="0">
            <x v="4"/>
          </reference>
        </references>
      </pivotArea>
    </chartFormat>
    <chartFormat chart="10" format="4" series="1">
      <pivotArea type="data" outline="0" fieldPosition="0">
        <references count="2">
          <reference field="4294967294" count="1" selected="0">
            <x v="0"/>
          </reference>
          <reference field="1" count="1" selected="0">
            <x v="0"/>
          </reference>
        </references>
      </pivotArea>
    </chartFormat>
    <chartFormat chart="12" format="10" series="1">
      <pivotArea type="data" outline="0" fieldPosition="0">
        <references count="2">
          <reference field="4294967294" count="1" selected="0">
            <x v="0"/>
          </reference>
          <reference field="1" count="1" selected="0">
            <x v="0"/>
          </reference>
        </references>
      </pivotArea>
    </chartFormat>
    <chartFormat chart="12" format="11" series="1">
      <pivotArea type="data" outline="0" fieldPosition="0">
        <references count="2">
          <reference field="4294967294" count="1" selected="0">
            <x v="0"/>
          </reference>
          <reference field="1" count="1" selected="0">
            <x v="1"/>
          </reference>
        </references>
      </pivotArea>
    </chartFormat>
    <chartFormat chart="12" format="12" series="1">
      <pivotArea type="data" outline="0" fieldPosition="0">
        <references count="2">
          <reference field="4294967294" count="1" selected="0">
            <x v="0"/>
          </reference>
          <reference field="1" count="1" selected="0">
            <x v="2"/>
          </reference>
        </references>
      </pivotArea>
    </chartFormat>
    <chartFormat chart="12" format="13" series="1">
      <pivotArea type="data" outline="0" fieldPosition="0">
        <references count="2">
          <reference field="4294967294" count="1" selected="0">
            <x v="0"/>
          </reference>
          <reference field="1" count="1" selected="0">
            <x v="3"/>
          </reference>
        </references>
      </pivotArea>
    </chartFormat>
    <chartFormat chart="12" format="14" series="1">
      <pivotArea type="data" outline="0" fieldPosition="0">
        <references count="2">
          <reference field="4294967294" count="1" selected="0">
            <x v="0"/>
          </reference>
          <reference field="1" count="1" selected="0">
            <x v="4"/>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eps].[Department].&amp;[Service]"/>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4" type="dateBetween" evalOrder="-1" id="7" name="[calls].[Date of Call]">
      <autoFilter ref="A1">
        <filterColumn colId="0">
          <customFilters and="1">
            <customFilter operator="greaterThanOrEqual" val="43374"/>
            <customFilter operator="lessThanOrEqual" val="43465"/>
          </customFilters>
        </filterColumn>
      </autoFilter>
      <extLst>
        <ext xmlns:x15="http://schemas.microsoft.com/office/spreadsheetml/2010/11/main" uri="{0605FD5F-26C8-4aeb-8148-2DB25E43C511}">
          <x15:pivotFilter useWholeDay="1"/>
        </ext>
      </extLst>
    </filter>
  </filters>
  <rowHierarchiesUsage count="1">
    <rowHierarchyUsage hierarchyUsage="11"/>
  </rowHierarchiesUsage>
  <colHierarchiesUsage count="1">
    <colHierarchyUsage hierarchyUsage="1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s]"/>
        <x15:activeTabTopLevelEntity name="[call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25CF634-A595-41EB-BD84-C8B2C1721324}" name="PivotTable5" cacheId="461" applyNumberFormats="0" applyBorderFormats="0" applyFontFormats="0" applyPatternFormats="0" applyAlignmentFormats="0" applyWidthHeightFormats="1" dataCaption="Values" updatedVersion="6" minRefreshableVersion="5" useAutoFormatting="1" subtotalHiddenItems="1" itemPrintTitles="1" createdVersion="6" indent="0" outline="1" outlineData="1" multipleFieldFilters="0" chartFormat="3">
  <location ref="A16:B21" firstHeaderRow="1" firstDataRow="1" firstDataCol="1"/>
  <pivotFields count="4">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eps].[Department].&amp;[Service]"/>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3" type="dateBetween" evalOrder="-1" id="4" name="[calls].[Date of Call]">
      <autoFilter ref="A1">
        <filterColumn colId="0">
          <customFilters and="1">
            <customFilter operator="greaterThanOrEqual" val="43374"/>
            <customFilter operator="lessThanOrEqual" val="43465"/>
          </customFilters>
        </filterColumn>
      </autoFilter>
      <extLst>
        <ext xmlns:x15="http://schemas.microsoft.com/office/spreadsheetml/2010/11/main" uri="{0605FD5F-26C8-4aeb-8148-2DB25E43C511}">
          <x15:pivotFilter useWholeDay="1"/>
        </ext>
      </extLst>
    </filter>
  </filters>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194B2D1-7F46-4ABF-BE89-79136EA2FE16}" name="PivotTable32" cacheId="45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31:C37" firstHeaderRow="1" firstDataRow="1" firstDataCol="1"/>
  <pivotFields count="2">
    <pivotField dataField="1" subtotalTop="0" showAll="0" defaultSubtotal="0"/>
    <pivotField axis="axisRow" allDrilled="1" subtotalTop="0" showAll="0" defaultSubtotal="0" defaultAttributeDrillState="1">
      <items count="5">
        <item x="4"/>
        <item x="0"/>
        <item x="1"/>
        <item x="2"/>
        <item x="3"/>
      </items>
    </pivotField>
  </pivotFields>
  <rowFields count="1">
    <field x="1"/>
  </rowFields>
  <rowItems count="6">
    <i>
      <x/>
    </i>
    <i>
      <x v="1"/>
    </i>
    <i>
      <x v="2"/>
    </i>
    <i>
      <x v="3"/>
    </i>
    <i>
      <x v="4"/>
    </i>
    <i t="grand">
      <x/>
    </i>
  </rowItems>
  <colItems count="1">
    <i/>
  </colItems>
  <dataFields count="1">
    <dataField fld="0"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21E59B2-2FA3-4CA7-895E-4E345CB75973}" name="PivotTable31" cacheId="45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2:E16" firstHeaderRow="1" firstDataRow="2" firstDataCol="1"/>
  <pivotFields count="3">
    <pivotField dataField="1" subtotalTop="0" showAll="0" defaultSubtotal="0"/>
    <pivotField axis="axisCol" allDrilled="1" subtotalTop="0" showAll="0" dataSourceSort="1" defaultSubtotal="0" defaultAttributeDrillState="1">
      <items count="2">
        <item x="0"/>
        <item x="1"/>
      </items>
    </pivotField>
    <pivotField axis="axisRow" allDrilled="1" subtotalTop="0" showAll="0" sortType="ascending" defaultSubtotal="0" defaultAttributeDrillState="1">
      <items count="12">
        <item x="4"/>
        <item x="3"/>
        <item x="7"/>
        <item x="0"/>
        <item x="8"/>
        <item x="6"/>
        <item x="5"/>
        <item x="1"/>
        <item x="11"/>
        <item x="10"/>
        <item x="9"/>
        <item x="2"/>
      </items>
    </pivotField>
  </pivotFields>
  <rowFields count="1">
    <field x="2"/>
  </rowFields>
  <rowItems count="13">
    <i>
      <x/>
    </i>
    <i>
      <x v="1"/>
    </i>
    <i>
      <x v="2"/>
    </i>
    <i>
      <x v="3"/>
    </i>
    <i>
      <x v="4"/>
    </i>
    <i>
      <x v="5"/>
    </i>
    <i>
      <x v="6"/>
    </i>
    <i>
      <x v="7"/>
    </i>
    <i>
      <x v="8"/>
    </i>
    <i>
      <x v="9"/>
    </i>
    <i>
      <x v="10"/>
    </i>
    <i>
      <x v="11"/>
    </i>
    <i t="grand">
      <x/>
    </i>
  </rowItems>
  <colFields count="1">
    <field x="1"/>
  </colFields>
  <colItems count="3">
    <i>
      <x/>
    </i>
    <i>
      <x v="1"/>
    </i>
    <i t="grand">
      <x/>
    </i>
  </colItems>
  <dataFields count="1">
    <dataField fld="0"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9CFA77-EA0C-4BEB-9C29-4C5F8C71213D}" name="trends" cacheId="48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B71:L85" firstHeaderRow="1" firstDataRow="3" firstDataCol="1"/>
  <pivotFields count="8">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1"/>
  </rowFields>
  <rowItems count="12">
    <i>
      <x/>
    </i>
    <i>
      <x v="1"/>
    </i>
    <i>
      <x v="2"/>
    </i>
    <i>
      <x v="3"/>
    </i>
    <i>
      <x v="4"/>
    </i>
    <i>
      <x v="5"/>
    </i>
    <i>
      <x v="6"/>
    </i>
    <i>
      <x v="7"/>
    </i>
    <i>
      <x v="8"/>
    </i>
    <i>
      <x v="9"/>
    </i>
    <i>
      <x v="10"/>
    </i>
    <i>
      <x v="11"/>
    </i>
  </rowItems>
  <colFields count="2">
    <field x="0"/>
    <field x="-2"/>
  </colFields>
  <colItems count="10">
    <i>
      <x/>
      <x/>
    </i>
    <i r="1" i="1">
      <x v="1"/>
    </i>
    <i r="1" i="2">
      <x v="2"/>
    </i>
    <i r="1" i="3">
      <x v="3"/>
    </i>
    <i r="1" i="4">
      <x v="4"/>
    </i>
    <i>
      <x v="1"/>
      <x/>
    </i>
    <i r="1" i="1">
      <x v="1"/>
    </i>
    <i r="1" i="2">
      <x v="2"/>
    </i>
    <i r="1" i="3">
      <x v="3"/>
    </i>
    <i r="1" i="4">
      <x v="4"/>
    </i>
  </colItems>
  <dataFields count="5">
    <dataField fld="2" subtotal="count" baseField="0" baseItem="0"/>
    <dataField name="Sum of Duration" fld="6" baseField="0" baseItem="0"/>
    <dataField fld="3" subtotal="count" baseField="0" baseItem="0"/>
    <dataField name="Sum of Purchase Amount" fld="5" baseField="0" baseItem="0"/>
    <dataField fld="4"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eps].[Manager].&amp;[Gina]"/>
      </members>
    </pivotHierarchy>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6"/>
  </rowHierarchiesUsage>
  <colHierarchiesUsage count="2">
    <colHierarchyUsage hierarchyUsage="5"/>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3DFDD-F097-41FA-853C-C0D282984239}" name="cust demographics" cacheId="478"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B45:F54" firstHeaderRow="1" firstDataRow="2" firstDataCol="2"/>
  <pivotFields count="6">
    <pivotField axis="axisCol" compact="0" allDrilled="1" outline="0" subtotalTop="0" showAll="0" dataSourceSort="1" defaultSubtotal="0" defaultAttributeDrillState="1">
      <items count="3">
        <item x="0"/>
        <item x="1"/>
        <item x="2"/>
      </items>
    </pivotField>
    <pivotField axis="axisRow" compact="0" allDrilled="1" outline="0" subtotalTop="0" showAll="0" dataSourceSort="1" defaultSubtotal="0" defaultAttributeDrillState="1">
      <items count="4">
        <item x="0"/>
        <item x="1"/>
        <item x="2"/>
        <item x="3"/>
      </items>
    </pivotField>
    <pivotField dataField="1" compact="0" outline="0" subtotalTop="0" showAll="0" defaultSubtotal="0"/>
    <pivotField compact="0" allDrilled="1" outline="0" subtotalTop="0" showAll="0" dataSourceSort="1" defaultSubtotal="0" defaultAttributeDrillState="1"/>
    <pivotField dataField="1" compact="0" outline="0" subtotalTop="0" showAll="0" defaultSubtotal="0"/>
    <pivotField compact="0" allDrilled="1" outline="0" subtotalTop="0" showAll="0" dataSourceSort="1" defaultSubtotal="0" defaultAttributeDrillState="1"/>
  </pivotFields>
  <rowFields count="2">
    <field x="1"/>
    <field x="-2"/>
  </rowFields>
  <rowItems count="8">
    <i>
      <x/>
      <x/>
    </i>
    <i r="1" i="1">
      <x v="1"/>
    </i>
    <i>
      <x v="1"/>
      <x/>
    </i>
    <i r="1" i="1">
      <x v="1"/>
    </i>
    <i>
      <x v="2"/>
      <x/>
    </i>
    <i r="1" i="1">
      <x v="1"/>
    </i>
    <i>
      <x v="3"/>
      <x/>
    </i>
    <i r="1" i="1">
      <x v="1"/>
    </i>
  </rowItems>
  <colFields count="1">
    <field x="0"/>
  </colFields>
  <colItems count="3">
    <i>
      <x/>
    </i>
    <i>
      <x v="1"/>
    </i>
    <i>
      <x v="2"/>
    </i>
  </colItems>
  <dataFields count="2">
    <dataField fld="2" subtotal="count" baseField="0" baseItem="0"/>
    <dataField fld="4" subtotal="count" baseField="0" baseItem="0"/>
  </dataFields>
  <pivotHierarchies count="30">
    <pivotHierarchy dragToData="1"/>
    <pivotHierarchy dragToData="1"/>
    <pivotHierarchy dragToData="1"/>
    <pivotHierarchy dragToData="1"/>
    <pivotHierarchy dragToData="1"/>
    <pivotHierarchy multipleItemSelectionAllowed="1" dragToData="1">
      <members count="1" level="1">
        <member name="[calls].[Year].&amp;[2019]"/>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eps].[Manager].&amp;[Gina]"/>
      </members>
    </pivotHierarchy>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1"/>
    <rowHierarchyUsage hierarchyUsage="-2"/>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963C337-F152-4EEE-B39F-0BD95B32AA68}" name="rep detail" cacheId="475"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3">
  <location ref="B24:F30" firstHeaderRow="1" firstDataRow="2" firstDataCol="1"/>
  <pivotFields count="5">
    <pivotField allDrilled="1" subtotalTop="0" showAll="0" dataSourceSort="1" defaultSubtotal="0" defaultAttributeDrillState="1"/>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xis="axisCol"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1"/>
  </rowFields>
  <rowItems count="5">
    <i>
      <x/>
    </i>
    <i>
      <x v="2"/>
    </i>
    <i>
      <x v="1"/>
    </i>
    <i>
      <x v="3"/>
    </i>
    <i t="grand">
      <x/>
    </i>
  </rowItems>
  <colFields count="1">
    <field x="3"/>
  </colFields>
  <colItems count="4">
    <i>
      <x/>
    </i>
    <i>
      <x v="1"/>
    </i>
    <i>
      <x v="2"/>
    </i>
    <i t="grand">
      <x/>
    </i>
  </colItems>
  <dataFields count="1">
    <dataField fld="2" subtotal="count" baseField="0" baseItem="0"/>
  </dataFields>
  <chartFormats count="4">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3" count="1" selected="0">
            <x v="1"/>
          </reference>
        </references>
      </pivotArea>
    </chartFormat>
    <chartFormat chart="2" format="4" series="1">
      <pivotArea type="data" outline="0" fieldPosition="0">
        <references count="2">
          <reference field="4294967294" count="1" selected="0">
            <x v="0"/>
          </reference>
          <reference field="3" count="1" selected="0">
            <x v="2"/>
          </reference>
        </references>
      </pivotArea>
    </chartFormat>
    <chartFormat chart="2" format="5" series="1">
      <pivotArea type="data" outline="0" fieldPosition="0">
        <references count="2">
          <reference field="4294967294" count="1" selected="0">
            <x v="0"/>
          </reference>
          <reference field="3" count="1" selected="0">
            <x v="0"/>
          </reference>
        </references>
      </pivotArea>
    </chartFormat>
  </chartFormats>
  <pivotHierarchies count="30">
    <pivotHierarchy dragToData="1"/>
    <pivotHierarchy dragToData="1"/>
    <pivotHierarchy dragToData="1"/>
    <pivotHierarchy dragToData="1"/>
    <pivotHierarchy dragToData="1"/>
    <pivotHierarchy multipleItemSelectionAllowed="1" dragToData="1">
      <members count="1" level="1">
        <member name="[calls].[Year].&amp;[2019]"/>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eps].[Manager].&amp;[Gina]"/>
      </members>
    </pivotHierarchy>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reps]"/>
        <x15:activeTabTopLevelEntity name="[cus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7ADDE0-85DC-4B8A-9934-CF7E3EEB44FE}" name="summary" cacheId="448"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B5:D11" firstHeaderRow="1" firstDataRow="2" firstDataCol="1"/>
  <pivotFields count="6">
    <pivotField axis="axisCol" allDrilled="1" subtotalTop="0" showAll="0" dataSourceSort="1" defaultSubtotal="0" defaultAttributeDrillState="1">
      <items count="2">
        <item x="0"/>
        <item x="1"/>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5">
    <i>
      <x/>
    </i>
    <i i="1">
      <x v="1"/>
    </i>
    <i i="2">
      <x v="2"/>
    </i>
    <i i="3">
      <x v="3"/>
    </i>
    <i i="4">
      <x v="4"/>
    </i>
  </rowItems>
  <colFields count="1">
    <field x="0"/>
  </colFields>
  <colItems count="2">
    <i>
      <x/>
    </i>
    <i>
      <x v="1"/>
    </i>
  </colItems>
  <dataFields count="5">
    <dataField fld="3" subtotal="count" baseField="0" baseItem="0"/>
    <dataField name="Sum of Duration" fld="2" baseField="0" baseItem="0"/>
    <dataField fld="4" subtotal="count" baseField="0" baseItem="0"/>
    <dataField name="Sum of Purchase Amount" fld="1" baseField="0" baseItem="0"/>
    <dataField fld="5"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28E26E6-C6FA-4C5A-A9CD-5C48153F257C}" name="PivotTable22" cacheId="484"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8">
  <location ref="K24:L29" firstHeaderRow="1" firstDataRow="1" firstDataCol="1"/>
  <pivotFields count="4">
    <pivotField allDrilled="1" subtotalTop="0" showAll="0" dataSourceSort="1" defaultSubtotal="0" defaultAttributeDrillState="1"/>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5">
    <i>
      <x/>
    </i>
    <i>
      <x v="2"/>
    </i>
    <i>
      <x v="1"/>
    </i>
    <i>
      <x v="3"/>
    </i>
    <i t="grand">
      <x/>
    </i>
  </rowItems>
  <colItems count="1">
    <i/>
  </colItems>
  <dataFields count="1">
    <dataField fld="2" subtotal="count" baseField="0" baseItem="0"/>
  </dataFields>
  <chartFormats count="26">
    <chartFormat chart="2"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1" count="1" selected="0">
            <x v="0"/>
          </reference>
        </references>
      </pivotArea>
    </chartFormat>
    <chartFormat chart="5" format="3">
      <pivotArea type="data" outline="0" fieldPosition="0">
        <references count="2">
          <reference field="4294967294" count="1" selected="0">
            <x v="0"/>
          </reference>
          <reference field="1" count="1" selected="0">
            <x v="2"/>
          </reference>
        </references>
      </pivotArea>
    </chartFormat>
    <chartFormat chart="5" format="4">
      <pivotArea type="data" outline="0" fieldPosition="0">
        <references count="2">
          <reference field="4294967294" count="1" selected="0">
            <x v="0"/>
          </reference>
          <reference field="1" count="1" selected="0">
            <x v="1"/>
          </reference>
        </references>
      </pivotArea>
    </chartFormat>
    <chartFormat chart="5" format="5">
      <pivotArea type="data" outline="0" fieldPosition="0">
        <references count="2">
          <reference field="4294967294" count="1" selected="0">
            <x v="0"/>
          </reference>
          <reference field="1" count="1" selected="0">
            <x v="3"/>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 count="1" selected="0">
            <x v="0"/>
          </reference>
        </references>
      </pivotArea>
    </chartFormat>
    <chartFormat chart="6" format="8">
      <pivotArea type="data" outline="0" fieldPosition="0">
        <references count="2">
          <reference field="4294967294" count="1" selected="0">
            <x v="0"/>
          </reference>
          <reference field="1" count="1" selected="0">
            <x v="2"/>
          </reference>
        </references>
      </pivotArea>
    </chartFormat>
    <chartFormat chart="6" format="9">
      <pivotArea type="data" outline="0" fieldPosition="0">
        <references count="2">
          <reference field="4294967294" count="1" selected="0">
            <x v="0"/>
          </reference>
          <reference field="1" count="1" selected="0">
            <x v="1"/>
          </reference>
        </references>
      </pivotArea>
    </chartFormat>
    <chartFormat chart="6" format="10">
      <pivotArea type="data" outline="0" fieldPosition="0">
        <references count="2">
          <reference field="4294967294" count="1" selected="0">
            <x v="0"/>
          </reference>
          <reference field="1" count="1" selected="0">
            <x v="3"/>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2">
          <reference field="4294967294" count="1" selected="0">
            <x v="0"/>
          </reference>
          <reference field="1" count="1" selected="0">
            <x v="2"/>
          </reference>
        </references>
      </pivotArea>
    </chartFormat>
    <chartFormat chart="7" format="2" series="1">
      <pivotArea type="data" outline="0" fieldPosition="0">
        <references count="2">
          <reference field="4294967294" count="1" selected="0">
            <x v="0"/>
          </reference>
          <reference field="1" count="1" selected="0">
            <x v="1"/>
          </reference>
        </references>
      </pivotArea>
    </chartFormat>
    <chartFormat chart="7" format="3" series="1">
      <pivotArea type="data" outline="0" fieldPosition="0">
        <references count="2">
          <reference field="4294967294" count="1" selected="0">
            <x v="0"/>
          </reference>
          <reference field="1" count="1" selected="0">
            <x v="3"/>
          </reference>
        </references>
      </pivotArea>
    </chartFormat>
    <chartFormat chart="6" format="11" series="1">
      <pivotArea type="data" outline="0" fieldPosition="0">
        <references count="2">
          <reference field="4294967294" count="1" selected="0">
            <x v="0"/>
          </reference>
          <reference field="1" count="1" selected="0">
            <x v="2"/>
          </reference>
        </references>
      </pivotArea>
    </chartFormat>
    <chartFormat chart="6" format="12" series="1">
      <pivotArea type="data" outline="0" fieldPosition="0">
        <references count="2">
          <reference field="4294967294" count="1" selected="0">
            <x v="0"/>
          </reference>
          <reference field="1" count="1" selected="0">
            <x v="1"/>
          </reference>
        </references>
      </pivotArea>
    </chartFormat>
    <chartFormat chart="6" format="13" series="1">
      <pivotArea type="data" outline="0" fieldPosition="0">
        <references count="2">
          <reference field="4294967294" count="1" selected="0">
            <x v="0"/>
          </reference>
          <reference field="1" count="1" selected="0">
            <x v="3"/>
          </reference>
        </references>
      </pivotArea>
    </chartFormat>
    <chartFormat chart="5" format="6" series="1">
      <pivotArea type="data" outline="0" fieldPosition="0">
        <references count="2">
          <reference field="4294967294" count="1" selected="0">
            <x v="0"/>
          </reference>
          <reference field="1" count="1" selected="0">
            <x v="2"/>
          </reference>
        </references>
      </pivotArea>
    </chartFormat>
    <chartFormat chart="5" format="7" series="1">
      <pivotArea type="data" outline="0" fieldPosition="0">
        <references count="2">
          <reference field="4294967294" count="1" selected="0">
            <x v="0"/>
          </reference>
          <reference field="1" count="1" selected="0">
            <x v="1"/>
          </reference>
        </references>
      </pivotArea>
    </chartFormat>
    <chartFormat chart="5" format="8" series="1">
      <pivotArea type="data" outline="0" fieldPosition="0">
        <references count="2">
          <reference field="4294967294" count="1" selected="0">
            <x v="0"/>
          </reference>
          <reference field="1" count="1" selected="0">
            <x v="3"/>
          </reference>
        </references>
      </pivotArea>
    </chartFormat>
    <chartFormat chart="4" format="1" series="1">
      <pivotArea type="data" outline="0" fieldPosition="0">
        <references count="2">
          <reference field="4294967294" count="1" selected="0">
            <x v="0"/>
          </reference>
          <reference field="1" count="1" selected="0">
            <x v="2"/>
          </reference>
        </references>
      </pivotArea>
    </chartFormat>
    <chartFormat chart="4" format="2" series="1">
      <pivotArea type="data" outline="0" fieldPosition="0">
        <references count="2">
          <reference field="4294967294" count="1" selected="0">
            <x v="0"/>
          </reference>
          <reference field="1" count="1" selected="0">
            <x v="1"/>
          </reference>
        </references>
      </pivotArea>
    </chartFormat>
    <chartFormat chart="4" format="3" series="1">
      <pivotArea type="data" outline="0" fieldPosition="0">
        <references count="2">
          <reference field="4294967294" count="1" selected="0">
            <x v="0"/>
          </reference>
          <reference field="1" count="1" selected="0">
            <x v="3"/>
          </reference>
        </references>
      </pivotArea>
    </chartFormat>
    <chartFormat chart="7" format="4" series="1">
      <pivotArea type="data" outline="0" fieldPosition="0">
        <references count="2">
          <reference field="4294967294" count="1" selected="0">
            <x v="0"/>
          </reference>
          <reference field="1" count="1" selected="0">
            <x v="0"/>
          </reference>
        </references>
      </pivotArea>
    </chartFormat>
  </chartFormats>
  <pivotHierarchies count="30">
    <pivotHierarchy dragToData="1"/>
    <pivotHierarchy dragToData="1"/>
    <pivotHierarchy dragToData="1"/>
    <pivotHierarchy dragToData="1"/>
    <pivotHierarchy dragToData="1"/>
    <pivotHierarchy multipleItemSelectionAllowed="1" dragToData="1">
      <members count="1" level="1">
        <member name="[calls].[Year].&amp;[2019]"/>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eps].[Manager].&amp;[Gina]"/>
      </members>
    </pivotHierarchy>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reps]"/>
        <x15:activeTabTopLevelEntity name="[cust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98825FC-44FA-491B-8DFC-D68287819722}" sourceName="[calls].[Year]">
  <pivotTables>
    <pivotTable tabId="6" name="rep detail"/>
    <pivotTable tabId="6" name="cust demographics"/>
    <pivotTable tabId="6" name="PivotTable22"/>
  </pivotTables>
  <data>
    <olap pivotCacheId="1431594043">
      <levels count="2">
        <level uniqueName="[calls].[Year].[(All)]" sourceCaption="(All)" count="0"/>
        <level uniqueName="[calls].[Year].[Year]" sourceCaption="Year" count="2">
          <ranges>
            <range startItem="0">
              <i n="[calls].[Year].&amp;[2018]" c="2018"/>
              <i n="[calls].[Year].&amp;[2019]" c="2019"/>
            </range>
          </ranges>
        </level>
      </levels>
      <selections count="1">
        <selection n="[calls].[Year].&amp;[2019]"/>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9BC52984-4141-4741-B3DA-999386AB913E}" sourceName="[reps].[Manager]">
  <pivotTables>
    <pivotTable tabId="6" name="rep detail"/>
    <pivotTable tabId="6" name="cust demographics"/>
    <pivotTable tabId="6" name="trends"/>
    <pivotTable tabId="6" name="PivotTable22"/>
  </pivotTables>
  <data>
    <olap pivotCacheId="1431594043">
      <levels count="2">
        <level uniqueName="[reps].[Manager].[(All)]" sourceCaption="(All)" count="0"/>
        <level uniqueName="[reps].[Manager].[Manager]" sourceCaption="Manager" count="2">
          <ranges>
            <range startItem="0">
              <i n="[reps].[Manager].&amp;[Bob]" c="Bob"/>
              <i n="[reps].[Manager].&amp;[Gina]" c="Gina"/>
            </range>
          </ranges>
        </level>
      </levels>
      <selections count="1">
        <selection n="[reps].[Manager].&amp;[Gina]"/>
      </selections>
    </olap>
  </data>
  <extLst>
    <x:ext xmlns:x15="http://schemas.microsoft.com/office/spreadsheetml/2010/11/main" uri="{470722E0-AACD-4C17-9CDC-17EF765DBC7E}">
      <x15:slicerCacheHideItemsWithNoData count="1">
        <x15:slicerCacheOlapLevelName uniqueName="[reps].[Manager].[Manager]" count="0"/>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09420BC-5148-4004-9E9F-A097A361D2C6}" sourceName="[reps].[Department]">
  <pivotTables>
    <pivotTable tabId="1" name="PivotTable23"/>
  </pivotTables>
  <data>
    <olap pivotCacheId="1063551043">
      <levels count="2">
        <level uniqueName="[reps].[Department].[(All)]" sourceCaption="(All)" count="0"/>
        <level uniqueName="[reps].[Department].[Department]" sourceCaption="Department" count="2">
          <ranges>
            <range startItem="0">
              <i n="[reps].[Department].&amp;[Sales]" c="Sales"/>
              <i n="[reps].[Department].&amp;[Service]" c="Service"/>
            </range>
          </ranges>
        </level>
      </levels>
      <selections count="1">
        <selection n="[reps].[Department].[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50769C1-4B49-4FE4-ACED-9040FAA514D4}" sourceName="[custs].[Education]">
  <pivotTables>
    <pivotTable tabId="11" name="PivotTable3"/>
  </pivotTables>
  <data>
    <olap pivotCacheId="1431594043">
      <levels count="2">
        <level uniqueName="[custs].[Education].[(All)]" sourceCaption="(All)" count="0"/>
        <level uniqueName="[custs].[Education].[Education]" sourceCaption="Education" count="4">
          <ranges>
            <range startItem="0">
              <i n="[custs].[Education].&amp;[Graduate]" c="Graduate"/>
              <i n="[custs].[Education].&amp;[High School]" c="High School"/>
              <i n="[custs].[Education].&amp;[PhD]" c="PhD"/>
              <i n="[custs].[Education].&amp;[Undergrad]" c="Undergrad"/>
            </range>
          </ranges>
        </level>
      </levels>
      <selections count="1">
        <selection n="[custs].[Education].&amp;[Graduate]"/>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2B903622-277E-4FFC-98C7-03B99935D5A5}" sourceName="[reps].[Department]">
  <pivotTables>
    <pivotTable tabId="12" name="PivotTable4"/>
    <pivotTable tabId="12" name="PivotTable5"/>
  </pivotTables>
  <data>
    <olap pivotCacheId="1431594043">
      <levels count="2">
        <level uniqueName="[reps].[Department].[(All)]" sourceCaption="(All)" count="0"/>
        <level uniqueName="[reps].[Department].[Department]" sourceCaption="Department" count="2">
          <ranges>
            <range startItem="0">
              <i n="[reps].[Department].&amp;[Sales]" c="Sales"/>
              <i n="[reps].[Department].&amp;[Service]" c="Service"/>
            </range>
          </ranges>
        </level>
      </levels>
      <selections count="1">
        <selection n="[reps].[Department].&amp;[Service]"/>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ager" xr10:uid="{8A4E509B-C040-4E6C-AA71-E03505D2C2CA}" cache="Slicer_Manager" caption="Manager" columnCount="2" showCaption="0" level="1" style="SlicerStyleOther1 2" rowHeight="18288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A039EEB-94B4-456B-931B-C5E04C5352E5}" cache="Slicer_Department" caption="Department"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3F76A9CF-9E6C-41EC-BDA9-FE3A0DF09B8A}" cache="Slicer_Education" caption="Education" level="1"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39CCC50F-3A61-4FB8-842E-F8827DF235FF}" cache="Slicer_Department1" caption="Department" level="1"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C3DAE37-18D2-4B58-96B8-9E3131DC9B25}" cache="Slicer_Year" caption="Year"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_of_Call" xr10:uid="{D46AD326-2EBE-4602-9B3B-F737C1521DCA}" sourceName="[calls].[Date of Call]">
  <pivotTables>
    <pivotTable tabId="12" name="PivotTable4"/>
    <pivotTable tabId="12" name="PivotTable5"/>
  </pivotTables>
  <state minimalRefreshVersion="6" lastRefreshVersion="6" pivotCacheId="1031157856" filterType="dateBetween">
    <selection startDate="2018-10-01T00:00:00" endDate="2018-12-31T00:00:00"/>
    <bounds startDate="2018-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f Call" xr10:uid="{07D9C326-4561-4E51-A0C7-536461655995}" cache="Timeline_Date_of_Call" caption="Date of Call" level="1" selectionLevel="1" scrollPosition="2018-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4.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8" Type="http://schemas.microsoft.com/office/2007/relationships/slicer" Target="../slicers/slicer5.xml"/><Relationship Id="rId3" Type="http://schemas.openxmlformats.org/officeDocument/2006/relationships/pivotTable" Target="../pivotTables/pivotTable14.xml"/><Relationship Id="rId7" Type="http://schemas.openxmlformats.org/officeDocument/2006/relationships/drawing" Target="../drawings/drawing6.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printerSettings" Target="../printerSettings/printerSettings2.bin"/><Relationship Id="rId5" Type="http://schemas.openxmlformats.org/officeDocument/2006/relationships/pivotTable" Target="../pivotTables/pivotTable16.xml"/><Relationship Id="rId4"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92CB4-FDF5-466C-B1DC-51859A520F5F}">
  <dimension ref="L1"/>
  <sheetViews>
    <sheetView showGridLines="0" tabSelected="1" workbookViewId="0"/>
  </sheetViews>
  <sheetFormatPr defaultRowHeight="15" x14ac:dyDescent="0.25"/>
  <cols>
    <col min="1" max="1" width="2.7109375" customWidth="1"/>
    <col min="3" max="3" width="81" customWidth="1"/>
    <col min="4" max="4" width="4.28515625" customWidth="1"/>
    <col min="10" max="10" width="12.85546875" customWidth="1"/>
    <col min="11" max="11" width="3.140625" customWidth="1"/>
    <col min="12" max="12" width="23.5703125" customWidth="1"/>
  </cols>
  <sheetData>
    <row r="1" spans="12:12" x14ac:dyDescent="0.25">
      <c r="L1" s="46" t="s">
        <v>64</v>
      </c>
    </row>
  </sheetData>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3A33A-4CFA-4AB3-A169-30A90B22C3C9}">
  <dimension ref="B1:X34"/>
  <sheetViews>
    <sheetView showGridLines="0" zoomScaleNormal="100" workbookViewId="0"/>
  </sheetViews>
  <sheetFormatPr defaultRowHeight="16.5" x14ac:dyDescent="0.3"/>
  <cols>
    <col min="1" max="1" width="3.28515625" style="8" customWidth="1"/>
    <col min="2" max="2" width="2.42578125" style="8" customWidth="1"/>
    <col min="3" max="3" width="10.7109375" style="8" customWidth="1"/>
    <col min="4" max="4" width="9.140625" style="8"/>
    <col min="5" max="5" width="2.42578125" style="8" customWidth="1"/>
    <col min="6" max="7" width="3.42578125" style="8" customWidth="1"/>
    <col min="8" max="8" width="9.140625" style="8"/>
    <col min="9" max="9" width="5.7109375" style="8" customWidth="1"/>
    <col min="10" max="10" width="9.140625" style="8"/>
    <col min="11" max="11" width="1.42578125" style="8" customWidth="1"/>
    <col min="12" max="12" width="9.140625" style="8"/>
    <col min="13" max="13" width="1.42578125" style="8" customWidth="1"/>
    <col min="14" max="14" width="9.140625" style="8"/>
    <col min="15" max="15" width="3.5703125" style="8" customWidth="1"/>
    <col min="16" max="19" width="13.140625" style="8" customWidth="1"/>
    <col min="20" max="20" width="3.42578125" style="8" customWidth="1"/>
    <col min="21" max="21" width="4.140625" style="8" customWidth="1"/>
    <col min="22" max="22" width="57.28515625" style="8" customWidth="1"/>
    <col min="23" max="23" width="2.85546875" style="8" customWidth="1"/>
    <col min="24" max="24" width="24" style="8" customWidth="1"/>
    <col min="25" max="16384" width="9.140625" style="8"/>
  </cols>
  <sheetData>
    <row r="1" spans="2:24" x14ac:dyDescent="0.3">
      <c r="X1" s="46" t="s">
        <v>64</v>
      </c>
    </row>
    <row r="2" spans="2:24" ht="48" customHeight="1" x14ac:dyDescent="0.3"/>
    <row r="3" spans="2:24" ht="12" customHeight="1" x14ac:dyDescent="0.3">
      <c r="X3"/>
    </row>
    <row r="4" spans="2:24" x14ac:dyDescent="0.3">
      <c r="B4" s="9"/>
      <c r="C4" s="9"/>
      <c r="D4" s="9"/>
      <c r="E4" s="9"/>
      <c r="G4" s="30"/>
      <c r="H4" s="31"/>
      <c r="I4" s="31"/>
      <c r="J4" s="31"/>
      <c r="K4" s="31"/>
      <c r="L4" s="31"/>
      <c r="M4" s="31"/>
      <c r="N4" s="31"/>
      <c r="O4" s="31"/>
      <c r="P4" s="31"/>
      <c r="Q4" s="31"/>
      <c r="R4" s="31"/>
      <c r="S4" s="31"/>
      <c r="T4" s="32"/>
      <c r="X4"/>
    </row>
    <row r="5" spans="2:24" x14ac:dyDescent="0.3">
      <c r="B5" s="9"/>
      <c r="C5" s="43" t="s">
        <v>36</v>
      </c>
      <c r="D5" s="43"/>
      <c r="E5" s="9"/>
      <c r="G5" s="33"/>
      <c r="H5" s="20"/>
      <c r="I5" s="20"/>
      <c r="J5" s="20"/>
      <c r="K5" s="20"/>
      <c r="L5" s="20"/>
      <c r="M5" s="20"/>
      <c r="N5" s="20"/>
      <c r="O5" s="20"/>
      <c r="P5" s="20"/>
      <c r="Q5" s="20"/>
      <c r="R5" s="20"/>
      <c r="S5" s="20"/>
      <c r="T5" s="34"/>
    </row>
    <row r="6" spans="2:24" x14ac:dyDescent="0.3">
      <c r="B6" s="9"/>
      <c r="C6" s="45">
        <f>'Pivots for dashboard'!D7</f>
        <v>4618</v>
      </c>
      <c r="D6" s="45"/>
      <c r="E6" s="9"/>
      <c r="G6" s="33"/>
      <c r="H6" s="20"/>
      <c r="I6" s="20"/>
      <c r="J6" s="20"/>
      <c r="K6" s="20"/>
      <c r="L6" s="20"/>
      <c r="M6" s="20"/>
      <c r="N6" s="20"/>
      <c r="O6" s="20"/>
      <c r="P6" s="20"/>
      <c r="Q6" s="20"/>
      <c r="R6" s="20"/>
      <c r="S6" s="20"/>
      <c r="T6" s="34"/>
    </row>
    <row r="7" spans="2:24" x14ac:dyDescent="0.3">
      <c r="B7" s="9"/>
      <c r="C7" s="45"/>
      <c r="D7" s="45"/>
      <c r="E7" s="9"/>
      <c r="G7" s="33"/>
      <c r="H7" s="35"/>
      <c r="I7" s="20"/>
      <c r="J7" s="35"/>
      <c r="K7" s="35"/>
      <c r="L7" s="20"/>
      <c r="M7" s="20"/>
      <c r="N7" s="36"/>
      <c r="O7" s="20"/>
      <c r="P7" s="20"/>
      <c r="Q7" s="20"/>
      <c r="R7" s="20"/>
      <c r="S7" s="20"/>
      <c r="T7" s="34"/>
    </row>
    <row r="8" spans="2:24" x14ac:dyDescent="0.3">
      <c r="B8" s="9"/>
      <c r="C8" s="11">
        <f>'Pivots for dashboard'!C7</f>
        <v>3379</v>
      </c>
      <c r="D8" s="12">
        <f>'Pivots for dashboard'!F7</f>
        <v>0.36667653151820057</v>
      </c>
      <c r="E8" s="9"/>
      <c r="G8" s="33"/>
      <c r="H8" s="35"/>
      <c r="I8" s="20"/>
      <c r="J8" s="35"/>
      <c r="K8" s="35"/>
      <c r="L8" s="20"/>
      <c r="M8" s="20"/>
      <c r="N8" s="36"/>
      <c r="O8" s="20"/>
      <c r="P8" s="20"/>
      <c r="Q8" s="20"/>
      <c r="R8" s="20"/>
      <c r="S8" s="20"/>
      <c r="T8" s="34"/>
    </row>
    <row r="9" spans="2:24" x14ac:dyDescent="0.3">
      <c r="B9" s="9"/>
      <c r="C9" s="13"/>
      <c r="D9" s="13"/>
      <c r="E9" s="9"/>
      <c r="G9" s="33"/>
      <c r="H9" s="35"/>
      <c r="I9" s="20"/>
      <c r="J9" s="35"/>
      <c r="K9" s="35"/>
      <c r="L9" s="20"/>
      <c r="M9" s="20"/>
      <c r="N9" s="36"/>
      <c r="O9" s="20"/>
      <c r="P9" s="20"/>
      <c r="Q9" s="20"/>
      <c r="R9" s="20"/>
      <c r="S9" s="20"/>
      <c r="T9" s="34"/>
    </row>
    <row r="10" spans="2:24" x14ac:dyDescent="0.3">
      <c r="B10" s="9"/>
      <c r="C10" s="43" t="s">
        <v>38</v>
      </c>
      <c r="D10" s="43"/>
      <c r="E10" s="9"/>
      <c r="G10" s="33"/>
      <c r="H10" s="35"/>
      <c r="I10" s="20"/>
      <c r="J10" s="35"/>
      <c r="K10" s="35"/>
      <c r="L10" s="20"/>
      <c r="M10" s="20"/>
      <c r="N10" s="36"/>
      <c r="O10" s="20"/>
      <c r="P10" s="20"/>
      <c r="Q10" s="20"/>
      <c r="R10" s="20"/>
      <c r="S10" s="20"/>
      <c r="T10" s="34"/>
    </row>
    <row r="11" spans="2:24" ht="16.5" customHeight="1" x14ac:dyDescent="0.3">
      <c r="B11" s="9"/>
      <c r="C11" s="45">
        <f>'Pivots for dashboard'!D8</f>
        <v>551794</v>
      </c>
      <c r="D11" s="45"/>
      <c r="E11" s="9"/>
      <c r="G11" s="33"/>
      <c r="H11" s="20"/>
      <c r="I11" s="20"/>
      <c r="J11" s="20"/>
      <c r="K11" s="20"/>
      <c r="L11" s="20"/>
      <c r="M11" s="20"/>
      <c r="N11" s="20"/>
      <c r="O11" s="20"/>
      <c r="P11" s="20"/>
      <c r="Q11" s="20"/>
      <c r="R11" s="20"/>
      <c r="S11" s="20"/>
      <c r="T11" s="34"/>
    </row>
    <row r="12" spans="2:24" ht="16.5" customHeight="1" x14ac:dyDescent="0.3">
      <c r="B12" s="9"/>
      <c r="C12" s="45"/>
      <c r="D12" s="45"/>
      <c r="E12" s="9"/>
      <c r="G12" s="33"/>
      <c r="H12" s="20"/>
      <c r="I12" s="20"/>
      <c r="J12" s="20"/>
      <c r="K12" s="20"/>
      <c r="L12" s="20"/>
      <c r="M12" s="20"/>
      <c r="N12" s="20"/>
      <c r="O12" s="20"/>
      <c r="P12" s="20"/>
      <c r="Q12" s="20"/>
      <c r="R12" s="20"/>
      <c r="S12" s="20"/>
      <c r="T12" s="34"/>
    </row>
    <row r="13" spans="2:24" x14ac:dyDescent="0.3">
      <c r="B13" s="9"/>
      <c r="C13" s="11">
        <f>'Pivots for dashboard'!C8</f>
        <v>304371</v>
      </c>
      <c r="D13" s="12">
        <f>'Pivots for dashboard'!F8</f>
        <v>0.81289938923221983</v>
      </c>
      <c r="E13" s="9"/>
      <c r="G13" s="33"/>
      <c r="H13" s="20"/>
      <c r="I13" s="20"/>
      <c r="J13" s="20"/>
      <c r="K13" s="20"/>
      <c r="L13" s="20"/>
      <c r="M13" s="20"/>
      <c r="N13" s="20"/>
      <c r="O13" s="20"/>
      <c r="P13" s="20"/>
      <c r="Q13" s="20"/>
      <c r="R13" s="20"/>
      <c r="S13" s="20"/>
      <c r="T13" s="34"/>
    </row>
    <row r="14" spans="2:24" x14ac:dyDescent="0.3">
      <c r="B14" s="9"/>
      <c r="C14" s="13"/>
      <c r="D14" s="13"/>
      <c r="E14" s="9"/>
      <c r="G14" s="33"/>
      <c r="H14" s="20"/>
      <c r="I14" s="20"/>
      <c r="J14" s="20"/>
      <c r="K14" s="20"/>
      <c r="L14" s="20"/>
      <c r="M14" s="20"/>
      <c r="N14" s="20"/>
      <c r="O14" s="20"/>
      <c r="P14" s="20"/>
      <c r="Q14" s="20"/>
      <c r="R14" s="20"/>
      <c r="S14" s="20"/>
      <c r="T14" s="34"/>
    </row>
    <row r="15" spans="2:24" x14ac:dyDescent="0.3">
      <c r="B15" s="9"/>
      <c r="C15" s="43" t="s">
        <v>32</v>
      </c>
      <c r="D15" s="43"/>
      <c r="E15" s="9"/>
      <c r="G15" s="33"/>
      <c r="H15" s="20"/>
      <c r="I15" s="20"/>
      <c r="J15" s="20"/>
      <c r="K15" s="20"/>
      <c r="L15" s="20"/>
      <c r="M15" s="20"/>
      <c r="N15" s="20"/>
      <c r="O15" s="20"/>
      <c r="P15" s="20"/>
      <c r="Q15" s="20"/>
      <c r="R15" s="20"/>
      <c r="S15" s="20"/>
      <c r="T15" s="34"/>
    </row>
    <row r="16" spans="2:24" ht="16.5" customHeight="1" x14ac:dyDescent="0.3">
      <c r="B16" s="9"/>
      <c r="C16" s="45">
        <f>'Pivots for dashboard'!D9</f>
        <v>3540</v>
      </c>
      <c r="D16" s="45"/>
      <c r="E16" s="9"/>
      <c r="G16" s="33"/>
      <c r="H16" s="20"/>
      <c r="I16" s="20"/>
      <c r="J16" s="20"/>
      <c r="K16" s="20"/>
      <c r="L16" s="20"/>
      <c r="M16" s="20"/>
      <c r="N16" s="20"/>
      <c r="O16" s="20"/>
      <c r="P16" s="20"/>
      <c r="Q16" s="20"/>
      <c r="R16" s="20"/>
      <c r="S16" s="20"/>
      <c r="T16" s="34"/>
    </row>
    <row r="17" spans="2:20" ht="16.5" customHeight="1" x14ac:dyDescent="0.3">
      <c r="B17" s="9"/>
      <c r="C17" s="45"/>
      <c r="D17" s="45"/>
      <c r="E17" s="9"/>
      <c r="G17" s="33"/>
      <c r="H17" s="20"/>
      <c r="I17" s="20"/>
      <c r="J17" s="20"/>
      <c r="K17" s="20"/>
      <c r="L17" s="20"/>
      <c r="M17" s="20"/>
      <c r="N17" s="20"/>
      <c r="O17" s="20"/>
      <c r="P17" s="20"/>
      <c r="Q17" s="20"/>
      <c r="R17" s="20"/>
      <c r="S17" s="20"/>
      <c r="T17" s="34"/>
    </row>
    <row r="18" spans="2:20" x14ac:dyDescent="0.3">
      <c r="B18" s="9"/>
      <c r="C18" s="11">
        <f>'Pivots for dashboard'!C9</f>
        <v>1675</v>
      </c>
      <c r="D18" s="12">
        <f>'Pivots for dashboard'!F9</f>
        <v>1.1134328358208956</v>
      </c>
      <c r="E18" s="9"/>
      <c r="G18" s="33"/>
      <c r="H18" s="20"/>
      <c r="I18" s="20"/>
      <c r="J18" s="20"/>
      <c r="K18" s="20"/>
      <c r="L18" s="20"/>
      <c r="M18" s="20"/>
      <c r="N18" s="20"/>
      <c r="O18" s="20"/>
      <c r="P18" s="20"/>
      <c r="Q18" s="20"/>
      <c r="R18" s="20"/>
      <c r="S18" s="20"/>
      <c r="T18" s="34"/>
    </row>
    <row r="19" spans="2:20" x14ac:dyDescent="0.3">
      <c r="B19" s="9"/>
      <c r="C19" s="13"/>
      <c r="D19" s="13"/>
      <c r="E19" s="9"/>
      <c r="G19" s="33"/>
      <c r="H19" s="27"/>
      <c r="I19" s="27"/>
      <c r="J19" s="27"/>
      <c r="K19" s="27"/>
      <c r="L19" s="27"/>
      <c r="M19" s="27"/>
      <c r="N19" s="27"/>
      <c r="O19" s="20"/>
      <c r="P19" s="20"/>
      <c r="Q19" s="20"/>
      <c r="R19" s="20"/>
      <c r="S19" s="20"/>
      <c r="T19" s="34"/>
    </row>
    <row r="20" spans="2:20" x14ac:dyDescent="0.3">
      <c r="B20" s="9"/>
      <c r="C20" s="43" t="s">
        <v>37</v>
      </c>
      <c r="D20" s="43"/>
      <c r="E20" s="9"/>
      <c r="G20" s="33"/>
      <c r="H20" s="23" t="str">
        <f>'Pivots for dashboard'!B46</f>
        <v>Education</v>
      </c>
      <c r="I20" s="23"/>
      <c r="J20" s="23" t="str">
        <f>'Pivots for dashboard'!D46</f>
        <v>Female</v>
      </c>
      <c r="K20" s="23"/>
      <c r="L20" s="23" t="str">
        <f>'Pivots for dashboard'!E46</f>
        <v>Male</v>
      </c>
      <c r="M20" s="23"/>
      <c r="N20" s="23" t="str">
        <f>'Pivots for dashboard'!F46</f>
        <v>Unknown</v>
      </c>
      <c r="O20" s="20"/>
      <c r="P20" s="20"/>
      <c r="Q20" s="20"/>
      <c r="R20" s="20"/>
      <c r="S20" s="20"/>
      <c r="T20" s="34"/>
    </row>
    <row r="21" spans="2:20" ht="16.5" customHeight="1" x14ac:dyDescent="0.3">
      <c r="B21" s="9"/>
      <c r="C21" s="44">
        <f>'Pivots for dashboard'!D10</f>
        <v>640035</v>
      </c>
      <c r="D21" s="44"/>
      <c r="E21" s="9"/>
      <c r="G21" s="33"/>
      <c r="H21" s="24" t="str">
        <f>'Pivots for dashboard'!B47</f>
        <v>Graduate</v>
      </c>
      <c r="I21" s="25"/>
      <c r="J21" s="19">
        <f>'Pivots for dashboard'!D47</f>
        <v>290</v>
      </c>
      <c r="K21" s="19"/>
      <c r="L21" s="19">
        <f>'Pivots for dashboard'!E47</f>
        <v>262</v>
      </c>
      <c r="M21" s="19"/>
      <c r="N21" s="19">
        <f>'Pivots for dashboard'!F47</f>
        <v>114</v>
      </c>
      <c r="O21" s="20"/>
      <c r="P21" s="20"/>
      <c r="Q21" s="20"/>
      <c r="R21" s="20"/>
      <c r="S21" s="20"/>
      <c r="T21" s="34"/>
    </row>
    <row r="22" spans="2:20" ht="16.5" customHeight="1" x14ac:dyDescent="0.3">
      <c r="B22" s="9"/>
      <c r="C22" s="44"/>
      <c r="D22" s="44"/>
      <c r="E22" s="9"/>
      <c r="G22" s="33"/>
      <c r="H22" s="26"/>
      <c r="I22" s="27"/>
      <c r="J22" s="21">
        <f>'Pivots for dashboard'!D48/J21</f>
        <v>0.81034482758620685</v>
      </c>
      <c r="K22" s="21"/>
      <c r="L22" s="21">
        <f>'Pivots for dashboard'!E48/L21</f>
        <v>0.76335877862595425</v>
      </c>
      <c r="M22" s="21"/>
      <c r="N22" s="21">
        <f>'Pivots for dashboard'!F48/N21</f>
        <v>0.68421052631578949</v>
      </c>
      <c r="O22" s="20"/>
      <c r="P22" s="20"/>
      <c r="Q22" s="20"/>
      <c r="R22" s="20"/>
      <c r="S22" s="20"/>
      <c r="T22" s="34"/>
    </row>
    <row r="23" spans="2:20" x14ac:dyDescent="0.3">
      <c r="B23" s="9"/>
      <c r="C23" s="14">
        <f>'Pivots for dashboard'!C10</f>
        <v>341150</v>
      </c>
      <c r="D23" s="12">
        <f>'Pivots for dashboard'!F10</f>
        <v>0.87611021544775025</v>
      </c>
      <c r="E23" s="9"/>
      <c r="G23" s="33"/>
      <c r="H23" s="24" t="str">
        <f>'Pivots for dashboard'!B49</f>
        <v>High School</v>
      </c>
      <c r="I23" s="25"/>
      <c r="J23" s="19">
        <f>'Pivots for dashboard'!D49</f>
        <v>141</v>
      </c>
      <c r="K23" s="19"/>
      <c r="L23" s="19">
        <f>'Pivots for dashboard'!E49</f>
        <v>191</v>
      </c>
      <c r="M23" s="19"/>
      <c r="N23" s="19">
        <f>'Pivots for dashboard'!F49</f>
        <v>53</v>
      </c>
      <c r="O23" s="20"/>
      <c r="P23" s="20"/>
      <c r="Q23" s="20"/>
      <c r="R23" s="20"/>
      <c r="S23" s="20"/>
      <c r="T23" s="34"/>
    </row>
    <row r="24" spans="2:20" x14ac:dyDescent="0.3">
      <c r="B24" s="9"/>
      <c r="C24" s="13"/>
      <c r="D24" s="13"/>
      <c r="E24" s="9"/>
      <c r="G24" s="33"/>
      <c r="H24" s="26"/>
      <c r="I24" s="27"/>
      <c r="J24" s="21">
        <f>'Pivots for dashboard'!D50/J23</f>
        <v>0.76595744680851063</v>
      </c>
      <c r="K24" s="21"/>
      <c r="L24" s="21">
        <f>'Pivots for dashboard'!E50/L23</f>
        <v>0.78534031413612571</v>
      </c>
      <c r="M24" s="21"/>
      <c r="N24" s="21">
        <f>'Pivots for dashboard'!F50/N23</f>
        <v>0.81132075471698117</v>
      </c>
      <c r="O24" s="20"/>
      <c r="P24" s="20"/>
      <c r="Q24" s="20"/>
      <c r="R24" s="20"/>
      <c r="S24" s="20"/>
      <c r="T24" s="34"/>
    </row>
    <row r="25" spans="2:20" x14ac:dyDescent="0.3">
      <c r="B25" s="9"/>
      <c r="C25" s="43" t="s">
        <v>39</v>
      </c>
      <c r="D25" s="43"/>
      <c r="E25" s="9"/>
      <c r="G25" s="33"/>
      <c r="H25" s="24" t="str">
        <f>'Pivots for dashboard'!B51</f>
        <v>PhD</v>
      </c>
      <c r="I25" s="25"/>
      <c r="J25" s="19">
        <f>'Pivots for dashboard'!D51</f>
        <v>226</v>
      </c>
      <c r="K25" s="19"/>
      <c r="L25" s="19">
        <f>'Pivots for dashboard'!E51</f>
        <v>197</v>
      </c>
      <c r="M25" s="19"/>
      <c r="N25" s="19">
        <f>'Pivots for dashboard'!F51</f>
        <v>28</v>
      </c>
      <c r="O25" s="20"/>
      <c r="P25" s="20"/>
      <c r="Q25" s="20"/>
      <c r="R25" s="20"/>
      <c r="S25" s="20"/>
      <c r="T25" s="34"/>
    </row>
    <row r="26" spans="2:20" ht="16.5" customHeight="1" x14ac:dyDescent="0.3">
      <c r="B26" s="9"/>
      <c r="C26" s="45">
        <f>'Pivots for dashboard'!D11</f>
        <v>1457</v>
      </c>
      <c r="D26" s="45"/>
      <c r="E26" s="9"/>
      <c r="G26" s="33"/>
      <c r="H26" s="28"/>
      <c r="I26" s="29"/>
      <c r="J26" s="22">
        <f>'Pivots for dashboard'!D52/J25</f>
        <v>0.76106194690265483</v>
      </c>
      <c r="K26" s="22"/>
      <c r="L26" s="22">
        <f>'Pivots for dashboard'!E52/L25</f>
        <v>0.76649746192893398</v>
      </c>
      <c r="M26" s="22"/>
      <c r="N26" s="22">
        <f>'Pivots for dashboard'!F52/N25</f>
        <v>0.75</v>
      </c>
      <c r="O26" s="20"/>
      <c r="P26" s="20"/>
      <c r="Q26" s="20"/>
      <c r="R26" s="20"/>
      <c r="S26" s="20"/>
      <c r="T26" s="34"/>
    </row>
    <row r="27" spans="2:20" ht="16.5" customHeight="1" x14ac:dyDescent="0.3">
      <c r="B27" s="9"/>
      <c r="C27" s="45"/>
      <c r="D27" s="45"/>
      <c r="E27" s="9"/>
      <c r="G27" s="33"/>
      <c r="H27" s="26" t="str">
        <f>'Pivots for dashboard'!B53</f>
        <v>Undergrad</v>
      </c>
      <c r="I27" s="27"/>
      <c r="J27" s="21">
        <f>'Pivots for dashboard'!D53</f>
        <v>389</v>
      </c>
      <c r="K27" s="21"/>
      <c r="L27" s="21">
        <f>'Pivots for dashboard'!E53</f>
        <v>510</v>
      </c>
      <c r="M27" s="21"/>
      <c r="N27" s="21">
        <f>'Pivots for dashboard'!F53</f>
        <v>95</v>
      </c>
      <c r="O27" s="20"/>
      <c r="P27" s="20"/>
      <c r="Q27" s="20"/>
      <c r="R27" s="20"/>
      <c r="S27" s="20"/>
      <c r="T27" s="34"/>
    </row>
    <row r="28" spans="2:20" x14ac:dyDescent="0.3">
      <c r="B28" s="9"/>
      <c r="C28" s="11">
        <f>'Pivots for dashboard'!C11</f>
        <v>670</v>
      </c>
      <c r="D28" s="12">
        <f>'Pivots for dashboard'!F11</f>
        <v>1.1746268656716419</v>
      </c>
      <c r="E28" s="9"/>
      <c r="G28" s="33"/>
      <c r="H28" s="26"/>
      <c r="I28" s="27"/>
      <c r="J28" s="21">
        <f>'Pivots for dashboard'!D54/J27</f>
        <v>0.75578406169665813</v>
      </c>
      <c r="K28" s="21"/>
      <c r="L28" s="21">
        <f>'Pivots for dashboard'!E54/L27</f>
        <v>0.77058823529411768</v>
      </c>
      <c r="M28" s="21"/>
      <c r="N28" s="21">
        <f>'Pivots for dashboard'!F54/N27</f>
        <v>0.68421052631578949</v>
      </c>
      <c r="O28" s="20"/>
      <c r="P28" s="20"/>
      <c r="Q28" s="20"/>
      <c r="R28" s="20"/>
      <c r="S28" s="20"/>
      <c r="T28" s="34"/>
    </row>
    <row r="29" spans="2:20" x14ac:dyDescent="0.3">
      <c r="B29" s="9"/>
      <c r="C29" s="10"/>
      <c r="D29" s="10"/>
      <c r="E29" s="9"/>
      <c r="G29" s="37"/>
      <c r="H29" s="38"/>
      <c r="I29" s="38"/>
      <c r="J29" s="38"/>
      <c r="K29" s="38"/>
      <c r="L29" s="38"/>
      <c r="M29" s="38"/>
      <c r="N29" s="38"/>
      <c r="O29" s="38"/>
      <c r="P29" s="38"/>
      <c r="Q29" s="38"/>
      <c r="R29" s="38"/>
      <c r="S29" s="38"/>
      <c r="T29" s="39"/>
    </row>
    <row r="30" spans="2:20" x14ac:dyDescent="0.3">
      <c r="B30" s="15"/>
      <c r="C30" s="16"/>
      <c r="D30" s="16"/>
      <c r="E30" s="15"/>
    </row>
    <row r="31" spans="2:20" x14ac:dyDescent="0.3">
      <c r="B31" s="15"/>
      <c r="C31" s="16"/>
      <c r="D31" s="16"/>
      <c r="E31" s="15"/>
      <c r="H31" s="17"/>
    </row>
    <row r="32" spans="2:20" x14ac:dyDescent="0.3">
      <c r="B32" s="15"/>
      <c r="C32" s="16"/>
      <c r="D32" s="16"/>
      <c r="E32" s="15"/>
    </row>
    <row r="33" spans="2:5" x14ac:dyDescent="0.3">
      <c r="B33" s="15"/>
      <c r="C33" s="16"/>
      <c r="D33" s="16"/>
      <c r="E33" s="15"/>
    </row>
    <row r="34" spans="2:5" x14ac:dyDescent="0.3">
      <c r="B34" s="15"/>
      <c r="C34" s="15"/>
      <c r="D34" s="15"/>
      <c r="E34" s="15"/>
    </row>
  </sheetData>
  <mergeCells count="10">
    <mergeCell ref="C5:D5"/>
    <mergeCell ref="C10:D10"/>
    <mergeCell ref="C11:D12"/>
    <mergeCell ref="C15:D15"/>
    <mergeCell ref="C16:D17"/>
    <mergeCell ref="C20:D20"/>
    <mergeCell ref="C21:D22"/>
    <mergeCell ref="C25:D25"/>
    <mergeCell ref="C26:D27"/>
    <mergeCell ref="C6:D7"/>
  </mergeCells>
  <conditionalFormatting sqref="J22:N22">
    <cfRule type="dataBar" priority="7">
      <dataBar showValue="0">
        <cfvo type="num" val="0"/>
        <cfvo type="num" val="1"/>
        <color rgb="FFFFB628"/>
      </dataBar>
      <extLst>
        <ext xmlns:x14="http://schemas.microsoft.com/office/spreadsheetml/2009/9/main" uri="{B025F937-C7B1-47D3-B67F-A62EFF666E3E}">
          <x14:id>{7FA79CDC-13FA-46F1-9C78-26F690B39FB0}</x14:id>
        </ext>
      </extLst>
    </cfRule>
  </conditionalFormatting>
  <conditionalFormatting sqref="J24:N24">
    <cfRule type="dataBar" priority="3">
      <dataBar showValue="0">
        <cfvo type="num" val="0"/>
        <cfvo type="num" val="1"/>
        <color rgb="FFFFB628"/>
      </dataBar>
      <extLst>
        <ext xmlns:x14="http://schemas.microsoft.com/office/spreadsheetml/2009/9/main" uri="{B025F937-C7B1-47D3-B67F-A62EFF666E3E}">
          <x14:id>{AA4083CF-7ACE-4CC2-9B05-4A5B8880155A}</x14:id>
        </ext>
      </extLst>
    </cfRule>
  </conditionalFormatting>
  <conditionalFormatting sqref="J26:N26">
    <cfRule type="dataBar" priority="2">
      <dataBar showValue="0">
        <cfvo type="num" val="0"/>
        <cfvo type="num" val="1"/>
        <color rgb="FFFFB628"/>
      </dataBar>
      <extLst>
        <ext xmlns:x14="http://schemas.microsoft.com/office/spreadsheetml/2009/9/main" uri="{B025F937-C7B1-47D3-B67F-A62EFF666E3E}">
          <x14:id>{C181846F-CA37-410A-B53E-F4A0E01C081C}</x14:id>
        </ext>
      </extLst>
    </cfRule>
  </conditionalFormatting>
  <conditionalFormatting sqref="J28:N28">
    <cfRule type="dataBar" priority="1">
      <dataBar showValue="0">
        <cfvo type="num" val="0"/>
        <cfvo type="num" val="1"/>
        <color rgb="FFFFB628"/>
      </dataBar>
      <extLst>
        <ext xmlns:x14="http://schemas.microsoft.com/office/spreadsheetml/2009/9/main" uri="{B025F937-C7B1-47D3-B67F-A62EFF666E3E}">
          <x14:id>{8582DEF1-D852-4547-BA6E-E0D0FC3B4378}</x14:id>
        </ext>
      </extLst>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Drop Down 1">
              <controlPr defaultSize="0" autoLine="0" autoPict="0">
                <anchor moveWithCells="1">
                  <from>
                    <xdr:col>17</xdr:col>
                    <xdr:colOff>142875</xdr:colOff>
                    <xdr:row>17</xdr:row>
                    <xdr:rowOff>180975</xdr:rowOff>
                  </from>
                  <to>
                    <xdr:col>18</xdr:col>
                    <xdr:colOff>809625</xdr:colOff>
                    <xdr:row>18</xdr:row>
                    <xdr:rowOff>152400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7FA79CDC-13FA-46F1-9C78-26F690B39FB0}">
            <x14:dataBar minLength="0" maxLength="100" gradient="0">
              <x14:cfvo type="num">
                <xm:f>0</xm:f>
              </x14:cfvo>
              <x14:cfvo type="num">
                <xm:f>1</xm:f>
              </x14:cfvo>
              <x14:negativeFillColor rgb="FFFF0000"/>
              <x14:axisColor rgb="FF000000"/>
            </x14:dataBar>
          </x14:cfRule>
          <xm:sqref>J22:N22</xm:sqref>
        </x14:conditionalFormatting>
        <x14:conditionalFormatting xmlns:xm="http://schemas.microsoft.com/office/excel/2006/main">
          <x14:cfRule type="dataBar" id="{AA4083CF-7ACE-4CC2-9B05-4A5B8880155A}">
            <x14:dataBar minLength="0" maxLength="100" gradient="0">
              <x14:cfvo type="num">
                <xm:f>0</xm:f>
              </x14:cfvo>
              <x14:cfvo type="num">
                <xm:f>1</xm:f>
              </x14:cfvo>
              <x14:negativeFillColor rgb="FFFF0000"/>
              <x14:axisColor rgb="FF000000"/>
            </x14:dataBar>
          </x14:cfRule>
          <xm:sqref>J24:N24</xm:sqref>
        </x14:conditionalFormatting>
        <x14:conditionalFormatting xmlns:xm="http://schemas.microsoft.com/office/excel/2006/main">
          <x14:cfRule type="dataBar" id="{C181846F-CA37-410A-B53E-F4A0E01C081C}">
            <x14:dataBar minLength="0" maxLength="100" gradient="0">
              <x14:cfvo type="num">
                <xm:f>0</xm:f>
              </x14:cfvo>
              <x14:cfvo type="num">
                <xm:f>1</xm:f>
              </x14:cfvo>
              <x14:negativeFillColor rgb="FFFF0000"/>
              <x14:axisColor rgb="FF000000"/>
            </x14:dataBar>
          </x14:cfRule>
          <xm:sqref>J26:N26</xm:sqref>
        </x14:conditionalFormatting>
        <x14:conditionalFormatting xmlns:xm="http://schemas.microsoft.com/office/excel/2006/main">
          <x14:cfRule type="dataBar" id="{8582DEF1-D852-4547-BA6E-E0D0FC3B4378}">
            <x14:dataBar minLength="0" maxLength="100" gradient="0">
              <x14:cfvo type="num">
                <xm:f>0</xm:f>
              </x14:cfvo>
              <x14:cfvo type="num">
                <xm:f>1</xm:f>
              </x14:cfvo>
              <x14:negativeFillColor rgb="FFFF0000"/>
              <x14:axisColor rgb="FF000000"/>
            </x14:dataBar>
          </x14:cfRule>
          <xm:sqref>J28:N28</xm:sqref>
        </x14:conditionalFormatting>
        <x14:conditionalFormatting xmlns:xm="http://schemas.microsoft.com/office/excel/2006/main">
          <x14:cfRule type="iconSet" priority="12" id="{489C68FE-1906-4D98-A190-89B02790B694}">
            <x14:iconSet iconSet="3Triangles">
              <x14:cfvo type="percent">
                <xm:f>0</xm:f>
              </x14:cfvo>
              <x14:cfvo type="num">
                <xm:f>0</xm:f>
              </x14:cfvo>
              <x14:cfvo type="num" gte="0">
                <xm:f>0</xm:f>
              </x14:cfvo>
            </x14:iconSet>
          </x14:cfRule>
          <xm:sqref>D8</xm:sqref>
        </x14:conditionalFormatting>
        <x14:conditionalFormatting xmlns:xm="http://schemas.microsoft.com/office/excel/2006/main">
          <x14:cfRule type="iconSet" priority="11" id="{11BAB940-1F5B-47A0-AA72-B44D0C0C7583}">
            <x14:iconSet iconSet="3Triangles">
              <x14:cfvo type="percent">
                <xm:f>0</xm:f>
              </x14:cfvo>
              <x14:cfvo type="num">
                <xm:f>0</xm:f>
              </x14:cfvo>
              <x14:cfvo type="num" gte="0">
                <xm:f>0</xm:f>
              </x14:cfvo>
            </x14:iconSet>
          </x14:cfRule>
          <xm:sqref>D13</xm:sqref>
        </x14:conditionalFormatting>
        <x14:conditionalFormatting xmlns:xm="http://schemas.microsoft.com/office/excel/2006/main">
          <x14:cfRule type="iconSet" priority="10" id="{E6CC15D0-B945-4184-8C87-7C6AF5286003}">
            <x14:iconSet iconSet="3Triangles">
              <x14:cfvo type="percent">
                <xm:f>0</xm:f>
              </x14:cfvo>
              <x14:cfvo type="num">
                <xm:f>0</xm:f>
              </x14:cfvo>
              <x14:cfvo type="num" gte="0">
                <xm:f>0</xm:f>
              </x14:cfvo>
            </x14:iconSet>
          </x14:cfRule>
          <xm:sqref>D18</xm:sqref>
        </x14:conditionalFormatting>
        <x14:conditionalFormatting xmlns:xm="http://schemas.microsoft.com/office/excel/2006/main">
          <x14:cfRule type="iconSet" priority="9" id="{773AADC1-05EA-4EAF-A6A8-849279A4F0E6}">
            <x14:iconSet iconSet="3Triangles">
              <x14:cfvo type="percent">
                <xm:f>0</xm:f>
              </x14:cfvo>
              <x14:cfvo type="num">
                <xm:f>0</xm:f>
              </x14:cfvo>
              <x14:cfvo type="num" gte="0">
                <xm:f>0</xm:f>
              </x14:cfvo>
            </x14:iconSet>
          </x14:cfRule>
          <xm:sqref>D23</xm:sqref>
        </x14:conditionalFormatting>
        <x14:conditionalFormatting xmlns:xm="http://schemas.microsoft.com/office/excel/2006/main">
          <x14:cfRule type="iconSet" priority="8" id="{93A9BE71-91B1-47C0-B9F9-F76CB3972576}">
            <x14:iconSet iconSet="3Triangles">
              <x14:cfvo type="percent">
                <xm:f>0</xm:f>
              </x14:cfvo>
              <x14:cfvo type="num">
                <xm:f>0</xm:f>
              </x14:cfvo>
              <x14:cfvo type="num" gte="0">
                <xm:f>0</xm:f>
              </x14:cfvo>
            </x14:iconSet>
          </x14:cfRule>
          <xm:sqref>D28</xm:sqref>
        </x14:conditionalFormatting>
      </x14:conditionalFormattings>
    </ex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AEE28-3005-410B-B366-B3B4949D8F48}">
  <dimension ref="A1:D204"/>
  <sheetViews>
    <sheetView workbookViewId="0">
      <selection activeCell="A204" sqref="A204"/>
    </sheetView>
  </sheetViews>
  <sheetFormatPr defaultRowHeight="15" x14ac:dyDescent="0.25"/>
  <cols>
    <col min="1" max="1" width="13.28515625" bestFit="1" customWidth="1"/>
    <col min="2" max="3" width="18" customWidth="1"/>
    <col min="4" max="5" width="11.28515625" bestFit="1" customWidth="1"/>
    <col min="6" max="6" width="9.5703125" bestFit="1" customWidth="1"/>
    <col min="7" max="7" width="7.42578125" bestFit="1" customWidth="1"/>
    <col min="8" max="8" width="14.5703125" bestFit="1" customWidth="1"/>
    <col min="9" max="9" width="7.42578125" bestFit="1" customWidth="1"/>
    <col min="10" max="10" width="10.140625" bestFit="1" customWidth="1"/>
    <col min="11" max="11" width="7.42578125" bestFit="1" customWidth="1"/>
    <col min="12" max="12" width="11.28515625" bestFit="1" customWidth="1"/>
  </cols>
  <sheetData>
    <row r="1" spans="1:3" x14ac:dyDescent="0.25">
      <c r="A1" s="2" t="s">
        <v>12</v>
      </c>
      <c r="B1" t="s">
        <v>14</v>
      </c>
      <c r="C1" t="s">
        <v>15</v>
      </c>
    </row>
    <row r="2" spans="1:3" x14ac:dyDescent="0.25">
      <c r="A2" s="3">
        <v>18</v>
      </c>
      <c r="B2" s="1">
        <v>211</v>
      </c>
      <c r="C2" s="1">
        <v>20360</v>
      </c>
    </row>
    <row r="3" spans="1:3" x14ac:dyDescent="0.25">
      <c r="A3" s="3">
        <v>19</v>
      </c>
      <c r="B3" s="1">
        <v>280</v>
      </c>
      <c r="C3" s="1">
        <v>34640</v>
      </c>
    </row>
    <row r="4" spans="1:3" x14ac:dyDescent="0.25">
      <c r="A4" s="3">
        <v>20</v>
      </c>
      <c r="B4" s="1">
        <v>135</v>
      </c>
      <c r="C4" s="1">
        <v>17335</v>
      </c>
    </row>
    <row r="5" spans="1:3" x14ac:dyDescent="0.25">
      <c r="A5" s="3">
        <v>21</v>
      </c>
      <c r="B5" s="1">
        <v>78</v>
      </c>
      <c r="C5" s="1">
        <v>9840</v>
      </c>
    </row>
    <row r="6" spans="1:3" x14ac:dyDescent="0.25">
      <c r="A6" s="3">
        <v>22</v>
      </c>
      <c r="B6" s="1">
        <v>108</v>
      </c>
      <c r="C6" s="1">
        <v>11335</v>
      </c>
    </row>
    <row r="7" spans="1:3" x14ac:dyDescent="0.25">
      <c r="A7" s="3">
        <v>23</v>
      </c>
      <c r="B7" s="1">
        <v>243</v>
      </c>
      <c r="C7" s="1">
        <v>32590</v>
      </c>
    </row>
    <row r="8" spans="1:3" x14ac:dyDescent="0.25">
      <c r="A8" s="3">
        <v>24</v>
      </c>
      <c r="B8" s="1">
        <v>167</v>
      </c>
      <c r="C8" s="1">
        <v>20970</v>
      </c>
    </row>
    <row r="9" spans="1:3" x14ac:dyDescent="0.25">
      <c r="A9" s="3">
        <v>25</v>
      </c>
      <c r="B9" s="1">
        <v>265</v>
      </c>
      <c r="C9" s="1">
        <v>30735</v>
      </c>
    </row>
    <row r="10" spans="1:3" x14ac:dyDescent="0.25">
      <c r="A10" s="3">
        <v>26</v>
      </c>
      <c r="B10" s="1">
        <v>92</v>
      </c>
      <c r="C10" s="1">
        <v>10555</v>
      </c>
    </row>
    <row r="11" spans="1:3" x14ac:dyDescent="0.25">
      <c r="A11" s="3">
        <v>27</v>
      </c>
      <c r="B11" s="1">
        <v>166</v>
      </c>
      <c r="C11" s="1">
        <v>22325</v>
      </c>
    </row>
    <row r="12" spans="1:3" x14ac:dyDescent="0.25">
      <c r="A12" s="3">
        <v>28</v>
      </c>
      <c r="B12" s="1">
        <v>174</v>
      </c>
      <c r="C12" s="1">
        <v>21775</v>
      </c>
    </row>
    <row r="13" spans="1:3" x14ac:dyDescent="0.25">
      <c r="A13" s="3">
        <v>29</v>
      </c>
      <c r="B13" s="1">
        <v>260</v>
      </c>
      <c r="C13" s="1">
        <v>35455</v>
      </c>
    </row>
    <row r="14" spans="1:3" x14ac:dyDescent="0.25">
      <c r="A14" s="3">
        <v>30</v>
      </c>
      <c r="B14" s="1">
        <v>112</v>
      </c>
      <c r="C14" s="1">
        <v>13965</v>
      </c>
    </row>
    <row r="15" spans="1:3" x14ac:dyDescent="0.25">
      <c r="A15" s="3">
        <v>31</v>
      </c>
      <c r="B15" s="1">
        <v>220</v>
      </c>
      <c r="C15" s="1">
        <v>23460</v>
      </c>
    </row>
    <row r="16" spans="1:3" x14ac:dyDescent="0.25">
      <c r="A16" s="3">
        <v>32</v>
      </c>
      <c r="B16" s="1">
        <v>97</v>
      </c>
      <c r="C16" s="1">
        <v>12110</v>
      </c>
    </row>
    <row r="17" spans="1:3" x14ac:dyDescent="0.25">
      <c r="A17" s="3">
        <v>33</v>
      </c>
      <c r="B17" s="1">
        <v>196</v>
      </c>
      <c r="C17" s="1">
        <v>23360</v>
      </c>
    </row>
    <row r="18" spans="1:3" x14ac:dyDescent="0.25">
      <c r="A18" s="3">
        <v>34</v>
      </c>
      <c r="B18" s="1">
        <v>299</v>
      </c>
      <c r="C18" s="1">
        <v>34470</v>
      </c>
    </row>
    <row r="19" spans="1:3" x14ac:dyDescent="0.25">
      <c r="A19" s="3">
        <v>35</v>
      </c>
      <c r="B19" s="1">
        <v>118</v>
      </c>
      <c r="C19" s="1">
        <v>15105</v>
      </c>
    </row>
    <row r="20" spans="1:3" x14ac:dyDescent="0.25">
      <c r="A20" s="3">
        <v>36</v>
      </c>
      <c r="B20" s="1">
        <v>200</v>
      </c>
      <c r="C20" s="1">
        <v>26030</v>
      </c>
    </row>
    <row r="21" spans="1:3" x14ac:dyDescent="0.25">
      <c r="A21" s="3">
        <v>37</v>
      </c>
      <c r="B21" s="1">
        <v>159</v>
      </c>
      <c r="C21" s="1">
        <v>23430</v>
      </c>
    </row>
    <row r="22" spans="1:3" x14ac:dyDescent="0.25">
      <c r="A22" s="3">
        <v>38</v>
      </c>
      <c r="B22" s="1">
        <v>249</v>
      </c>
      <c r="C22" s="1">
        <v>28525</v>
      </c>
    </row>
    <row r="23" spans="1:3" x14ac:dyDescent="0.25">
      <c r="A23" s="3">
        <v>39</v>
      </c>
      <c r="B23" s="1">
        <v>115</v>
      </c>
      <c r="C23" s="1">
        <v>12870</v>
      </c>
    </row>
    <row r="24" spans="1:3" x14ac:dyDescent="0.25">
      <c r="A24" s="3">
        <v>40</v>
      </c>
      <c r="B24" s="1">
        <v>127</v>
      </c>
      <c r="C24" s="1">
        <v>15285</v>
      </c>
    </row>
    <row r="25" spans="1:3" x14ac:dyDescent="0.25">
      <c r="A25" s="3">
        <v>41</v>
      </c>
      <c r="B25" s="1">
        <v>202</v>
      </c>
      <c r="C25" s="1">
        <v>23130</v>
      </c>
    </row>
    <row r="26" spans="1:3" x14ac:dyDescent="0.25">
      <c r="A26" s="3">
        <v>42</v>
      </c>
      <c r="B26" s="1">
        <v>109</v>
      </c>
      <c r="C26" s="1">
        <v>14220</v>
      </c>
    </row>
    <row r="27" spans="1:3" x14ac:dyDescent="0.25">
      <c r="A27" s="3">
        <v>43</v>
      </c>
      <c r="B27" s="1">
        <v>101</v>
      </c>
      <c r="C27" s="1">
        <v>12760</v>
      </c>
    </row>
    <row r="28" spans="1:3" x14ac:dyDescent="0.25">
      <c r="A28" s="3">
        <v>44</v>
      </c>
      <c r="B28" s="1">
        <v>131</v>
      </c>
      <c r="C28" s="1">
        <v>17455</v>
      </c>
    </row>
    <row r="29" spans="1:3" x14ac:dyDescent="0.25">
      <c r="A29" s="3">
        <v>45</v>
      </c>
      <c r="B29" s="1">
        <v>16</v>
      </c>
      <c r="C29" s="1">
        <v>1355</v>
      </c>
    </row>
    <row r="30" spans="1:3" x14ac:dyDescent="0.25">
      <c r="A30" s="3">
        <v>46</v>
      </c>
      <c r="B30" s="1">
        <v>227</v>
      </c>
      <c r="C30" s="1">
        <v>25930</v>
      </c>
    </row>
    <row r="31" spans="1:3" x14ac:dyDescent="0.25">
      <c r="A31" s="3">
        <v>47</v>
      </c>
      <c r="B31" s="1">
        <v>152</v>
      </c>
      <c r="C31" s="1">
        <v>21050</v>
      </c>
    </row>
    <row r="32" spans="1:3" x14ac:dyDescent="0.25">
      <c r="A32" s="3">
        <v>48</v>
      </c>
      <c r="B32" s="1">
        <v>106</v>
      </c>
      <c r="C32" s="1">
        <v>11880</v>
      </c>
    </row>
    <row r="33" spans="1:3" x14ac:dyDescent="0.25">
      <c r="A33" s="3">
        <v>49</v>
      </c>
      <c r="B33" s="1">
        <v>102</v>
      </c>
      <c r="C33" s="1">
        <v>13190</v>
      </c>
    </row>
    <row r="34" spans="1:3" x14ac:dyDescent="0.25">
      <c r="A34" s="3">
        <v>50</v>
      </c>
      <c r="B34" s="1">
        <v>223</v>
      </c>
      <c r="C34" s="1">
        <v>28275</v>
      </c>
    </row>
    <row r="35" spans="1:3" x14ac:dyDescent="0.25">
      <c r="A35" s="3">
        <v>51</v>
      </c>
      <c r="B35" s="1">
        <v>141</v>
      </c>
      <c r="C35" s="1">
        <v>17870</v>
      </c>
    </row>
    <row r="36" spans="1:3" x14ac:dyDescent="0.25">
      <c r="A36" s="3">
        <v>52</v>
      </c>
      <c r="B36" s="1">
        <v>132</v>
      </c>
      <c r="C36" s="1">
        <v>15370</v>
      </c>
    </row>
    <row r="37" spans="1:3" x14ac:dyDescent="0.25">
      <c r="A37" s="3">
        <v>53</v>
      </c>
      <c r="B37" s="1">
        <v>147</v>
      </c>
      <c r="C37" s="1">
        <v>17960</v>
      </c>
    </row>
    <row r="38" spans="1:3" x14ac:dyDescent="0.25">
      <c r="A38" s="3">
        <v>54</v>
      </c>
      <c r="B38" s="1">
        <v>267</v>
      </c>
      <c r="C38" s="1">
        <v>34700</v>
      </c>
    </row>
    <row r="39" spans="1:3" x14ac:dyDescent="0.25">
      <c r="A39" s="3">
        <v>55</v>
      </c>
      <c r="B39" s="1">
        <v>325</v>
      </c>
      <c r="C39" s="1">
        <v>41485</v>
      </c>
    </row>
    <row r="40" spans="1:3" x14ac:dyDescent="0.25">
      <c r="A40" s="3">
        <v>56</v>
      </c>
      <c r="B40" s="1">
        <v>92</v>
      </c>
      <c r="C40" s="1">
        <v>11745</v>
      </c>
    </row>
    <row r="41" spans="1:3" x14ac:dyDescent="0.25">
      <c r="A41" s="3">
        <v>57</v>
      </c>
      <c r="B41" s="1">
        <v>228</v>
      </c>
      <c r="C41" s="1">
        <v>26555</v>
      </c>
    </row>
    <row r="42" spans="1:3" x14ac:dyDescent="0.25">
      <c r="A42" s="3">
        <v>58</v>
      </c>
      <c r="B42" s="1">
        <v>138</v>
      </c>
      <c r="C42" s="1">
        <v>17330</v>
      </c>
    </row>
    <row r="43" spans="1:3" x14ac:dyDescent="0.25">
      <c r="A43" s="3">
        <v>59</v>
      </c>
      <c r="B43" s="1">
        <v>247</v>
      </c>
      <c r="C43" s="1">
        <v>26305</v>
      </c>
    </row>
    <row r="44" spans="1:3" x14ac:dyDescent="0.25">
      <c r="A44" s="3">
        <v>60</v>
      </c>
      <c r="B44" s="1">
        <v>154</v>
      </c>
      <c r="C44" s="1">
        <v>19145</v>
      </c>
    </row>
    <row r="45" spans="1:3" x14ac:dyDescent="0.25">
      <c r="A45" s="3">
        <v>61</v>
      </c>
      <c r="B45" s="1">
        <v>149</v>
      </c>
      <c r="C45" s="1">
        <v>17775</v>
      </c>
    </row>
    <row r="46" spans="1:3" x14ac:dyDescent="0.25">
      <c r="A46" s="3">
        <v>62</v>
      </c>
      <c r="B46" s="1">
        <v>157</v>
      </c>
      <c r="C46" s="1">
        <v>22180</v>
      </c>
    </row>
    <row r="47" spans="1:3" x14ac:dyDescent="0.25">
      <c r="A47" s="3">
        <v>63</v>
      </c>
      <c r="B47" s="1">
        <v>195</v>
      </c>
      <c r="C47" s="1">
        <v>24500</v>
      </c>
    </row>
    <row r="48" spans="1:3" x14ac:dyDescent="0.25">
      <c r="A48" s="3">
        <v>64</v>
      </c>
      <c r="B48" s="1">
        <v>185</v>
      </c>
      <c r="C48" s="1">
        <v>22495</v>
      </c>
    </row>
    <row r="49" spans="1:3" x14ac:dyDescent="0.25">
      <c r="A49" s="3" t="s">
        <v>13</v>
      </c>
      <c r="B49" s="1">
        <v>7997</v>
      </c>
      <c r="C49" s="1">
        <v>981185</v>
      </c>
    </row>
    <row r="56" spans="1:3" x14ac:dyDescent="0.25">
      <c r="A56" s="2" t="s">
        <v>12</v>
      </c>
      <c r="B56" t="s">
        <v>14</v>
      </c>
    </row>
    <row r="57" spans="1:3" x14ac:dyDescent="0.25">
      <c r="A57" s="3">
        <v>55</v>
      </c>
      <c r="B57" s="1">
        <v>325</v>
      </c>
    </row>
    <row r="58" spans="1:3" x14ac:dyDescent="0.25">
      <c r="A58" s="3">
        <v>34</v>
      </c>
      <c r="B58" s="1">
        <v>299</v>
      </c>
    </row>
    <row r="59" spans="1:3" x14ac:dyDescent="0.25">
      <c r="A59" s="3">
        <v>19</v>
      </c>
      <c r="B59" s="1">
        <v>280</v>
      </c>
    </row>
    <row r="60" spans="1:3" x14ac:dyDescent="0.25">
      <c r="A60" s="3">
        <v>54</v>
      </c>
      <c r="B60" s="1">
        <v>267</v>
      </c>
    </row>
    <row r="61" spans="1:3" x14ac:dyDescent="0.25">
      <c r="A61" s="3">
        <v>25</v>
      </c>
      <c r="B61" s="1">
        <v>265</v>
      </c>
    </row>
    <row r="62" spans="1:3" x14ac:dyDescent="0.25">
      <c r="A62" s="3">
        <v>29</v>
      </c>
      <c r="B62" s="1">
        <v>260</v>
      </c>
    </row>
    <row r="63" spans="1:3" x14ac:dyDescent="0.25">
      <c r="A63" s="3">
        <v>38</v>
      </c>
      <c r="B63" s="1">
        <v>249</v>
      </c>
    </row>
    <row r="64" spans="1:3" x14ac:dyDescent="0.25">
      <c r="A64" s="3">
        <v>59</v>
      </c>
      <c r="B64" s="1">
        <v>247</v>
      </c>
    </row>
    <row r="65" spans="1:4" x14ac:dyDescent="0.25">
      <c r="A65" s="3">
        <v>23</v>
      </c>
      <c r="B65" s="1">
        <v>243</v>
      </c>
    </row>
    <row r="66" spans="1:4" x14ac:dyDescent="0.25">
      <c r="A66" s="3">
        <v>57</v>
      </c>
      <c r="B66" s="1">
        <v>228</v>
      </c>
    </row>
    <row r="67" spans="1:4" x14ac:dyDescent="0.25">
      <c r="A67" s="3" t="s">
        <v>13</v>
      </c>
      <c r="B67" s="1">
        <v>2663</v>
      </c>
    </row>
    <row r="76" spans="1:4" x14ac:dyDescent="0.25">
      <c r="A76" s="2" t="s">
        <v>44</v>
      </c>
      <c r="B76" s="2" t="s">
        <v>29</v>
      </c>
    </row>
    <row r="77" spans="1:4" x14ac:dyDescent="0.25">
      <c r="A77" s="2" t="s">
        <v>12</v>
      </c>
      <c r="B77" t="s">
        <v>45</v>
      </c>
      <c r="C77" t="s">
        <v>46</v>
      </c>
      <c r="D77" t="s">
        <v>13</v>
      </c>
    </row>
    <row r="78" spans="1:4" x14ac:dyDescent="0.25">
      <c r="A78" s="3" t="s">
        <v>9</v>
      </c>
      <c r="B78" s="40">
        <v>123.69283865401208</v>
      </c>
      <c r="C78" s="40">
        <v>124.05857740585775</v>
      </c>
      <c r="D78" s="40">
        <v>123.8581560283688</v>
      </c>
    </row>
    <row r="79" spans="1:4" x14ac:dyDescent="0.25">
      <c r="A79" s="3" t="s">
        <v>8</v>
      </c>
      <c r="B79" s="40">
        <v>127.70921985815603</v>
      </c>
      <c r="C79" s="40">
        <v>118.42735042735043</v>
      </c>
      <c r="D79" s="40">
        <v>123.5</v>
      </c>
    </row>
    <row r="80" spans="1:4" x14ac:dyDescent="0.25">
      <c r="A80" s="3" t="s">
        <v>7</v>
      </c>
      <c r="B80" s="40">
        <v>114.63758389261746</v>
      </c>
      <c r="C80" s="40">
        <v>132.15465465465465</v>
      </c>
      <c r="D80" s="40">
        <v>122.90574060949682</v>
      </c>
    </row>
    <row r="81" spans="1:4" x14ac:dyDescent="0.25">
      <c r="A81" s="3" t="s">
        <v>6</v>
      </c>
      <c r="B81" s="40">
        <v>122.90525114155251</v>
      </c>
      <c r="C81" s="40">
        <v>119.77606717984605</v>
      </c>
      <c r="D81" s="40">
        <v>121.4995284501729</v>
      </c>
    </row>
    <row r="82" spans="1:4" x14ac:dyDescent="0.25">
      <c r="A82" s="3" t="s">
        <v>13</v>
      </c>
      <c r="B82" s="40">
        <v>122.47878926851639</v>
      </c>
      <c r="C82" s="40">
        <v>122.9524202420242</v>
      </c>
      <c r="D82" s="40">
        <v>122.69413530073777</v>
      </c>
    </row>
    <row r="106" spans="1:2" x14ac:dyDescent="0.25">
      <c r="A106" s="2" t="s">
        <v>12</v>
      </c>
      <c r="B106" t="s">
        <v>44</v>
      </c>
    </row>
    <row r="107" spans="1:2" x14ac:dyDescent="0.25">
      <c r="A107" s="3" t="s">
        <v>47</v>
      </c>
      <c r="B107" s="1"/>
    </row>
    <row r="108" spans="1:2" x14ac:dyDescent="0.25">
      <c r="A108" s="41" t="s">
        <v>1</v>
      </c>
      <c r="B108" s="40">
        <v>120.2975691533948</v>
      </c>
    </row>
    <row r="109" spans="1:2" x14ac:dyDescent="0.25">
      <c r="A109" s="41" t="s">
        <v>2</v>
      </c>
      <c r="B109" s="40">
        <v>124.79797979797979</v>
      </c>
    </row>
    <row r="110" spans="1:2" x14ac:dyDescent="0.25">
      <c r="A110" s="41" t="s">
        <v>0</v>
      </c>
      <c r="B110" s="40">
        <v>120.59135399673735</v>
      </c>
    </row>
    <row r="111" spans="1:2" x14ac:dyDescent="0.25">
      <c r="A111" s="3" t="s">
        <v>48</v>
      </c>
      <c r="B111" s="1"/>
    </row>
    <row r="112" spans="1:2" x14ac:dyDescent="0.25">
      <c r="A112" s="41" t="s">
        <v>49</v>
      </c>
      <c r="B112" s="40">
        <v>125.82587469487387</v>
      </c>
    </row>
    <row r="113" spans="1:2" x14ac:dyDescent="0.25">
      <c r="A113" s="41" t="s">
        <v>50</v>
      </c>
      <c r="B113" s="40">
        <v>122.41320914479255</v>
      </c>
    </row>
    <row r="114" spans="1:2" x14ac:dyDescent="0.25">
      <c r="A114" s="41" t="s">
        <v>51</v>
      </c>
      <c r="B114" s="40">
        <v>125.55602006688963</v>
      </c>
    </row>
    <row r="115" spans="1:2" x14ac:dyDescent="0.25">
      <c r="A115" s="41" t="s">
        <v>52</v>
      </c>
      <c r="B115" s="40">
        <v>117.58928571428571</v>
      </c>
    </row>
    <row r="116" spans="1:2" x14ac:dyDescent="0.25">
      <c r="A116" s="3" t="s">
        <v>13</v>
      </c>
      <c r="B116" s="40">
        <v>122.69413530073777</v>
      </c>
    </row>
    <row r="138" spans="1:4" x14ac:dyDescent="0.25">
      <c r="A138" s="2" t="s">
        <v>58</v>
      </c>
      <c r="B138" s="2" t="s">
        <v>29</v>
      </c>
    </row>
    <row r="139" spans="1:4" x14ac:dyDescent="0.25">
      <c r="A139" s="2" t="s">
        <v>12</v>
      </c>
      <c r="B139" t="s">
        <v>45</v>
      </c>
      <c r="C139" t="s">
        <v>46</v>
      </c>
      <c r="D139" t="s">
        <v>13</v>
      </c>
    </row>
    <row r="140" spans="1:4" x14ac:dyDescent="0.25">
      <c r="A140" s="3" t="s">
        <v>53</v>
      </c>
      <c r="B140" s="6">
        <v>409</v>
      </c>
      <c r="C140" s="6">
        <v>395</v>
      </c>
      <c r="D140" s="6">
        <v>804</v>
      </c>
    </row>
    <row r="141" spans="1:4" x14ac:dyDescent="0.25">
      <c r="A141" s="3" t="s">
        <v>54</v>
      </c>
      <c r="B141" s="6">
        <v>505</v>
      </c>
      <c r="C141" s="6">
        <v>425</v>
      </c>
      <c r="D141" s="6">
        <v>930</v>
      </c>
    </row>
    <row r="142" spans="1:4" x14ac:dyDescent="0.25">
      <c r="A142" s="3" t="s">
        <v>55</v>
      </c>
      <c r="B142" s="6">
        <v>761</v>
      </c>
      <c r="C142" s="6">
        <v>648</v>
      </c>
      <c r="D142" s="6">
        <v>1409</v>
      </c>
    </row>
    <row r="143" spans="1:4" x14ac:dyDescent="0.25">
      <c r="A143" s="3" t="s">
        <v>56</v>
      </c>
      <c r="B143" s="6">
        <v>1848</v>
      </c>
      <c r="C143" s="6">
        <v>1519</v>
      </c>
      <c r="D143" s="6">
        <v>3367</v>
      </c>
    </row>
    <row r="144" spans="1:4" x14ac:dyDescent="0.25">
      <c r="A144" s="3" t="s">
        <v>57</v>
      </c>
      <c r="B144" s="6">
        <v>838</v>
      </c>
      <c r="C144" s="6">
        <v>649</v>
      </c>
      <c r="D144" s="6">
        <v>1487</v>
      </c>
    </row>
    <row r="145" spans="1:4" x14ac:dyDescent="0.25">
      <c r="A145" s="3" t="s">
        <v>13</v>
      </c>
      <c r="B145" s="6">
        <v>4361</v>
      </c>
      <c r="C145" s="6">
        <v>3636</v>
      </c>
      <c r="D145" s="6">
        <v>7997</v>
      </c>
    </row>
    <row r="156" spans="1:4" x14ac:dyDescent="0.25">
      <c r="A156" s="2" t="s">
        <v>58</v>
      </c>
      <c r="B156" s="2" t="s">
        <v>29</v>
      </c>
    </row>
    <row r="157" spans="1:4" x14ac:dyDescent="0.25">
      <c r="A157" s="2" t="s">
        <v>12</v>
      </c>
      <c r="B157" t="s">
        <v>10</v>
      </c>
      <c r="C157" t="s">
        <v>5</v>
      </c>
    </row>
    <row r="158" spans="1:4" x14ac:dyDescent="0.25">
      <c r="A158" s="3">
        <v>18</v>
      </c>
      <c r="B158" s="6">
        <v>96</v>
      </c>
      <c r="C158" s="6">
        <v>97</v>
      </c>
    </row>
    <row r="159" spans="1:4" x14ac:dyDescent="0.25">
      <c r="A159" s="3">
        <v>19</v>
      </c>
      <c r="B159" s="6">
        <v>144</v>
      </c>
      <c r="C159" s="6">
        <v>136</v>
      </c>
    </row>
    <row r="160" spans="1:4" x14ac:dyDescent="0.25">
      <c r="A160" s="3">
        <v>20</v>
      </c>
      <c r="B160" s="6">
        <v>67</v>
      </c>
      <c r="C160" s="6">
        <v>22</v>
      </c>
    </row>
    <row r="161" spans="1:3" x14ac:dyDescent="0.25">
      <c r="A161" s="3">
        <v>21</v>
      </c>
      <c r="B161" s="6">
        <v>28</v>
      </c>
      <c r="C161" s="6">
        <v>21</v>
      </c>
    </row>
    <row r="162" spans="1:3" x14ac:dyDescent="0.25">
      <c r="A162" s="3">
        <v>22</v>
      </c>
      <c r="B162" s="6">
        <v>71</v>
      </c>
      <c r="C162" s="6">
        <v>37</v>
      </c>
    </row>
    <row r="163" spans="1:3" x14ac:dyDescent="0.25">
      <c r="A163" s="3">
        <v>23</v>
      </c>
      <c r="B163" s="6">
        <v>55</v>
      </c>
      <c r="C163" s="6">
        <v>128</v>
      </c>
    </row>
    <row r="164" spans="1:3" x14ac:dyDescent="0.25">
      <c r="A164" s="3">
        <v>24</v>
      </c>
      <c r="B164" s="6">
        <v>38</v>
      </c>
      <c r="C164" s="6">
        <v>129</v>
      </c>
    </row>
    <row r="165" spans="1:3" x14ac:dyDescent="0.25">
      <c r="A165" s="3">
        <v>25</v>
      </c>
      <c r="B165" s="6">
        <v>61</v>
      </c>
      <c r="C165" s="6">
        <v>161</v>
      </c>
    </row>
    <row r="166" spans="1:3" x14ac:dyDescent="0.25">
      <c r="A166" s="3">
        <v>26</v>
      </c>
      <c r="B166" s="6">
        <v>55</v>
      </c>
      <c r="C166" s="6"/>
    </row>
    <row r="167" spans="1:3" x14ac:dyDescent="0.25">
      <c r="A167" s="3">
        <v>27</v>
      </c>
      <c r="B167" s="6">
        <v>100</v>
      </c>
      <c r="C167" s="6">
        <v>66</v>
      </c>
    </row>
    <row r="168" spans="1:3" x14ac:dyDescent="0.25">
      <c r="A168" s="3">
        <v>28</v>
      </c>
      <c r="B168" s="6">
        <v>120</v>
      </c>
      <c r="C168" s="6">
        <v>54</v>
      </c>
    </row>
    <row r="169" spans="1:3" x14ac:dyDescent="0.25">
      <c r="A169" s="3">
        <v>29</v>
      </c>
      <c r="B169" s="6">
        <v>116</v>
      </c>
      <c r="C169" s="6">
        <v>132</v>
      </c>
    </row>
    <row r="170" spans="1:3" x14ac:dyDescent="0.25">
      <c r="A170" s="3">
        <v>30</v>
      </c>
      <c r="B170" s="6">
        <v>35</v>
      </c>
      <c r="C170" s="6">
        <v>66</v>
      </c>
    </row>
    <row r="171" spans="1:3" x14ac:dyDescent="0.25">
      <c r="A171" s="3">
        <v>31</v>
      </c>
      <c r="B171" s="6">
        <v>40</v>
      </c>
      <c r="C171" s="6">
        <v>156</v>
      </c>
    </row>
    <row r="172" spans="1:3" x14ac:dyDescent="0.25">
      <c r="A172" s="3">
        <v>32</v>
      </c>
      <c r="B172" s="6">
        <v>48</v>
      </c>
      <c r="C172" s="6">
        <v>49</v>
      </c>
    </row>
    <row r="173" spans="1:3" x14ac:dyDescent="0.25">
      <c r="A173" s="3">
        <v>33</v>
      </c>
      <c r="B173" s="6">
        <v>124</v>
      </c>
      <c r="C173" s="6">
        <v>41</v>
      </c>
    </row>
    <row r="174" spans="1:3" x14ac:dyDescent="0.25">
      <c r="A174" s="3">
        <v>34</v>
      </c>
      <c r="B174" s="6">
        <v>139</v>
      </c>
      <c r="C174" s="6">
        <v>160</v>
      </c>
    </row>
    <row r="175" spans="1:3" x14ac:dyDescent="0.25">
      <c r="A175" s="3">
        <v>35</v>
      </c>
      <c r="B175" s="6">
        <v>24</v>
      </c>
      <c r="C175" s="6">
        <v>94</v>
      </c>
    </row>
    <row r="176" spans="1:3" x14ac:dyDescent="0.25">
      <c r="A176" s="3">
        <v>36</v>
      </c>
      <c r="B176" s="6">
        <v>109</v>
      </c>
      <c r="C176" s="6">
        <v>77</v>
      </c>
    </row>
    <row r="177" spans="1:3" x14ac:dyDescent="0.25">
      <c r="A177" s="3">
        <v>37</v>
      </c>
      <c r="B177" s="6">
        <v>55</v>
      </c>
      <c r="C177" s="6">
        <v>104</v>
      </c>
    </row>
    <row r="178" spans="1:3" x14ac:dyDescent="0.25">
      <c r="A178" s="3">
        <v>38</v>
      </c>
      <c r="B178" s="6">
        <v>97</v>
      </c>
      <c r="C178" s="6">
        <v>120</v>
      </c>
    </row>
    <row r="179" spans="1:3" x14ac:dyDescent="0.25">
      <c r="A179" s="3">
        <v>39</v>
      </c>
      <c r="B179" s="6">
        <v>34</v>
      </c>
      <c r="C179" s="6">
        <v>81</v>
      </c>
    </row>
    <row r="180" spans="1:3" x14ac:dyDescent="0.25">
      <c r="A180" s="3">
        <v>40</v>
      </c>
      <c r="B180" s="6">
        <v>85</v>
      </c>
      <c r="C180" s="6">
        <v>21</v>
      </c>
    </row>
    <row r="181" spans="1:3" x14ac:dyDescent="0.25">
      <c r="A181" s="3">
        <v>41</v>
      </c>
      <c r="B181" s="6">
        <v>136</v>
      </c>
      <c r="C181" s="6">
        <v>53</v>
      </c>
    </row>
    <row r="182" spans="1:3" x14ac:dyDescent="0.25">
      <c r="A182" s="3">
        <v>42</v>
      </c>
      <c r="B182" s="6">
        <v>13</v>
      </c>
      <c r="C182" s="6">
        <v>96</v>
      </c>
    </row>
    <row r="183" spans="1:3" x14ac:dyDescent="0.25">
      <c r="A183" s="3">
        <v>43</v>
      </c>
      <c r="B183" s="6">
        <v>65</v>
      </c>
      <c r="C183" s="6">
        <v>22</v>
      </c>
    </row>
    <row r="184" spans="1:3" x14ac:dyDescent="0.25">
      <c r="A184" s="3">
        <v>44</v>
      </c>
      <c r="B184" s="6">
        <v>44</v>
      </c>
      <c r="C184" s="6">
        <v>66</v>
      </c>
    </row>
    <row r="185" spans="1:3" x14ac:dyDescent="0.25">
      <c r="A185" s="3">
        <v>45</v>
      </c>
      <c r="B185" s="6">
        <v>16</v>
      </c>
      <c r="C185" s="6"/>
    </row>
    <row r="186" spans="1:3" x14ac:dyDescent="0.25">
      <c r="A186" s="3">
        <v>46</v>
      </c>
      <c r="B186" s="6">
        <v>98</v>
      </c>
      <c r="C186" s="6">
        <v>108</v>
      </c>
    </row>
    <row r="187" spans="1:3" x14ac:dyDescent="0.25">
      <c r="A187" s="3">
        <v>47</v>
      </c>
      <c r="B187" s="6">
        <v>89</v>
      </c>
      <c r="C187" s="6">
        <v>63</v>
      </c>
    </row>
    <row r="188" spans="1:3" x14ac:dyDescent="0.25">
      <c r="A188" s="3">
        <v>48</v>
      </c>
      <c r="B188" s="6">
        <v>78</v>
      </c>
      <c r="C188" s="6">
        <v>28</v>
      </c>
    </row>
    <row r="189" spans="1:3" x14ac:dyDescent="0.25">
      <c r="A189" s="3">
        <v>49</v>
      </c>
      <c r="B189" s="6">
        <v>55</v>
      </c>
      <c r="C189" s="6">
        <v>47</v>
      </c>
    </row>
    <row r="190" spans="1:3" x14ac:dyDescent="0.25">
      <c r="A190" s="3">
        <v>50</v>
      </c>
      <c r="B190" s="6">
        <v>87</v>
      </c>
      <c r="C190" s="6">
        <v>103</v>
      </c>
    </row>
    <row r="191" spans="1:3" x14ac:dyDescent="0.25">
      <c r="A191" s="3">
        <v>51</v>
      </c>
      <c r="B191" s="6">
        <v>10</v>
      </c>
      <c r="C191" s="6">
        <v>106</v>
      </c>
    </row>
    <row r="192" spans="1:3" x14ac:dyDescent="0.25">
      <c r="A192" s="3">
        <v>52</v>
      </c>
      <c r="B192" s="6">
        <v>61</v>
      </c>
      <c r="C192" s="6">
        <v>47</v>
      </c>
    </row>
    <row r="193" spans="1:3" x14ac:dyDescent="0.25">
      <c r="A193" s="3">
        <v>53</v>
      </c>
      <c r="B193" s="6">
        <v>76</v>
      </c>
      <c r="C193" s="6">
        <v>59</v>
      </c>
    </row>
    <row r="194" spans="1:3" x14ac:dyDescent="0.25">
      <c r="A194" s="3">
        <v>54</v>
      </c>
      <c r="B194" s="6">
        <v>122</v>
      </c>
      <c r="C194" s="6">
        <v>82</v>
      </c>
    </row>
    <row r="195" spans="1:3" x14ac:dyDescent="0.25">
      <c r="A195" s="3">
        <v>55</v>
      </c>
      <c r="B195" s="6">
        <v>161</v>
      </c>
      <c r="C195" s="6">
        <v>119</v>
      </c>
    </row>
    <row r="196" spans="1:3" x14ac:dyDescent="0.25">
      <c r="A196" s="3">
        <v>56</v>
      </c>
      <c r="B196" s="6">
        <v>72</v>
      </c>
      <c r="C196" s="6">
        <v>20</v>
      </c>
    </row>
    <row r="197" spans="1:3" x14ac:dyDescent="0.25">
      <c r="A197" s="3">
        <v>57</v>
      </c>
      <c r="B197" s="6">
        <v>52</v>
      </c>
      <c r="C197" s="6">
        <v>159</v>
      </c>
    </row>
    <row r="198" spans="1:3" x14ac:dyDescent="0.25">
      <c r="A198" s="3">
        <v>58</v>
      </c>
      <c r="B198" s="6">
        <v>55</v>
      </c>
      <c r="C198" s="6">
        <v>56</v>
      </c>
    </row>
    <row r="199" spans="1:3" x14ac:dyDescent="0.25">
      <c r="A199" s="3">
        <v>59</v>
      </c>
      <c r="B199" s="6">
        <v>48</v>
      </c>
      <c r="C199" s="6">
        <v>151</v>
      </c>
    </row>
    <row r="200" spans="1:3" x14ac:dyDescent="0.25">
      <c r="A200" s="3">
        <v>60</v>
      </c>
      <c r="B200" s="6">
        <v>62</v>
      </c>
      <c r="C200" s="6">
        <v>69</v>
      </c>
    </row>
    <row r="201" spans="1:3" x14ac:dyDescent="0.25">
      <c r="A201" s="3">
        <v>61</v>
      </c>
      <c r="B201" s="6">
        <v>70</v>
      </c>
      <c r="C201" s="6">
        <v>35</v>
      </c>
    </row>
    <row r="202" spans="1:3" x14ac:dyDescent="0.25">
      <c r="A202" s="3">
        <v>62</v>
      </c>
      <c r="B202" s="6">
        <v>74</v>
      </c>
      <c r="C202" s="6">
        <v>59</v>
      </c>
    </row>
    <row r="203" spans="1:3" x14ac:dyDescent="0.25">
      <c r="A203" s="3">
        <v>63</v>
      </c>
      <c r="B203" s="6">
        <v>112</v>
      </c>
      <c r="C203" s="6">
        <v>48</v>
      </c>
    </row>
    <row r="204" spans="1:3" x14ac:dyDescent="0.25">
      <c r="A204" s="3">
        <v>64</v>
      </c>
      <c r="B204" s="6">
        <v>23</v>
      </c>
      <c r="C204" s="6">
        <v>122</v>
      </c>
    </row>
  </sheetData>
  <conditionalFormatting pivot="1" sqref="B140:C144">
    <cfRule type="colorScale" priority="3">
      <colorScale>
        <cfvo type="min"/>
        <cfvo type="max"/>
        <color rgb="FF63BE7B"/>
        <color rgb="FFFFEF9C"/>
      </colorScale>
    </cfRule>
  </conditionalFormatting>
  <conditionalFormatting pivot="1" sqref="B158:B204">
    <cfRule type="dataBar" priority="2">
      <dataBar>
        <cfvo type="min"/>
        <cfvo type="max"/>
        <color theme="5"/>
      </dataBar>
      <extLst>
        <ext xmlns:x14="http://schemas.microsoft.com/office/spreadsheetml/2009/9/main" uri="{B025F937-C7B1-47D3-B67F-A62EFF666E3E}">
          <x14:id>{F6BEEB55-2602-4AA6-8673-CD7029FCE4F7}</x14:id>
        </ext>
      </extLst>
    </cfRule>
  </conditionalFormatting>
  <conditionalFormatting pivot="1" sqref="C158:C204">
    <cfRule type="dataBar" priority="1">
      <dataBar>
        <cfvo type="min"/>
        <cfvo type="max"/>
        <color theme="8"/>
      </dataBar>
      <extLst>
        <ext xmlns:x14="http://schemas.microsoft.com/office/spreadsheetml/2009/9/main" uri="{B025F937-C7B1-47D3-B67F-A62EFF666E3E}">
          <x14:id>{E6E20C3D-5BEA-4C98-A6E1-3767877AC5EA}</x14:id>
        </ext>
      </extLst>
    </cfRule>
  </conditionalFormatting>
  <pageMargins left="0.7" right="0.7" top="0.75" bottom="0.75" header="0.3" footer="0.3"/>
  <drawing r:id="rId7"/>
  <extLst>
    <ext xmlns:x14="http://schemas.microsoft.com/office/spreadsheetml/2009/9/main" uri="{78C0D931-6437-407d-A8EE-F0AAD7539E65}">
      <x14:conditionalFormattings>
        <x14:conditionalFormatting xmlns:xm="http://schemas.microsoft.com/office/excel/2006/main" pivot="1">
          <x14:cfRule type="dataBar" id="{F6BEEB55-2602-4AA6-8673-CD7029FCE4F7}">
            <x14:dataBar minLength="0" maxLength="100" gradient="0" direction="rightToLeft">
              <x14:cfvo type="autoMin"/>
              <x14:cfvo type="autoMax"/>
              <x14:negativeFillColor rgb="FFFF0000"/>
              <x14:axisColor rgb="FF000000"/>
            </x14:dataBar>
          </x14:cfRule>
          <xm:sqref>B158:B204</xm:sqref>
        </x14:conditionalFormatting>
        <x14:conditionalFormatting xmlns:xm="http://schemas.microsoft.com/office/excel/2006/main" pivot="1">
          <x14:cfRule type="dataBar" id="{E6E20C3D-5BEA-4C98-A6E1-3767877AC5EA}">
            <x14:dataBar minLength="0" maxLength="100" gradient="0">
              <x14:cfvo type="autoMin"/>
              <x14:cfvo type="autoMax"/>
              <x14:negativeFillColor rgb="FFFF0000"/>
              <x14:axisColor rgb="FF000000"/>
            </x14:dataBar>
          </x14:cfRule>
          <xm:sqref>C158:C204</xm:sqref>
        </x14:conditionalFormatting>
      </x14:conditionalFormattings>
    </ex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A2221-10AC-49A7-BD02-A1BBA747FC20}">
  <dimension ref="B2:E16"/>
  <sheetViews>
    <sheetView showGridLines="0" workbookViewId="0">
      <selection activeCell="E3" sqref="E3"/>
    </sheetView>
  </sheetViews>
  <sheetFormatPr defaultRowHeight="15" x14ac:dyDescent="0.25"/>
  <cols>
    <col min="2" max="2" width="24.42578125" customWidth="1"/>
    <col min="3" max="3" width="6.5703125" bestFit="1" customWidth="1"/>
    <col min="4" max="4" width="15.140625" bestFit="1" customWidth="1"/>
    <col min="5" max="5" width="16.7109375" customWidth="1"/>
  </cols>
  <sheetData>
    <row r="2" spans="2:5" x14ac:dyDescent="0.25">
      <c r="B2" s="2" t="s">
        <v>59</v>
      </c>
      <c r="C2" s="2" t="s">
        <v>60</v>
      </c>
      <c r="D2" s="2" t="s">
        <v>34</v>
      </c>
    </row>
    <row r="3" spans="2:5" x14ac:dyDescent="0.25">
      <c r="B3" t="s">
        <v>45</v>
      </c>
      <c r="C3" t="s">
        <v>1</v>
      </c>
      <c r="D3" t="s">
        <v>58</v>
      </c>
      <c r="E3" s="6">
        <v>334</v>
      </c>
    </row>
    <row r="4" spans="2:5" ht="6.75" customHeight="1" x14ac:dyDescent="0.25">
      <c r="D4" t="s">
        <v>61</v>
      </c>
      <c r="E4" s="40">
        <v>119.56586826347305</v>
      </c>
    </row>
    <row r="5" spans="2:5" x14ac:dyDescent="0.25">
      <c r="C5" t="s">
        <v>2</v>
      </c>
      <c r="D5" t="s">
        <v>58</v>
      </c>
      <c r="E5" s="6">
        <v>307</v>
      </c>
    </row>
    <row r="6" spans="2:5" ht="6.75" customHeight="1" x14ac:dyDescent="0.25">
      <c r="D6" t="s">
        <v>61</v>
      </c>
      <c r="E6" s="40">
        <v>125.06514657980456</v>
      </c>
    </row>
    <row r="7" spans="2:5" x14ac:dyDescent="0.25">
      <c r="C7" t="s">
        <v>51</v>
      </c>
      <c r="D7" t="s">
        <v>58</v>
      </c>
      <c r="E7" s="6">
        <v>291</v>
      </c>
    </row>
    <row r="8" spans="2:5" ht="6.75" customHeight="1" x14ac:dyDescent="0.25">
      <c r="D8" t="s">
        <v>61</v>
      </c>
      <c r="E8" s="40">
        <v>128.57388316151201</v>
      </c>
    </row>
    <row r="9" spans="2:5" x14ac:dyDescent="0.25">
      <c r="C9" t="s">
        <v>52</v>
      </c>
      <c r="D9" t="s">
        <v>58</v>
      </c>
      <c r="E9" s="6">
        <v>227</v>
      </c>
    </row>
    <row r="10" spans="2:5" ht="6.75" customHeight="1" x14ac:dyDescent="0.25">
      <c r="D10" t="s">
        <v>61</v>
      </c>
      <c r="E10" s="40">
        <v>121.65198237885463</v>
      </c>
    </row>
    <row r="11" spans="2:5" x14ac:dyDescent="0.25">
      <c r="B11" t="s">
        <v>46</v>
      </c>
      <c r="C11" t="s">
        <v>0</v>
      </c>
      <c r="D11" t="s">
        <v>58</v>
      </c>
      <c r="E11" s="6">
        <v>327</v>
      </c>
    </row>
    <row r="12" spans="2:5" ht="6.75" customHeight="1" x14ac:dyDescent="0.25">
      <c r="D12" t="s">
        <v>61</v>
      </c>
      <c r="E12" s="40">
        <v>117.12538226299694</v>
      </c>
    </row>
    <row r="13" spans="2:5" x14ac:dyDescent="0.25">
      <c r="C13" t="s">
        <v>49</v>
      </c>
      <c r="D13" t="s">
        <v>58</v>
      </c>
      <c r="E13" s="6">
        <v>331</v>
      </c>
    </row>
    <row r="14" spans="2:5" ht="6.75" customHeight="1" x14ac:dyDescent="0.25">
      <c r="D14" t="s">
        <v>61</v>
      </c>
      <c r="E14" s="40">
        <v>126.73716012084593</v>
      </c>
    </row>
    <row r="15" spans="2:5" x14ac:dyDescent="0.25">
      <c r="C15" t="s">
        <v>50</v>
      </c>
      <c r="D15" t="s">
        <v>58</v>
      </c>
      <c r="E15" s="6">
        <v>298</v>
      </c>
    </row>
    <row r="16" spans="2:5" ht="6.75" customHeight="1" x14ac:dyDescent="0.25">
      <c r="D16" t="s">
        <v>61</v>
      </c>
      <c r="E16" s="40">
        <v>128.69127516778522</v>
      </c>
    </row>
  </sheetData>
  <conditionalFormatting pivot="1" sqref="E4 E6 E8 E10 E12 E14 E16">
    <cfRule type="dataBar" priority="1">
      <dataBar showValue="0">
        <cfvo type="min"/>
        <cfvo type="max"/>
        <color rgb="FFFFB628"/>
      </dataBar>
      <extLst>
        <ext xmlns:x14="http://schemas.microsoft.com/office/spreadsheetml/2009/9/main" uri="{B025F937-C7B1-47D3-B67F-A62EFF666E3E}">
          <x14:id>{7862AD3F-F73D-40AD-A6CD-35983E59EFDC}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7862AD3F-F73D-40AD-A6CD-35983E59EFDC}">
            <x14:dataBar minLength="0" maxLength="100" gradient="0">
              <x14:cfvo type="autoMin"/>
              <x14:cfvo type="autoMax"/>
              <x14:negativeFillColor rgb="FFFF0000"/>
              <x14:axisColor rgb="FF000000"/>
            </x14:dataBar>
          </x14:cfRule>
          <xm:sqref>E4 E6 E8 E10 E12 E14 E16</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2238B-9152-405A-B9FB-64C387F8F7C4}">
  <dimension ref="A3:G21"/>
  <sheetViews>
    <sheetView workbookViewId="0">
      <selection activeCell="B17" sqref="B17"/>
    </sheetView>
  </sheetViews>
  <sheetFormatPr defaultRowHeight="15" x14ac:dyDescent="0.25"/>
  <cols>
    <col min="1" max="1" width="13.140625" bestFit="1" customWidth="1"/>
    <col min="2" max="2" width="10" bestFit="1" customWidth="1"/>
    <col min="3" max="5" width="7.7109375" bestFit="1" customWidth="1"/>
    <col min="6" max="6" width="12.7109375" bestFit="1" customWidth="1"/>
    <col min="7" max="7" width="11.28515625" bestFit="1" customWidth="1"/>
  </cols>
  <sheetData>
    <row r="3" spans="1:7" x14ac:dyDescent="0.25">
      <c r="A3" s="2" t="s">
        <v>62</v>
      </c>
      <c r="B3" s="2" t="s">
        <v>29</v>
      </c>
    </row>
    <row r="4" spans="1:7" x14ac:dyDescent="0.25">
      <c r="A4" s="2" t="s">
        <v>12</v>
      </c>
      <c r="B4" t="s">
        <v>57</v>
      </c>
      <c r="C4" t="s">
        <v>53</v>
      </c>
      <c r="D4" t="s">
        <v>54</v>
      </c>
      <c r="E4" t="s">
        <v>55</v>
      </c>
      <c r="F4" t="s">
        <v>56</v>
      </c>
      <c r="G4" t="s">
        <v>13</v>
      </c>
    </row>
    <row r="5" spans="1:7" x14ac:dyDescent="0.25">
      <c r="A5" s="3" t="s">
        <v>9</v>
      </c>
      <c r="B5" s="42">
        <v>1800</v>
      </c>
      <c r="C5" s="42">
        <v>935</v>
      </c>
      <c r="D5" s="42">
        <v>865</v>
      </c>
      <c r="E5" s="42">
        <v>2000</v>
      </c>
      <c r="F5" s="42">
        <v>4155</v>
      </c>
      <c r="G5" s="42">
        <v>9755</v>
      </c>
    </row>
    <row r="6" spans="1:7" x14ac:dyDescent="0.25">
      <c r="A6" s="3" t="s">
        <v>8</v>
      </c>
      <c r="B6" s="42">
        <v>825</v>
      </c>
      <c r="C6" s="42">
        <v>1225</v>
      </c>
      <c r="D6" s="42">
        <v>170</v>
      </c>
      <c r="E6" s="42">
        <v>0</v>
      </c>
      <c r="F6" s="42">
        <v>1840</v>
      </c>
      <c r="G6" s="42">
        <v>4060</v>
      </c>
    </row>
    <row r="7" spans="1:7" x14ac:dyDescent="0.25">
      <c r="A7" s="3" t="s">
        <v>7</v>
      </c>
      <c r="B7" s="42">
        <v>805</v>
      </c>
      <c r="C7" s="42">
        <v>300</v>
      </c>
      <c r="D7" s="42">
        <v>845</v>
      </c>
      <c r="E7" s="42">
        <v>1355</v>
      </c>
      <c r="F7" s="42">
        <v>2730</v>
      </c>
      <c r="G7" s="42">
        <v>6035</v>
      </c>
    </row>
    <row r="8" spans="1:7" x14ac:dyDescent="0.25">
      <c r="A8" s="3" t="s">
        <v>6</v>
      </c>
      <c r="B8" s="42">
        <v>2725</v>
      </c>
      <c r="C8" s="42">
        <v>1445</v>
      </c>
      <c r="D8" s="42">
        <v>1775</v>
      </c>
      <c r="E8" s="42">
        <v>3360</v>
      </c>
      <c r="F8" s="42">
        <v>5210</v>
      </c>
      <c r="G8" s="42">
        <v>14515</v>
      </c>
    </row>
    <row r="9" spans="1:7" x14ac:dyDescent="0.25">
      <c r="A9" s="3" t="s">
        <v>13</v>
      </c>
      <c r="B9" s="42">
        <v>6155</v>
      </c>
      <c r="C9" s="42">
        <v>3905</v>
      </c>
      <c r="D9" s="42">
        <v>3655</v>
      </c>
      <c r="E9" s="42">
        <v>6715</v>
      </c>
      <c r="F9" s="42">
        <v>13935</v>
      </c>
      <c r="G9" s="42">
        <v>34365</v>
      </c>
    </row>
    <row r="16" spans="1:7" x14ac:dyDescent="0.25">
      <c r="A16" s="2" t="s">
        <v>12</v>
      </c>
      <c r="B16" t="s">
        <v>31</v>
      </c>
    </row>
    <row r="17" spans="1:2" x14ac:dyDescent="0.25">
      <c r="A17" s="3" t="s">
        <v>9</v>
      </c>
      <c r="B17" s="6">
        <v>89</v>
      </c>
    </row>
    <row r="18" spans="1:2" x14ac:dyDescent="0.25">
      <c r="A18" s="3" t="s">
        <v>8</v>
      </c>
      <c r="B18" s="6">
        <v>42</v>
      </c>
    </row>
    <row r="19" spans="1:2" x14ac:dyDescent="0.25">
      <c r="A19" s="3" t="s">
        <v>7</v>
      </c>
      <c r="B19" s="6">
        <v>63</v>
      </c>
    </row>
    <row r="20" spans="1:2" x14ac:dyDescent="0.25">
      <c r="A20" s="3" t="s">
        <v>6</v>
      </c>
      <c r="B20" s="6">
        <v>158</v>
      </c>
    </row>
    <row r="21" spans="1:2" x14ac:dyDescent="0.25">
      <c r="A21" s="3" t="s">
        <v>13</v>
      </c>
      <c r="B21" s="6">
        <v>352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691FE-5195-422D-86D1-D4339C7EE710}">
  <dimension ref="A1"/>
  <sheetViews>
    <sheetView workbookViewId="0">
      <selection activeCell="K18" sqref="K1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BADF0-51B2-4947-AB1C-1C24784BC172}">
  <dimension ref="B2:E37"/>
  <sheetViews>
    <sheetView topLeftCell="A28" workbookViewId="0">
      <selection activeCell="C21" sqref="C21"/>
    </sheetView>
  </sheetViews>
  <sheetFormatPr defaultRowHeight="15" x14ac:dyDescent="0.25"/>
  <cols>
    <col min="2" max="2" width="13.140625" bestFit="1" customWidth="1"/>
    <col min="3" max="3" width="16.28515625" bestFit="1" customWidth="1"/>
    <col min="4" max="4" width="5.5703125" bestFit="1" customWidth="1"/>
    <col min="5" max="5" width="11.28515625" bestFit="1" customWidth="1"/>
  </cols>
  <sheetData>
    <row r="2" spans="2:5" x14ac:dyDescent="0.25">
      <c r="B2" s="2" t="s">
        <v>31</v>
      </c>
      <c r="C2" s="2" t="s">
        <v>29</v>
      </c>
    </row>
    <row r="3" spans="2:5" x14ac:dyDescent="0.25">
      <c r="B3" s="2" t="s">
        <v>12</v>
      </c>
      <c r="C3">
        <v>2018</v>
      </c>
      <c r="D3">
        <v>2019</v>
      </c>
      <c r="E3" t="s">
        <v>13</v>
      </c>
    </row>
    <row r="4" spans="2:5" x14ac:dyDescent="0.25">
      <c r="B4" s="3" t="s">
        <v>17</v>
      </c>
      <c r="C4" s="6">
        <v>266</v>
      </c>
      <c r="D4" s="6">
        <v>365</v>
      </c>
      <c r="E4" s="6">
        <v>631</v>
      </c>
    </row>
    <row r="5" spans="2:5" x14ac:dyDescent="0.25">
      <c r="B5" s="3" t="s">
        <v>18</v>
      </c>
      <c r="C5" s="6">
        <v>238</v>
      </c>
      <c r="D5" s="6">
        <v>332</v>
      </c>
      <c r="E5" s="6">
        <v>570</v>
      </c>
    </row>
    <row r="6" spans="2:5" x14ac:dyDescent="0.25">
      <c r="B6" s="3" t="s">
        <v>19</v>
      </c>
      <c r="C6" s="6">
        <v>315</v>
      </c>
      <c r="D6" s="6">
        <v>406</v>
      </c>
      <c r="E6" s="6">
        <v>721</v>
      </c>
    </row>
    <row r="7" spans="2:5" x14ac:dyDescent="0.25">
      <c r="B7" s="3" t="s">
        <v>20</v>
      </c>
      <c r="C7" s="6">
        <v>279</v>
      </c>
      <c r="D7" s="6">
        <v>383</v>
      </c>
      <c r="E7" s="6">
        <v>662</v>
      </c>
    </row>
    <row r="8" spans="2:5" x14ac:dyDescent="0.25">
      <c r="B8" s="3" t="s">
        <v>21</v>
      </c>
      <c r="C8" s="6">
        <v>254</v>
      </c>
      <c r="D8" s="6">
        <v>396</v>
      </c>
      <c r="E8" s="6">
        <v>650</v>
      </c>
    </row>
    <row r="9" spans="2:5" x14ac:dyDescent="0.25">
      <c r="B9" s="3" t="s">
        <v>22</v>
      </c>
      <c r="C9" s="6">
        <v>284</v>
      </c>
      <c r="D9" s="6">
        <v>382</v>
      </c>
      <c r="E9" s="6">
        <v>666</v>
      </c>
    </row>
    <row r="10" spans="2:5" x14ac:dyDescent="0.25">
      <c r="B10" s="3" t="s">
        <v>23</v>
      </c>
      <c r="C10" s="6">
        <v>294</v>
      </c>
      <c r="D10" s="6">
        <v>390</v>
      </c>
      <c r="E10" s="6">
        <v>684</v>
      </c>
    </row>
    <row r="11" spans="2:5" x14ac:dyDescent="0.25">
      <c r="B11" s="3" t="s">
        <v>24</v>
      </c>
      <c r="C11" s="6">
        <v>297</v>
      </c>
      <c r="D11" s="6">
        <v>437</v>
      </c>
      <c r="E11" s="6">
        <v>734</v>
      </c>
    </row>
    <row r="12" spans="2:5" x14ac:dyDescent="0.25">
      <c r="B12" s="3" t="s">
        <v>25</v>
      </c>
      <c r="C12" s="6">
        <v>305</v>
      </c>
      <c r="D12" s="6">
        <v>369</v>
      </c>
      <c r="E12" s="6">
        <v>674</v>
      </c>
    </row>
    <row r="13" spans="2:5" x14ac:dyDescent="0.25">
      <c r="B13" s="3" t="s">
        <v>26</v>
      </c>
      <c r="C13" s="6">
        <v>249</v>
      </c>
      <c r="D13" s="6">
        <v>382</v>
      </c>
      <c r="E13" s="6">
        <v>631</v>
      </c>
    </row>
    <row r="14" spans="2:5" x14ac:dyDescent="0.25">
      <c r="B14" s="3" t="s">
        <v>27</v>
      </c>
      <c r="C14" s="6">
        <v>302</v>
      </c>
      <c r="D14" s="6">
        <v>368</v>
      </c>
      <c r="E14" s="6">
        <v>670</v>
      </c>
    </row>
    <row r="15" spans="2:5" x14ac:dyDescent="0.25">
      <c r="B15" s="3" t="s">
        <v>28</v>
      </c>
      <c r="C15" s="6">
        <v>296</v>
      </c>
      <c r="D15" s="6">
        <v>408</v>
      </c>
      <c r="E15" s="6">
        <v>704</v>
      </c>
    </row>
    <row r="16" spans="2:5" x14ac:dyDescent="0.25">
      <c r="B16" s="3" t="s">
        <v>13</v>
      </c>
      <c r="C16" s="6">
        <v>3379</v>
      </c>
      <c r="D16" s="6">
        <v>4618</v>
      </c>
      <c r="E16" s="6">
        <v>7997</v>
      </c>
    </row>
    <row r="31" spans="2:3" x14ac:dyDescent="0.25">
      <c r="B31" s="2" t="s">
        <v>12</v>
      </c>
      <c r="C31" t="s">
        <v>31</v>
      </c>
    </row>
    <row r="32" spans="2:3" x14ac:dyDescent="0.25">
      <c r="B32" s="3" t="s">
        <v>57</v>
      </c>
      <c r="C32" s="6">
        <v>1487</v>
      </c>
    </row>
    <row r="33" spans="2:3" x14ac:dyDescent="0.25">
      <c r="B33" s="3" t="s">
        <v>53</v>
      </c>
      <c r="C33" s="6">
        <v>804</v>
      </c>
    </row>
    <row r="34" spans="2:3" x14ac:dyDescent="0.25">
      <c r="B34" s="3" t="s">
        <v>54</v>
      </c>
      <c r="C34" s="6">
        <v>930</v>
      </c>
    </row>
    <row r="35" spans="2:3" x14ac:dyDescent="0.25">
      <c r="B35" s="3" t="s">
        <v>55</v>
      </c>
      <c r="C35" s="6">
        <v>1409</v>
      </c>
    </row>
    <row r="36" spans="2:3" x14ac:dyDescent="0.25">
      <c r="B36" s="3" t="s">
        <v>56</v>
      </c>
      <c r="C36" s="6">
        <v>3367</v>
      </c>
    </row>
    <row r="37" spans="2:3" x14ac:dyDescent="0.25">
      <c r="B37" s="3" t="s">
        <v>13</v>
      </c>
      <c r="C37" s="6">
        <v>7997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A0463-BB21-4AFE-B8D8-8940FA0044D5}">
  <dimension ref="B1:V89"/>
  <sheetViews>
    <sheetView topLeftCell="K70" workbookViewId="0">
      <selection activeCell="O89" sqref="O89"/>
    </sheetView>
  </sheetViews>
  <sheetFormatPr defaultRowHeight="15" x14ac:dyDescent="0.25"/>
  <cols>
    <col min="1" max="1" width="3.85546875" customWidth="1"/>
    <col min="2" max="2" width="13.140625" bestFit="1" customWidth="1"/>
    <col min="3" max="3" width="16.28515625" bestFit="1" customWidth="1"/>
    <col min="4" max="4" width="15.42578125" bestFit="1" customWidth="1"/>
    <col min="5" max="5" width="9.7109375" bestFit="1" customWidth="1"/>
    <col min="6" max="6" width="23.5703125" bestFit="1" customWidth="1"/>
    <col min="7" max="7" width="17.42578125" bestFit="1" customWidth="1"/>
    <col min="8" max="8" width="10" bestFit="1" customWidth="1"/>
    <col min="9" max="9" width="15.42578125" bestFit="1" customWidth="1"/>
    <col min="10" max="10" width="9.7109375" bestFit="1" customWidth="1"/>
    <col min="11" max="11" width="13.140625" bestFit="1" customWidth="1"/>
    <col min="12" max="12" width="10" bestFit="1" customWidth="1"/>
    <col min="13" max="14" width="5.140625" bestFit="1" customWidth="1"/>
    <col min="15" max="16" width="11.28515625" bestFit="1" customWidth="1"/>
  </cols>
  <sheetData>
    <row r="1" spans="2:6" s="4" customFormat="1" ht="44.25" customHeight="1" x14ac:dyDescent="0.25">
      <c r="B1" s="5" t="s">
        <v>16</v>
      </c>
    </row>
    <row r="5" spans="2:6" x14ac:dyDescent="0.25">
      <c r="C5" s="2" t="s">
        <v>29</v>
      </c>
    </row>
    <row r="6" spans="2:6" x14ac:dyDescent="0.25">
      <c r="B6" s="2" t="s">
        <v>34</v>
      </c>
      <c r="C6">
        <v>2018</v>
      </c>
      <c r="D6">
        <v>2019</v>
      </c>
      <c r="F6" t="s">
        <v>35</v>
      </c>
    </row>
    <row r="7" spans="2:6" x14ac:dyDescent="0.25">
      <c r="B7" s="3" t="s">
        <v>31</v>
      </c>
      <c r="C7" s="6">
        <v>3379</v>
      </c>
      <c r="D7" s="6">
        <v>4618</v>
      </c>
      <c r="F7" s="7">
        <f>D7/C7-1</f>
        <v>0.36667653151820057</v>
      </c>
    </row>
    <row r="8" spans="2:6" x14ac:dyDescent="0.25">
      <c r="B8" s="3" t="s">
        <v>30</v>
      </c>
      <c r="C8" s="1">
        <v>304371</v>
      </c>
      <c r="D8" s="1">
        <v>551794</v>
      </c>
      <c r="F8" s="7">
        <f t="shared" ref="F8:F11" si="0">D8/C8-1</f>
        <v>0.81289938923221983</v>
      </c>
    </row>
    <row r="9" spans="2:6" x14ac:dyDescent="0.25">
      <c r="B9" s="3" t="s">
        <v>32</v>
      </c>
      <c r="C9" s="6">
        <v>1675</v>
      </c>
      <c r="D9" s="6">
        <v>3540</v>
      </c>
      <c r="F9" s="7">
        <f t="shared" si="0"/>
        <v>1.1134328358208956</v>
      </c>
    </row>
    <row r="10" spans="2:6" x14ac:dyDescent="0.25">
      <c r="B10" s="3" t="s">
        <v>15</v>
      </c>
      <c r="C10" s="1">
        <v>341150</v>
      </c>
      <c r="D10" s="1">
        <v>640035</v>
      </c>
      <c r="F10" s="7">
        <f t="shared" si="0"/>
        <v>0.87611021544775025</v>
      </c>
    </row>
    <row r="11" spans="2:6" x14ac:dyDescent="0.25">
      <c r="B11" s="3" t="s">
        <v>33</v>
      </c>
      <c r="C11" s="6">
        <v>670</v>
      </c>
      <c r="D11" s="6">
        <v>1457</v>
      </c>
      <c r="F11" s="7">
        <f t="shared" si="0"/>
        <v>1.1746268656716419</v>
      </c>
    </row>
    <row r="24" spans="2:12" x14ac:dyDescent="0.25">
      <c r="B24" s="2" t="s">
        <v>31</v>
      </c>
      <c r="C24" s="2" t="s">
        <v>29</v>
      </c>
      <c r="K24" s="2" t="s">
        <v>12</v>
      </c>
      <c r="L24" t="s">
        <v>31</v>
      </c>
    </row>
    <row r="25" spans="2:12" x14ac:dyDescent="0.25">
      <c r="B25" s="2" t="s">
        <v>12</v>
      </c>
      <c r="C25" t="s">
        <v>10</v>
      </c>
      <c r="D25" t="s">
        <v>5</v>
      </c>
      <c r="E25" t="s">
        <v>11</v>
      </c>
      <c r="F25" t="s">
        <v>13</v>
      </c>
      <c r="K25" s="3" t="s">
        <v>49</v>
      </c>
      <c r="L25" s="6">
        <v>737</v>
      </c>
    </row>
    <row r="26" spans="2:12" x14ac:dyDescent="0.25">
      <c r="B26" s="3" t="s">
        <v>49</v>
      </c>
      <c r="C26" s="6">
        <v>314</v>
      </c>
      <c r="D26" s="6">
        <v>337</v>
      </c>
      <c r="E26" s="6">
        <v>86</v>
      </c>
      <c r="F26" s="6">
        <v>737</v>
      </c>
      <c r="K26" s="3" t="s">
        <v>51</v>
      </c>
      <c r="L26" s="6">
        <v>728</v>
      </c>
    </row>
    <row r="27" spans="2:12" x14ac:dyDescent="0.25">
      <c r="B27" s="3" t="s">
        <v>51</v>
      </c>
      <c r="C27" s="6">
        <v>289</v>
      </c>
      <c r="D27" s="6">
        <v>349</v>
      </c>
      <c r="E27" s="6">
        <v>90</v>
      </c>
      <c r="F27" s="6">
        <v>728</v>
      </c>
      <c r="K27" s="3" t="s">
        <v>50</v>
      </c>
      <c r="L27" s="6">
        <v>695</v>
      </c>
    </row>
    <row r="28" spans="2:12" x14ac:dyDescent="0.25">
      <c r="B28" s="3" t="s">
        <v>50</v>
      </c>
      <c r="C28" s="6">
        <v>292</v>
      </c>
      <c r="D28" s="6">
        <v>324</v>
      </c>
      <c r="E28" s="6">
        <v>79</v>
      </c>
      <c r="F28" s="6">
        <v>695</v>
      </c>
      <c r="K28" s="3" t="s">
        <v>52</v>
      </c>
      <c r="L28" s="6">
        <v>336</v>
      </c>
    </row>
    <row r="29" spans="2:12" x14ac:dyDescent="0.25">
      <c r="B29" s="3" t="s">
        <v>52</v>
      </c>
      <c r="C29" s="6">
        <v>151</v>
      </c>
      <c r="D29" s="6">
        <v>150</v>
      </c>
      <c r="E29" s="6">
        <v>35</v>
      </c>
      <c r="F29" s="6">
        <v>336</v>
      </c>
      <c r="K29" s="3" t="s">
        <v>13</v>
      </c>
      <c r="L29" s="6">
        <v>2496</v>
      </c>
    </row>
    <row r="30" spans="2:12" x14ac:dyDescent="0.25">
      <c r="B30" s="3" t="s">
        <v>13</v>
      </c>
      <c r="C30" s="6">
        <v>1046</v>
      </c>
      <c r="D30" s="6">
        <v>1160</v>
      </c>
      <c r="E30" s="6">
        <v>290</v>
      </c>
      <c r="F30" s="6">
        <v>2496</v>
      </c>
    </row>
    <row r="45" spans="2:6" x14ac:dyDescent="0.25">
      <c r="D45" s="2" t="s">
        <v>3</v>
      </c>
    </row>
    <row r="46" spans="2:6" x14ac:dyDescent="0.25">
      <c r="B46" s="2" t="s">
        <v>4</v>
      </c>
      <c r="C46" s="2" t="s">
        <v>34</v>
      </c>
      <c r="D46" t="s">
        <v>10</v>
      </c>
      <c r="E46" t="s">
        <v>5</v>
      </c>
      <c r="F46" t="s">
        <v>11</v>
      </c>
    </row>
    <row r="47" spans="2:6" x14ac:dyDescent="0.25">
      <c r="B47" t="s">
        <v>9</v>
      </c>
      <c r="C47" t="s">
        <v>31</v>
      </c>
      <c r="D47" s="6">
        <v>290</v>
      </c>
      <c r="E47" s="6">
        <v>262</v>
      </c>
      <c r="F47" s="6">
        <v>114</v>
      </c>
    </row>
    <row r="48" spans="2:6" x14ac:dyDescent="0.25">
      <c r="C48" t="s">
        <v>32</v>
      </c>
      <c r="D48" s="6">
        <v>235</v>
      </c>
      <c r="E48" s="6">
        <v>200</v>
      </c>
      <c r="F48" s="6">
        <v>78</v>
      </c>
    </row>
    <row r="49" spans="2:6" x14ac:dyDescent="0.25">
      <c r="B49" t="s">
        <v>8</v>
      </c>
      <c r="C49" t="s">
        <v>31</v>
      </c>
      <c r="D49" s="6">
        <v>141</v>
      </c>
      <c r="E49" s="6">
        <v>191</v>
      </c>
      <c r="F49" s="6">
        <v>53</v>
      </c>
    </row>
    <row r="50" spans="2:6" x14ac:dyDescent="0.25">
      <c r="C50" t="s">
        <v>32</v>
      </c>
      <c r="D50" s="6">
        <v>108</v>
      </c>
      <c r="E50" s="6">
        <v>150</v>
      </c>
      <c r="F50" s="6">
        <v>43</v>
      </c>
    </row>
    <row r="51" spans="2:6" x14ac:dyDescent="0.25">
      <c r="B51" t="s">
        <v>7</v>
      </c>
      <c r="C51" t="s">
        <v>31</v>
      </c>
      <c r="D51" s="6">
        <v>226</v>
      </c>
      <c r="E51" s="6">
        <v>197</v>
      </c>
      <c r="F51" s="6">
        <v>28</v>
      </c>
    </row>
    <row r="52" spans="2:6" x14ac:dyDescent="0.25">
      <c r="C52" t="s">
        <v>32</v>
      </c>
      <c r="D52" s="6">
        <v>172</v>
      </c>
      <c r="E52" s="6">
        <v>151</v>
      </c>
      <c r="F52" s="6">
        <v>21</v>
      </c>
    </row>
    <row r="53" spans="2:6" x14ac:dyDescent="0.25">
      <c r="B53" t="s">
        <v>6</v>
      </c>
      <c r="C53" t="s">
        <v>31</v>
      </c>
      <c r="D53" s="6">
        <v>389</v>
      </c>
      <c r="E53" s="6">
        <v>510</v>
      </c>
      <c r="F53" s="6">
        <v>95</v>
      </c>
    </row>
    <row r="54" spans="2:6" x14ac:dyDescent="0.25">
      <c r="C54" t="s">
        <v>32</v>
      </c>
      <c r="D54" s="6">
        <v>294</v>
      </c>
      <c r="E54" s="6">
        <v>393</v>
      </c>
      <c r="F54" s="6">
        <v>65</v>
      </c>
    </row>
    <row r="71" spans="2:22" x14ac:dyDescent="0.25">
      <c r="C71" s="2" t="s">
        <v>29</v>
      </c>
      <c r="P71" t="s">
        <v>40</v>
      </c>
      <c r="Q71">
        <v>3</v>
      </c>
      <c r="V71" s="18" t="s">
        <v>41</v>
      </c>
    </row>
    <row r="72" spans="2:22" x14ac:dyDescent="0.25">
      <c r="C72">
        <v>2018</v>
      </c>
      <c r="H72">
        <v>2019</v>
      </c>
      <c r="P72" t="s">
        <v>42</v>
      </c>
      <c r="Q72" t="str" cm="1">
        <f t="array" ref="Q72">INDEX($V$72:$V$76,Q71)</f>
        <v>Long Calls</v>
      </c>
      <c r="V72" t="s">
        <v>31</v>
      </c>
    </row>
    <row r="73" spans="2:22" x14ac:dyDescent="0.25">
      <c r="B73" s="2" t="s">
        <v>12</v>
      </c>
      <c r="C73" t="s">
        <v>31</v>
      </c>
      <c r="D73" t="s">
        <v>30</v>
      </c>
      <c r="E73" t="s">
        <v>32</v>
      </c>
      <c r="F73" t="s">
        <v>15</v>
      </c>
      <c r="G73" t="s">
        <v>33</v>
      </c>
      <c r="H73" t="s">
        <v>31</v>
      </c>
      <c r="I73" t="s">
        <v>30</v>
      </c>
      <c r="J73" t="s">
        <v>32</v>
      </c>
      <c r="K73" t="s">
        <v>15</v>
      </c>
      <c r="L73" t="s">
        <v>33</v>
      </c>
      <c r="O73" t="s">
        <v>43</v>
      </c>
      <c r="P73" s="18">
        <v>2018</v>
      </c>
      <c r="Q73" s="18">
        <v>2019</v>
      </c>
      <c r="V73" t="s">
        <v>38</v>
      </c>
    </row>
    <row r="74" spans="2:22" x14ac:dyDescent="0.25">
      <c r="B74" s="3">
        <v>1</v>
      </c>
      <c r="C74" s="6">
        <v>146</v>
      </c>
      <c r="D74" s="1">
        <v>13124</v>
      </c>
      <c r="E74" s="6">
        <v>67</v>
      </c>
      <c r="F74" s="1">
        <v>15005</v>
      </c>
      <c r="G74" s="6">
        <v>27</v>
      </c>
      <c r="H74" s="6">
        <v>179</v>
      </c>
      <c r="I74" s="1">
        <v>21602</v>
      </c>
      <c r="J74" s="6">
        <v>135</v>
      </c>
      <c r="K74" s="1">
        <v>27265</v>
      </c>
      <c r="L74" s="6">
        <v>42</v>
      </c>
      <c r="O74" t="s">
        <v>17</v>
      </c>
      <c r="P74" cm="1">
        <f t="array" ref="P74">INDEX($C74:$G74,$Q$71)</f>
        <v>67</v>
      </c>
      <c r="Q74" cm="1">
        <f t="array" ref="Q74">INDEX($H74:$L74,$Q$71)</f>
        <v>135</v>
      </c>
      <c r="V74" t="s">
        <v>32</v>
      </c>
    </row>
    <row r="75" spans="2:22" x14ac:dyDescent="0.25">
      <c r="B75" s="3">
        <v>2</v>
      </c>
      <c r="C75" s="6">
        <v>139</v>
      </c>
      <c r="D75" s="1">
        <v>12741</v>
      </c>
      <c r="E75" s="6">
        <v>75</v>
      </c>
      <c r="F75" s="1">
        <v>15610</v>
      </c>
      <c r="G75" s="6">
        <v>24</v>
      </c>
      <c r="H75" s="6">
        <v>179</v>
      </c>
      <c r="I75" s="1">
        <v>21089</v>
      </c>
      <c r="J75" s="6">
        <v>133</v>
      </c>
      <c r="K75" s="1">
        <v>23340</v>
      </c>
      <c r="L75" s="6">
        <v>58</v>
      </c>
      <c r="O75" t="s">
        <v>18</v>
      </c>
      <c r="P75" cm="1">
        <f t="array" ref="P75">INDEX($C75:$G75,$Q$71)</f>
        <v>75</v>
      </c>
      <c r="Q75" cm="1">
        <f t="array" ref="Q75">INDEX($H75:$L75,$Q$71)</f>
        <v>133</v>
      </c>
      <c r="V75" t="s">
        <v>37</v>
      </c>
    </row>
    <row r="76" spans="2:22" x14ac:dyDescent="0.25">
      <c r="B76" s="3">
        <v>3</v>
      </c>
      <c r="C76" s="6">
        <v>161</v>
      </c>
      <c r="D76" s="1">
        <v>14378</v>
      </c>
      <c r="E76" s="6">
        <v>76</v>
      </c>
      <c r="F76" s="1">
        <v>16305</v>
      </c>
      <c r="G76" s="6">
        <v>33</v>
      </c>
      <c r="H76" s="6">
        <v>215</v>
      </c>
      <c r="I76" s="1">
        <v>25635</v>
      </c>
      <c r="J76" s="6">
        <v>167</v>
      </c>
      <c r="K76" s="1">
        <v>32160</v>
      </c>
      <c r="L76" s="6">
        <v>62</v>
      </c>
      <c r="O76" t="s">
        <v>19</v>
      </c>
      <c r="P76" cm="1">
        <f t="array" ref="P76">INDEX($C76:$G76,$Q$71)</f>
        <v>76</v>
      </c>
      <c r="Q76" cm="1">
        <f t="array" ref="Q76">INDEX($H76:$L76,$Q$71)</f>
        <v>167</v>
      </c>
      <c r="V76" t="s">
        <v>39</v>
      </c>
    </row>
    <row r="77" spans="2:22" x14ac:dyDescent="0.25">
      <c r="B77" s="3">
        <v>4</v>
      </c>
      <c r="C77" s="6">
        <v>154</v>
      </c>
      <c r="D77" s="1">
        <v>13940</v>
      </c>
      <c r="E77" s="6">
        <v>81</v>
      </c>
      <c r="F77" s="1">
        <v>15555</v>
      </c>
      <c r="G77" s="6">
        <v>26</v>
      </c>
      <c r="H77" s="6">
        <v>203</v>
      </c>
      <c r="I77" s="1">
        <v>24042</v>
      </c>
      <c r="J77" s="6">
        <v>157</v>
      </c>
      <c r="K77" s="1">
        <v>25675</v>
      </c>
      <c r="L77" s="6">
        <v>73</v>
      </c>
      <c r="O77" t="s">
        <v>20</v>
      </c>
      <c r="P77" cm="1">
        <f t="array" ref="P77">INDEX($C77:$G77,$Q$71)</f>
        <v>81</v>
      </c>
      <c r="Q77" cm="1">
        <f t="array" ref="Q77">INDEX($H77:$L77,$Q$71)</f>
        <v>157</v>
      </c>
    </row>
    <row r="78" spans="2:22" x14ac:dyDescent="0.25">
      <c r="B78" s="3">
        <v>5</v>
      </c>
      <c r="C78" s="6">
        <v>139</v>
      </c>
      <c r="D78" s="1">
        <v>12374</v>
      </c>
      <c r="E78" s="6">
        <v>65</v>
      </c>
      <c r="F78" s="1">
        <v>13520</v>
      </c>
      <c r="G78" s="6">
        <v>33</v>
      </c>
      <c r="H78" s="6">
        <v>225</v>
      </c>
      <c r="I78" s="1">
        <v>26243</v>
      </c>
      <c r="J78" s="6">
        <v>164</v>
      </c>
      <c r="K78" s="1">
        <v>32305</v>
      </c>
      <c r="L78" s="6">
        <v>68</v>
      </c>
      <c r="O78" t="s">
        <v>21</v>
      </c>
      <c r="P78" cm="1">
        <f t="array" ref="P78">INDEX($C78:$G78,$Q$71)</f>
        <v>65</v>
      </c>
      <c r="Q78" cm="1">
        <f t="array" ref="Q78">INDEX($H78:$L78,$Q$71)</f>
        <v>164</v>
      </c>
    </row>
    <row r="79" spans="2:22" x14ac:dyDescent="0.25">
      <c r="B79" s="3">
        <v>6</v>
      </c>
      <c r="C79" s="6">
        <v>167</v>
      </c>
      <c r="D79" s="1">
        <v>14574</v>
      </c>
      <c r="E79" s="6">
        <v>68</v>
      </c>
      <c r="F79" s="1">
        <v>18425</v>
      </c>
      <c r="G79" s="6">
        <v>31</v>
      </c>
      <c r="H79" s="6">
        <v>219</v>
      </c>
      <c r="I79" s="1">
        <v>26455</v>
      </c>
      <c r="J79" s="6">
        <v>175</v>
      </c>
      <c r="K79" s="1">
        <v>28395</v>
      </c>
      <c r="L79" s="6">
        <v>77</v>
      </c>
      <c r="O79" t="s">
        <v>22</v>
      </c>
      <c r="P79" cm="1">
        <f t="array" ref="P79">INDEX($C79:$G79,$Q$71)</f>
        <v>68</v>
      </c>
      <c r="Q79" cm="1">
        <f t="array" ref="Q79">INDEX($H79:$L79,$Q$71)</f>
        <v>175</v>
      </c>
    </row>
    <row r="80" spans="2:22" x14ac:dyDescent="0.25">
      <c r="B80" s="3">
        <v>7</v>
      </c>
      <c r="C80" s="6">
        <v>183</v>
      </c>
      <c r="D80" s="1">
        <v>16556</v>
      </c>
      <c r="E80" s="6">
        <v>98</v>
      </c>
      <c r="F80" s="1">
        <v>19135</v>
      </c>
      <c r="G80" s="6">
        <v>34</v>
      </c>
      <c r="H80" s="6">
        <v>222</v>
      </c>
      <c r="I80" s="1">
        <v>26385</v>
      </c>
      <c r="J80" s="6">
        <v>168</v>
      </c>
      <c r="K80" s="1">
        <v>30295</v>
      </c>
      <c r="L80" s="6">
        <v>73</v>
      </c>
      <c r="O80" t="s">
        <v>23</v>
      </c>
      <c r="P80" cm="1">
        <f t="array" ref="P80">INDEX($C80:$G80,$Q$71)</f>
        <v>98</v>
      </c>
      <c r="Q80" cm="1">
        <f t="array" ref="Q80">INDEX($H80:$L80,$Q$71)</f>
        <v>168</v>
      </c>
    </row>
    <row r="81" spans="2:17" x14ac:dyDescent="0.25">
      <c r="B81" s="3">
        <v>8</v>
      </c>
      <c r="C81" s="6">
        <v>155</v>
      </c>
      <c r="D81" s="1">
        <v>13828</v>
      </c>
      <c r="E81" s="6">
        <v>78</v>
      </c>
      <c r="F81" s="1">
        <v>16210</v>
      </c>
      <c r="G81" s="6">
        <v>24</v>
      </c>
      <c r="H81" s="6">
        <v>228</v>
      </c>
      <c r="I81" s="1">
        <v>27291</v>
      </c>
      <c r="J81" s="6">
        <v>175</v>
      </c>
      <c r="K81" s="1">
        <v>31985</v>
      </c>
      <c r="L81" s="6">
        <v>70</v>
      </c>
      <c r="O81" t="s">
        <v>24</v>
      </c>
      <c r="P81" cm="1">
        <f t="array" ref="P81">INDEX($C81:$G81,$Q$71)</f>
        <v>78</v>
      </c>
      <c r="Q81" cm="1">
        <f t="array" ref="Q81">INDEX($H81:$L81,$Q$71)</f>
        <v>175</v>
      </c>
    </row>
    <row r="82" spans="2:17" x14ac:dyDescent="0.25">
      <c r="B82" s="3">
        <v>9</v>
      </c>
      <c r="C82" s="6">
        <v>169</v>
      </c>
      <c r="D82" s="1">
        <v>15187</v>
      </c>
      <c r="E82" s="6">
        <v>86</v>
      </c>
      <c r="F82" s="1">
        <v>18125</v>
      </c>
      <c r="G82" s="6">
        <v>29</v>
      </c>
      <c r="H82" s="6">
        <v>203</v>
      </c>
      <c r="I82" s="1">
        <v>24734</v>
      </c>
      <c r="J82" s="6">
        <v>158</v>
      </c>
      <c r="K82" s="1">
        <v>26225</v>
      </c>
      <c r="L82" s="6">
        <v>76</v>
      </c>
      <c r="O82" t="s">
        <v>25</v>
      </c>
      <c r="P82" cm="1">
        <f t="array" ref="P82">INDEX($C82:$G82,$Q$71)</f>
        <v>86</v>
      </c>
      <c r="Q82" cm="1">
        <f t="array" ref="Q82">INDEX($H82:$L82,$Q$71)</f>
        <v>158</v>
      </c>
    </row>
    <row r="83" spans="2:17" x14ac:dyDescent="0.25">
      <c r="B83" s="3">
        <v>10</v>
      </c>
      <c r="C83" s="6">
        <v>152</v>
      </c>
      <c r="D83" s="1">
        <v>13560</v>
      </c>
      <c r="E83" s="6">
        <v>68</v>
      </c>
      <c r="F83" s="1">
        <v>14085</v>
      </c>
      <c r="G83" s="6">
        <v>35</v>
      </c>
      <c r="H83" s="6">
        <v>195</v>
      </c>
      <c r="I83" s="1">
        <v>23802</v>
      </c>
      <c r="J83" s="6">
        <v>156</v>
      </c>
      <c r="K83" s="1">
        <v>27055</v>
      </c>
      <c r="L83" s="6">
        <v>60</v>
      </c>
      <c r="O83" t="s">
        <v>26</v>
      </c>
      <c r="P83" cm="1">
        <f t="array" ref="P83">INDEX($C83:$G83,$Q$71)</f>
        <v>68</v>
      </c>
      <c r="Q83" cm="1">
        <f t="array" ref="Q83">INDEX($H83:$L83,$Q$71)</f>
        <v>156</v>
      </c>
    </row>
    <row r="84" spans="2:17" x14ac:dyDescent="0.25">
      <c r="B84" s="3">
        <v>11</v>
      </c>
      <c r="C84" s="6">
        <v>165</v>
      </c>
      <c r="D84" s="1">
        <v>14824</v>
      </c>
      <c r="E84" s="6">
        <v>83</v>
      </c>
      <c r="F84" s="1">
        <v>17195</v>
      </c>
      <c r="G84" s="6">
        <v>26</v>
      </c>
      <c r="H84" s="6">
        <v>201</v>
      </c>
      <c r="I84" s="1">
        <v>23046</v>
      </c>
      <c r="J84" s="6">
        <v>145</v>
      </c>
      <c r="K84" s="1">
        <v>27735</v>
      </c>
      <c r="L84" s="6">
        <v>60</v>
      </c>
      <c r="O84" t="s">
        <v>27</v>
      </c>
      <c r="P84" cm="1">
        <f t="array" ref="P84">INDEX($C84:$G84,$Q$71)</f>
        <v>83</v>
      </c>
      <c r="Q84" cm="1">
        <f t="array" ref="Q84">INDEX($H84:$L84,$Q$71)</f>
        <v>145</v>
      </c>
    </row>
    <row r="85" spans="2:17" x14ac:dyDescent="0.25">
      <c r="B85" s="3">
        <v>12</v>
      </c>
      <c r="C85" s="6">
        <v>164</v>
      </c>
      <c r="D85" s="1">
        <v>14824</v>
      </c>
      <c r="E85" s="6">
        <v>82</v>
      </c>
      <c r="F85" s="1">
        <v>15560</v>
      </c>
      <c r="G85" s="6">
        <v>30</v>
      </c>
      <c r="H85" s="6">
        <v>227</v>
      </c>
      <c r="I85" s="1">
        <v>27416</v>
      </c>
      <c r="J85" s="6">
        <v>177</v>
      </c>
      <c r="K85" s="1">
        <v>34400</v>
      </c>
      <c r="L85" s="6">
        <v>62</v>
      </c>
      <c r="O85" t="s">
        <v>28</v>
      </c>
      <c r="P85" cm="1">
        <f t="array" ref="P85">INDEX($C85:$G85,$Q$71)</f>
        <v>82</v>
      </c>
      <c r="Q85" cm="1">
        <f t="array" ref="Q85">INDEX($H85:$L85,$Q$71)</f>
        <v>177</v>
      </c>
    </row>
    <row r="87" spans="2:17" x14ac:dyDescent="0.25">
      <c r="O87" t="s">
        <v>63</v>
      </c>
      <c r="P87">
        <f>SUM(P74:P85)</f>
        <v>927</v>
      </c>
      <c r="Q87">
        <f>SUM(Q74:Q85)</f>
        <v>1910</v>
      </c>
    </row>
    <row r="89" spans="2:17" x14ac:dyDescent="0.25">
      <c r="O89" t="str">
        <f>Q72&amp;IF(Q87&gt;P87," up "," down ")&amp;"by "&amp;TEXT(ABS(Q87/P87-1),"0%")</f>
        <v>Long Calls up by 106%</v>
      </c>
    </row>
  </sheetData>
  <phoneticPr fontId="8" type="noConversion"/>
  <pageMargins left="0.7" right="0.7" top="0.75" bottom="0.75" header="0.3" footer="0.3"/>
  <pageSetup orientation="portrait" horizontalDpi="0" verticalDpi="0" r:id="rId6"/>
  <drawing r:id="rId7"/>
  <extLst>
    <ext xmlns:x14="http://schemas.microsoft.com/office/spreadsheetml/2009/9/main" uri="{A8765BA9-456A-4dab-B4F3-ACF838C121DE}">
      <x14:slicerList>
        <x14:slicer r:id="rId8"/>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F1C4AF-68D9-414F-9958-635287A5E04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Welcome</vt:lpstr>
      <vt:lpstr>Dashboard</vt:lpstr>
      <vt:lpstr>Sample Pivots</vt:lpstr>
      <vt:lpstr>10 CF demo</vt:lpstr>
      <vt:lpstr>11 Dynamic Charts</vt:lpstr>
      <vt:lpstr>11 Dynamic charts - demo</vt:lpstr>
      <vt:lpstr>9.2 Grouping demo</vt:lpstr>
      <vt:lpstr>Pivots for dashboard</vt:lpstr>
      <vt:lpstr>trend.choices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Derry Hill</cp:lastModifiedBy>
  <dcterms:created xsi:type="dcterms:W3CDTF">2020-02-18T21:46:19Z</dcterms:created>
  <dcterms:modified xsi:type="dcterms:W3CDTF">2020-02-27T01:57:26Z</dcterms:modified>
</cp:coreProperties>
</file>