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 I T R O 5\Desktop\Survey Camp\"/>
    </mc:Choice>
  </mc:AlternateContent>
  <xr:revisionPtr revIDLastSave="0" documentId="13_ncr:1_{73BAFFF2-5AF1-435B-A9A0-FEE6F2C6ECFE}" xr6:coauthVersionLast="47" xr6:coauthVersionMax="47" xr10:uidLastSave="{00000000-0000-0000-0000-000000000000}"/>
  <bookViews>
    <workbookView xWindow="-96" yWindow="-96" windowWidth="23232" windowHeight="12432" activeTab="1" xr2:uid="{D2E5F4C2-DE41-48D0-AE97-E1278E26D4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J15" i="2"/>
  <c r="J16" i="2"/>
  <c r="J17" i="2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14" i="1"/>
  <c r="F29" i="2"/>
  <c r="F28" i="2"/>
  <c r="C28" i="2"/>
  <c r="F27" i="2"/>
  <c r="C27" i="2"/>
  <c r="H28" i="2" s="1"/>
  <c r="F26" i="2"/>
  <c r="C26" i="2"/>
  <c r="F25" i="2"/>
  <c r="C25" i="2"/>
  <c r="F24" i="2"/>
  <c r="C24" i="2"/>
  <c r="F23" i="2"/>
  <c r="C23" i="2"/>
  <c r="F22" i="2"/>
  <c r="C22" i="2"/>
  <c r="C21" i="2"/>
  <c r="H22" i="2" s="1"/>
  <c r="F19" i="2"/>
  <c r="C18" i="2"/>
  <c r="F16" i="2"/>
  <c r="H17" i="2"/>
  <c r="H15" i="2"/>
  <c r="C15" i="2"/>
  <c r="I16" i="2" s="1"/>
  <c r="I13" i="2"/>
  <c r="H13" i="2"/>
  <c r="J13" i="2" s="1"/>
  <c r="I63" i="1"/>
  <c r="I64" i="1"/>
  <c r="I65" i="1"/>
  <c r="I66" i="1"/>
  <c r="I67" i="1"/>
  <c r="H62" i="1"/>
  <c r="H63" i="1"/>
  <c r="H64" i="1"/>
  <c r="H65" i="1"/>
  <c r="H66" i="1"/>
  <c r="H67" i="1"/>
  <c r="I61" i="1"/>
  <c r="I62" i="1"/>
  <c r="J61" i="1"/>
  <c r="A61" i="1"/>
  <c r="F67" i="1"/>
  <c r="F66" i="1"/>
  <c r="C66" i="1"/>
  <c r="F65" i="1"/>
  <c r="C65" i="1"/>
  <c r="C64" i="1"/>
  <c r="F63" i="1"/>
  <c r="C63" i="1"/>
  <c r="F62" i="1"/>
  <c r="C62" i="1"/>
  <c r="C61" i="1"/>
  <c r="J57" i="1"/>
  <c r="J58" i="1"/>
  <c r="H58" i="1"/>
  <c r="I58" i="1"/>
  <c r="J45" i="1"/>
  <c r="F58" i="1"/>
  <c r="C45" i="1"/>
  <c r="C46" i="1"/>
  <c r="F57" i="1"/>
  <c r="C57" i="1"/>
  <c r="F56" i="1"/>
  <c r="C56" i="1"/>
  <c r="I57" i="1" s="1"/>
  <c r="F55" i="1"/>
  <c r="C55" i="1"/>
  <c r="F54" i="1"/>
  <c r="C54" i="1"/>
  <c r="F53" i="1"/>
  <c r="C53" i="1"/>
  <c r="I54" i="1" s="1"/>
  <c r="F52" i="1"/>
  <c r="C52" i="1"/>
  <c r="F51" i="1"/>
  <c r="C51" i="1"/>
  <c r="F50" i="1"/>
  <c r="C50" i="1"/>
  <c r="F49" i="1"/>
  <c r="C49" i="1"/>
  <c r="F48" i="1"/>
  <c r="C48" i="1"/>
  <c r="F47" i="1"/>
  <c r="C47" i="1"/>
  <c r="I46" i="1"/>
  <c r="H46" i="1"/>
  <c r="J33" i="1"/>
  <c r="J34" i="1" s="1"/>
  <c r="J35" i="1" s="1"/>
  <c r="J36" i="1" s="1"/>
  <c r="J37" i="1" s="1"/>
  <c r="J38" i="1" s="1"/>
  <c r="J39" i="1" s="1"/>
  <c r="J40" i="1" s="1"/>
  <c r="J32" i="1"/>
  <c r="H32" i="1"/>
  <c r="H33" i="1"/>
  <c r="H34" i="1"/>
  <c r="H35" i="1"/>
  <c r="H36" i="1"/>
  <c r="H37" i="1"/>
  <c r="H38" i="1"/>
  <c r="H39" i="1"/>
  <c r="H40" i="1"/>
  <c r="I34" i="1"/>
  <c r="I35" i="1"/>
  <c r="I36" i="1"/>
  <c r="I37" i="1"/>
  <c r="I38" i="1"/>
  <c r="I39" i="1"/>
  <c r="I40" i="1"/>
  <c r="I32" i="1"/>
  <c r="H31" i="1"/>
  <c r="F40" i="1"/>
  <c r="F32" i="1"/>
  <c r="F33" i="1"/>
  <c r="F35" i="1"/>
  <c r="F36" i="1"/>
  <c r="F37" i="1"/>
  <c r="F38" i="1"/>
  <c r="F39" i="1"/>
  <c r="C32" i="1"/>
  <c r="C33" i="1"/>
  <c r="C34" i="1"/>
  <c r="C35" i="1"/>
  <c r="C36" i="1"/>
  <c r="C37" i="1"/>
  <c r="C38" i="1"/>
  <c r="C39" i="1"/>
  <c r="H41" i="1"/>
  <c r="C31" i="1"/>
  <c r="J15" i="1"/>
  <c r="J16" i="1" s="1"/>
  <c r="J17" i="1" s="1"/>
  <c r="J18" i="1" s="1"/>
  <c r="J19" i="1" s="1"/>
  <c r="J20" i="1" s="1"/>
  <c r="J21" i="1" s="1"/>
  <c r="J22" i="1" s="1"/>
  <c r="J23" i="1" s="1"/>
  <c r="J25" i="1" s="1"/>
  <c r="J26" i="1" s="1"/>
  <c r="J27" i="1" s="1"/>
  <c r="J28" i="1" s="1"/>
  <c r="J29" i="1" s="1"/>
  <c r="J31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3" i="1"/>
  <c r="I13" i="1"/>
  <c r="H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F14" i="1"/>
  <c r="C14" i="1"/>
  <c r="I17" i="2" l="1"/>
  <c r="H21" i="2"/>
  <c r="I27" i="2"/>
  <c r="I24" i="2"/>
  <c r="H23" i="2"/>
  <c r="I29" i="2"/>
  <c r="I19" i="2"/>
  <c r="I25" i="2"/>
  <c r="H24" i="2"/>
  <c r="I20" i="2"/>
  <c r="I28" i="2"/>
  <c r="I18" i="2"/>
  <c r="H19" i="2"/>
  <c r="H16" i="2"/>
  <c r="I15" i="2"/>
  <c r="H20" i="2"/>
  <c r="I26" i="2"/>
  <c r="I22" i="2"/>
  <c r="H27" i="2"/>
  <c r="I21" i="2"/>
  <c r="I23" i="2"/>
  <c r="H18" i="2"/>
  <c r="H29" i="2"/>
  <c r="H26" i="2"/>
  <c r="H25" i="2"/>
  <c r="J62" i="1"/>
  <c r="H61" i="1"/>
  <c r="J46" i="1"/>
  <c r="I47" i="1"/>
  <c r="I55" i="1"/>
  <c r="H50" i="1"/>
  <c r="I52" i="1"/>
  <c r="I53" i="1"/>
  <c r="I48" i="1"/>
  <c r="I49" i="1"/>
  <c r="I56" i="1"/>
  <c r="I51" i="1"/>
  <c r="H55" i="1"/>
  <c r="I50" i="1"/>
  <c r="H48" i="1"/>
  <c r="H53" i="1"/>
  <c r="H51" i="1"/>
  <c r="H56" i="1"/>
  <c r="H49" i="1"/>
  <c r="H54" i="1"/>
  <c r="H47" i="1"/>
  <c r="H52" i="1"/>
  <c r="H57" i="1"/>
  <c r="I31" i="1"/>
  <c r="J63" i="1" l="1"/>
  <c r="J64" i="1" s="1"/>
  <c r="J65" i="1" s="1"/>
  <c r="J66" i="1" s="1"/>
  <c r="J67" i="1" s="1"/>
  <c r="J47" i="1"/>
  <c r="J48" i="1" s="1"/>
  <c r="J49" i="1" s="1"/>
  <c r="J50" i="1" s="1"/>
  <c r="J51" i="1" s="1"/>
  <c r="J52" i="1" s="1"/>
  <c r="J53" i="1" s="1"/>
  <c r="J54" i="1" s="1"/>
  <c r="J55" i="1" s="1"/>
  <c r="J56" i="1" s="1"/>
</calcChain>
</file>

<file path=xl/sharedStrings.xml><?xml version="1.0" encoding="utf-8"?>
<sst xmlns="http://schemas.openxmlformats.org/spreadsheetml/2006/main" count="107" uniqueCount="43">
  <si>
    <t>Institute of Engineering</t>
  </si>
  <si>
    <t>Paschimanchal Campus</t>
  </si>
  <si>
    <t>Pokhara-16, Lamachaur</t>
  </si>
  <si>
    <t>BCE Survey Camp, 2082</t>
  </si>
  <si>
    <t>Group: E</t>
  </si>
  <si>
    <t>Date: 2082/01/19</t>
  </si>
  <si>
    <t>Field Book for Fly Levelling</t>
  </si>
  <si>
    <t>Chainage</t>
  </si>
  <si>
    <t>BS</t>
  </si>
  <si>
    <t>FS</t>
  </si>
  <si>
    <t xml:space="preserve">Rise </t>
  </si>
  <si>
    <t>Fall</t>
  </si>
  <si>
    <t>RL</t>
  </si>
  <si>
    <t>T</t>
  </si>
  <si>
    <t>M</t>
  </si>
  <si>
    <t>B</t>
  </si>
  <si>
    <t>BM</t>
  </si>
  <si>
    <t>0+000</t>
  </si>
  <si>
    <t>0+020</t>
  </si>
  <si>
    <t>0+040</t>
  </si>
  <si>
    <t>0+060</t>
  </si>
  <si>
    <t>0+080</t>
  </si>
  <si>
    <t>0+100</t>
  </si>
  <si>
    <t>0+120</t>
  </si>
  <si>
    <t>0+140</t>
  </si>
  <si>
    <t>0+160</t>
  </si>
  <si>
    <t>0+180</t>
  </si>
  <si>
    <t>0+200</t>
  </si>
  <si>
    <t>0+210</t>
  </si>
  <si>
    <t>0+220</t>
  </si>
  <si>
    <t>0+230</t>
  </si>
  <si>
    <t>0+240</t>
  </si>
  <si>
    <t>0+260</t>
  </si>
  <si>
    <t>0+279.64</t>
  </si>
  <si>
    <t>From
 TBM1</t>
  </si>
  <si>
    <t>To gate</t>
  </si>
  <si>
    <t>0+233.80</t>
  </si>
  <si>
    <t>From
 TBM2</t>
  </si>
  <si>
    <t>Station</t>
  </si>
  <si>
    <t>TBM1</t>
  </si>
  <si>
    <t>EM8</t>
  </si>
  <si>
    <t>EM7</t>
  </si>
  <si>
    <t>EM6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</si>
</sst>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A4A2-5CD7-4DBC-A122-12A544466590}">
  <dimension ref="A1:K120"/>
  <sheetViews>
    <sheetView zoomScale="194" zoomScaleNormal="194" workbookViewId="0">
      <selection activeCell="J29" sqref="J29"/>
    </sheetView>
  </sheetViews>
  <sheetFormatPr defaultRowHeight="14.4" x14ac:dyDescent="0.3"/>
  <cols>
    <col min="6" max="6" width="8" customWidth="1"/>
  </cols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1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1" x14ac:dyDescent="0.3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1" x14ac:dyDescent="0.3">
      <c r="A5" s="3" t="s">
        <v>4</v>
      </c>
      <c r="B5" s="3"/>
      <c r="I5" s="1" t="s">
        <v>5</v>
      </c>
      <c r="J5" s="1"/>
    </row>
    <row r="8" spans="1:11" x14ac:dyDescent="0.3">
      <c r="D8" s="4" t="s">
        <v>6</v>
      </c>
      <c r="E8" s="1"/>
      <c r="F8" s="1"/>
      <c r="G8" s="1"/>
    </row>
    <row r="10" spans="1:11" x14ac:dyDescent="0.3">
      <c r="A10" s="5" t="s">
        <v>7</v>
      </c>
      <c r="B10" s="5" t="s">
        <v>8</v>
      </c>
      <c r="C10" s="5"/>
      <c r="D10" s="5"/>
      <c r="E10" s="5" t="s">
        <v>9</v>
      </c>
      <c r="F10" s="5"/>
      <c r="G10" s="5"/>
      <c r="H10" s="5" t="s">
        <v>10</v>
      </c>
      <c r="I10" s="5" t="s">
        <v>11</v>
      </c>
      <c r="J10" s="5" t="s">
        <v>12</v>
      </c>
      <c r="K10" s="7"/>
    </row>
    <row r="11" spans="1:11" x14ac:dyDescent="0.3">
      <c r="A11" s="5"/>
      <c r="B11" s="6" t="s">
        <v>13</v>
      </c>
      <c r="C11" s="6" t="s">
        <v>14</v>
      </c>
      <c r="D11" s="6" t="s">
        <v>15</v>
      </c>
      <c r="E11" s="6" t="s">
        <v>13</v>
      </c>
      <c r="F11" s="6" t="s">
        <v>14</v>
      </c>
      <c r="G11" s="6" t="s">
        <v>15</v>
      </c>
      <c r="H11" s="5"/>
      <c r="I11" s="5"/>
      <c r="J11" s="5"/>
      <c r="K11" s="7"/>
    </row>
    <row r="12" spans="1:11" x14ac:dyDescent="0.3">
      <c r="A12" s="6" t="s">
        <v>16</v>
      </c>
      <c r="B12" s="6">
        <v>2.2829999999999999</v>
      </c>
      <c r="C12" s="6">
        <v>2.278</v>
      </c>
      <c r="D12" s="6">
        <v>2.2730000000000001</v>
      </c>
      <c r="E12" s="6"/>
      <c r="F12" s="6"/>
      <c r="G12" s="6"/>
      <c r="H12" s="6"/>
      <c r="I12" s="6"/>
      <c r="J12" s="6">
        <v>820</v>
      </c>
      <c r="K12" s="7"/>
    </row>
    <row r="13" spans="1:11" x14ac:dyDescent="0.3">
      <c r="A13" s="6" t="s">
        <v>17</v>
      </c>
      <c r="B13" s="6">
        <v>1.345</v>
      </c>
      <c r="C13" s="6">
        <v>1.2989999999999999</v>
      </c>
      <c r="D13" s="6">
        <v>1.2529999999999999</v>
      </c>
      <c r="E13" s="6">
        <v>6.9000000000000006E-2</v>
      </c>
      <c r="F13" s="6">
        <v>7.3499999999999996E-2</v>
      </c>
      <c r="G13" s="6">
        <v>7.8E-2</v>
      </c>
      <c r="H13" s="6">
        <f>IF(C12-F13&gt;0,C12-F13,"")</f>
        <v>2.2044999999999999</v>
      </c>
      <c r="I13" s="6" t="str">
        <f>IF(C12-F13&lt;0,ABS(C12-F13),"")</f>
        <v/>
      </c>
      <c r="J13" s="6">
        <f>J12+IF(H13="",0,H13)-IF(I13="",0,I13)</f>
        <v>822.20450000000005</v>
      </c>
      <c r="K13" s="7"/>
    </row>
    <row r="14" spans="1:11" x14ac:dyDescent="0.3">
      <c r="A14" s="6" t="s">
        <v>18</v>
      </c>
      <c r="B14" s="6">
        <v>1.6279999999999999</v>
      </c>
      <c r="C14" s="6">
        <f>(B14+D14)/2</f>
        <v>1.58</v>
      </c>
      <c r="D14" s="6">
        <v>1.532</v>
      </c>
      <c r="E14" s="6">
        <v>1.333</v>
      </c>
      <c r="F14" s="6">
        <f>(E14+G14)/2</f>
        <v>1.286</v>
      </c>
      <c r="G14" s="6">
        <v>1.2390000000000001</v>
      </c>
      <c r="H14" s="6">
        <f t="shared" ref="H14:H29" si="0">IF(C13-F14&gt;0,C13-F14,"")</f>
        <v>1.2999999999999901E-2</v>
      </c>
      <c r="I14" s="6" t="str">
        <f t="shared" ref="I14:I29" si="1">IF(C13-F14&lt;0,ABS(C13-F14),"")</f>
        <v/>
      </c>
      <c r="J14" s="6">
        <f t="shared" ref="J14:J29" si="2">J13+IF(H14="",0,H14)-IF(I14="",0,I14)</f>
        <v>822.21750000000009</v>
      </c>
      <c r="K14" s="7"/>
    </row>
    <row r="15" spans="1:11" x14ac:dyDescent="0.3">
      <c r="A15" s="6" t="s">
        <v>19</v>
      </c>
      <c r="B15" s="6">
        <v>1.6040000000000001</v>
      </c>
      <c r="C15" s="6">
        <f t="shared" ref="C15:C29" si="3">(B15+D15)/2</f>
        <v>1.5569999999999999</v>
      </c>
      <c r="D15" s="6">
        <v>1.51</v>
      </c>
      <c r="E15" s="6">
        <v>1.55</v>
      </c>
      <c r="F15" s="6">
        <f t="shared" ref="F15:F30" si="4">(E15+G15)/2</f>
        <v>1.5049999999999999</v>
      </c>
      <c r="G15" s="6">
        <v>1.46</v>
      </c>
      <c r="H15" s="6">
        <f t="shared" si="0"/>
        <v>7.5000000000000178E-2</v>
      </c>
      <c r="I15" s="6" t="str">
        <f t="shared" si="1"/>
        <v/>
      </c>
      <c r="J15" s="6">
        <f t="shared" si="2"/>
        <v>822.29250000000013</v>
      </c>
      <c r="K15" s="7"/>
    </row>
    <row r="16" spans="1:11" x14ac:dyDescent="0.3">
      <c r="A16" s="6" t="s">
        <v>20</v>
      </c>
      <c r="B16" s="6">
        <v>1.5529999999999999</v>
      </c>
      <c r="C16" s="6">
        <f t="shared" si="3"/>
        <v>1.5070000000000001</v>
      </c>
      <c r="D16" s="6">
        <v>1.4610000000000001</v>
      </c>
      <c r="E16" s="6">
        <v>1.5960000000000001</v>
      </c>
      <c r="F16" s="6">
        <f t="shared" si="4"/>
        <v>1.55</v>
      </c>
      <c r="G16" s="6">
        <v>1.504</v>
      </c>
      <c r="H16" s="6">
        <f t="shared" si="0"/>
        <v>6.9999999999998952E-3</v>
      </c>
      <c r="I16" s="6" t="str">
        <f t="shared" si="1"/>
        <v/>
      </c>
      <c r="J16" s="6">
        <f t="shared" si="2"/>
        <v>822.29950000000008</v>
      </c>
      <c r="K16" s="7"/>
    </row>
    <row r="17" spans="1:11" x14ac:dyDescent="0.3">
      <c r="A17" s="6" t="s">
        <v>21</v>
      </c>
      <c r="B17" s="6">
        <v>1.57</v>
      </c>
      <c r="C17" s="6">
        <f t="shared" si="3"/>
        <v>1.5275000000000001</v>
      </c>
      <c r="D17" s="6">
        <v>1.4850000000000001</v>
      </c>
      <c r="E17" s="6">
        <v>1.587</v>
      </c>
      <c r="F17" s="6">
        <f t="shared" si="4"/>
        <v>1.54</v>
      </c>
      <c r="G17" s="6">
        <v>1.4930000000000001</v>
      </c>
      <c r="H17" s="6" t="str">
        <f t="shared" si="0"/>
        <v/>
      </c>
      <c r="I17" s="6">
        <f t="shared" si="1"/>
        <v>3.2999999999999918E-2</v>
      </c>
      <c r="J17" s="6">
        <f t="shared" si="2"/>
        <v>822.26650000000006</v>
      </c>
      <c r="K17" s="7"/>
    </row>
    <row r="18" spans="1:11" x14ac:dyDescent="0.3">
      <c r="A18" s="6" t="s">
        <v>22</v>
      </c>
      <c r="B18" s="6">
        <v>2.0680000000000001</v>
      </c>
      <c r="C18" s="6">
        <f t="shared" si="3"/>
        <v>2.0099999999999998</v>
      </c>
      <c r="D18" s="6">
        <v>1.952</v>
      </c>
      <c r="E18" s="6">
        <v>1.4</v>
      </c>
      <c r="F18" s="6">
        <f t="shared" si="4"/>
        <v>1.349</v>
      </c>
      <c r="G18" s="6">
        <v>1.298</v>
      </c>
      <c r="H18" s="6">
        <f t="shared" si="0"/>
        <v>0.1785000000000001</v>
      </c>
      <c r="I18" s="6" t="str">
        <f t="shared" si="1"/>
        <v/>
      </c>
      <c r="J18" s="6">
        <f t="shared" si="2"/>
        <v>822.44500000000005</v>
      </c>
      <c r="K18" s="7"/>
    </row>
    <row r="19" spans="1:11" x14ac:dyDescent="0.3">
      <c r="A19" s="6" t="s">
        <v>23</v>
      </c>
      <c r="B19" s="6">
        <v>1.7030000000000001</v>
      </c>
      <c r="C19" s="6">
        <f t="shared" si="3"/>
        <v>1.6560000000000001</v>
      </c>
      <c r="D19" s="6">
        <v>1.609</v>
      </c>
      <c r="E19" s="6">
        <v>1.452</v>
      </c>
      <c r="F19" s="6">
        <f t="shared" si="4"/>
        <v>1.4119999999999999</v>
      </c>
      <c r="G19" s="6">
        <v>1.3720000000000001</v>
      </c>
      <c r="H19" s="6">
        <f t="shared" si="0"/>
        <v>0.59799999999999986</v>
      </c>
      <c r="I19" s="6" t="str">
        <f t="shared" si="1"/>
        <v/>
      </c>
      <c r="J19" s="6">
        <f t="shared" si="2"/>
        <v>823.04300000000001</v>
      </c>
      <c r="K19" s="7"/>
    </row>
    <row r="20" spans="1:11" x14ac:dyDescent="0.3">
      <c r="A20" s="6" t="s">
        <v>24</v>
      </c>
      <c r="B20" s="6">
        <v>1.974</v>
      </c>
      <c r="C20" s="6">
        <f t="shared" si="3"/>
        <v>1.9259999999999999</v>
      </c>
      <c r="D20" s="6">
        <v>1.8779999999999999</v>
      </c>
      <c r="E20" s="6">
        <v>1.2190000000000001</v>
      </c>
      <c r="F20" s="6">
        <f t="shared" si="4"/>
        <v>1.173</v>
      </c>
      <c r="G20" s="6">
        <v>1.127</v>
      </c>
      <c r="H20" s="6">
        <f t="shared" si="0"/>
        <v>0.4830000000000001</v>
      </c>
      <c r="I20" s="6" t="str">
        <f t="shared" si="1"/>
        <v/>
      </c>
      <c r="J20" s="6">
        <f t="shared" si="2"/>
        <v>823.52599999999995</v>
      </c>
      <c r="K20" s="7"/>
    </row>
    <row r="21" spans="1:11" x14ac:dyDescent="0.3">
      <c r="A21" s="6" t="s">
        <v>25</v>
      </c>
      <c r="B21" s="6">
        <v>1.8714999999999999</v>
      </c>
      <c r="C21" s="6">
        <f t="shared" si="3"/>
        <v>1.8245</v>
      </c>
      <c r="D21" s="6">
        <v>1.7775000000000001</v>
      </c>
      <c r="E21" s="6">
        <v>1.2175</v>
      </c>
      <c r="F21" s="6">
        <f t="shared" si="4"/>
        <v>1.1724999999999999</v>
      </c>
      <c r="G21" s="6">
        <v>1.1274999999999999</v>
      </c>
      <c r="H21" s="6">
        <f t="shared" si="0"/>
        <v>0.75350000000000006</v>
      </c>
      <c r="I21" s="6" t="str">
        <f t="shared" si="1"/>
        <v/>
      </c>
      <c r="J21" s="6">
        <f t="shared" si="2"/>
        <v>824.27949999999998</v>
      </c>
      <c r="K21" s="7"/>
    </row>
    <row r="22" spans="1:11" x14ac:dyDescent="0.3">
      <c r="A22" s="6" t="s">
        <v>26</v>
      </c>
      <c r="B22" s="6">
        <v>2.3559999999999999</v>
      </c>
      <c r="C22" s="6">
        <f t="shared" si="3"/>
        <v>2.3099999999999996</v>
      </c>
      <c r="D22" s="6">
        <v>2.2639999999999998</v>
      </c>
      <c r="E22" s="6">
        <v>0.98699999999999999</v>
      </c>
      <c r="F22" s="6">
        <f t="shared" si="4"/>
        <v>0.94100000000000006</v>
      </c>
      <c r="G22" s="6">
        <v>0.89500000000000002</v>
      </c>
      <c r="H22" s="6">
        <f t="shared" si="0"/>
        <v>0.88349999999999995</v>
      </c>
      <c r="I22" s="6" t="str">
        <f t="shared" si="1"/>
        <v/>
      </c>
      <c r="J22" s="6">
        <f t="shared" si="2"/>
        <v>825.16300000000001</v>
      </c>
      <c r="K22" s="7"/>
    </row>
    <row r="23" spans="1:11" x14ac:dyDescent="0.3">
      <c r="A23" s="6" t="s">
        <v>27</v>
      </c>
      <c r="B23" s="6">
        <v>1.905</v>
      </c>
      <c r="C23" s="6">
        <f t="shared" si="3"/>
        <v>1.901</v>
      </c>
      <c r="D23" s="6">
        <v>1.897</v>
      </c>
      <c r="E23" s="6">
        <v>0.66100000000000003</v>
      </c>
      <c r="F23" s="6">
        <f t="shared" si="4"/>
        <v>0.61499999999999999</v>
      </c>
      <c r="G23" s="6">
        <v>0.56899999999999995</v>
      </c>
      <c r="H23" s="6">
        <f t="shared" si="0"/>
        <v>1.6949999999999996</v>
      </c>
      <c r="I23" s="6" t="str">
        <f t="shared" si="1"/>
        <v/>
      </c>
      <c r="J23" s="6">
        <f t="shared" si="2"/>
        <v>826.85800000000006</v>
      </c>
      <c r="K23" s="7"/>
    </row>
    <row r="24" spans="1:11" x14ac:dyDescent="0.3">
      <c r="A24" s="6" t="s">
        <v>28</v>
      </c>
      <c r="B24" s="6">
        <v>1.988</v>
      </c>
      <c r="C24" s="6">
        <f t="shared" si="3"/>
        <v>1.964</v>
      </c>
      <c r="D24" s="6">
        <v>1.94</v>
      </c>
      <c r="E24" s="6">
        <v>1.0620000000000001</v>
      </c>
      <c r="F24" s="6">
        <f t="shared" si="4"/>
        <v>1.04</v>
      </c>
      <c r="G24" s="6">
        <v>1.018</v>
      </c>
      <c r="H24" s="6">
        <f t="shared" si="0"/>
        <v>0.86099999999999999</v>
      </c>
      <c r="I24" s="6" t="str">
        <f t="shared" si="1"/>
        <v/>
      </c>
      <c r="J24" s="6">
        <v>827.73900000000003</v>
      </c>
      <c r="K24" s="7"/>
    </row>
    <row r="25" spans="1:11" x14ac:dyDescent="0.3">
      <c r="A25" s="6" t="s">
        <v>29</v>
      </c>
      <c r="B25" s="6">
        <v>1.8240000000000001</v>
      </c>
      <c r="C25" s="6">
        <f t="shared" si="3"/>
        <v>1.8045</v>
      </c>
      <c r="D25" s="6">
        <v>1.7849999999999999</v>
      </c>
      <c r="E25" s="6">
        <v>1.1499999999999999</v>
      </c>
      <c r="F25" s="6">
        <f t="shared" si="4"/>
        <v>1.127</v>
      </c>
      <c r="G25" s="6">
        <v>1.1040000000000001</v>
      </c>
      <c r="H25" s="6">
        <f t="shared" si="0"/>
        <v>0.83699999999999997</v>
      </c>
      <c r="I25" s="6" t="str">
        <f t="shared" si="1"/>
        <v/>
      </c>
      <c r="J25" s="6">
        <f t="shared" si="2"/>
        <v>828.57600000000002</v>
      </c>
      <c r="K25" s="7"/>
    </row>
    <row r="26" spans="1:11" x14ac:dyDescent="0.3">
      <c r="A26" s="6" t="s">
        <v>30</v>
      </c>
      <c r="B26" s="6">
        <v>1.798</v>
      </c>
      <c r="C26" s="6">
        <f t="shared" si="3"/>
        <v>1.7730000000000001</v>
      </c>
      <c r="D26" s="6">
        <v>1.748</v>
      </c>
      <c r="E26" s="6">
        <v>1.026</v>
      </c>
      <c r="F26" s="6">
        <f t="shared" si="4"/>
        <v>0.999</v>
      </c>
      <c r="G26" s="6">
        <v>0.97199999999999998</v>
      </c>
      <c r="H26" s="6">
        <f t="shared" si="0"/>
        <v>0.80549999999999999</v>
      </c>
      <c r="I26" s="6" t="str">
        <f t="shared" si="1"/>
        <v/>
      </c>
      <c r="J26" s="6">
        <f t="shared" si="2"/>
        <v>829.38150000000007</v>
      </c>
      <c r="K26" s="7"/>
    </row>
    <row r="27" spans="1:11" x14ac:dyDescent="0.3">
      <c r="A27" s="6" t="s">
        <v>31</v>
      </c>
      <c r="B27" s="6">
        <v>1.952</v>
      </c>
      <c r="C27" s="6">
        <f t="shared" si="3"/>
        <v>1.9060000000000001</v>
      </c>
      <c r="D27" s="6">
        <v>1.86</v>
      </c>
      <c r="E27" s="6">
        <v>1.0549999999999999</v>
      </c>
      <c r="F27" s="6">
        <f t="shared" si="4"/>
        <v>1.0349999999999999</v>
      </c>
      <c r="G27" s="6">
        <v>1.0149999999999999</v>
      </c>
      <c r="H27" s="6">
        <f t="shared" si="0"/>
        <v>0.73800000000000021</v>
      </c>
      <c r="I27" s="6" t="str">
        <f t="shared" si="1"/>
        <v/>
      </c>
      <c r="J27" s="6">
        <f t="shared" si="2"/>
        <v>830.11950000000013</v>
      </c>
      <c r="K27" s="7"/>
    </row>
    <row r="28" spans="1:11" x14ac:dyDescent="0.3">
      <c r="A28" s="6" t="s">
        <v>32</v>
      </c>
      <c r="B28" s="6">
        <v>1.7</v>
      </c>
      <c r="C28" s="6">
        <f t="shared" si="3"/>
        <v>1.655</v>
      </c>
      <c r="D28" s="6">
        <v>1.61</v>
      </c>
      <c r="E28" s="6">
        <v>0.92</v>
      </c>
      <c r="F28" s="6">
        <f t="shared" si="4"/>
        <v>0.874</v>
      </c>
      <c r="G28" s="6">
        <v>0.82799999999999996</v>
      </c>
      <c r="H28" s="6">
        <f t="shared" si="0"/>
        <v>1.032</v>
      </c>
      <c r="I28" s="6" t="str">
        <f t="shared" si="1"/>
        <v/>
      </c>
      <c r="J28" s="6">
        <f t="shared" si="2"/>
        <v>831.15150000000017</v>
      </c>
      <c r="K28" s="7"/>
    </row>
    <row r="29" spans="1:11" x14ac:dyDescent="0.3">
      <c r="A29" s="6" t="s">
        <v>33</v>
      </c>
      <c r="B29" s="6"/>
      <c r="C29" s="6"/>
      <c r="D29" s="6"/>
      <c r="E29" s="6">
        <v>0.97699999999999998</v>
      </c>
      <c r="F29" s="6">
        <f t="shared" si="4"/>
        <v>0.93199999999999994</v>
      </c>
      <c r="G29" s="6">
        <v>0.88700000000000001</v>
      </c>
      <c r="H29" s="6">
        <f t="shared" si="0"/>
        <v>0.72300000000000009</v>
      </c>
      <c r="I29" s="6" t="str">
        <f t="shared" si="1"/>
        <v/>
      </c>
      <c r="J29" s="6">
        <f t="shared" si="2"/>
        <v>831.87450000000013</v>
      </c>
      <c r="K29" s="7"/>
    </row>
    <row r="30" spans="1:11" ht="28.8" x14ac:dyDescent="0.3">
      <c r="A30" s="8" t="s">
        <v>34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3">
      <c r="A31" s="7" t="s">
        <v>33</v>
      </c>
      <c r="B31" s="7">
        <v>0.81499999999999995</v>
      </c>
      <c r="C31" s="7">
        <f>(B31+D31)/2</f>
        <v>0.72499999999999998</v>
      </c>
      <c r="D31" s="7">
        <v>0.63500000000000001</v>
      </c>
      <c r="E31" s="7"/>
      <c r="F31" s="7"/>
      <c r="G31" s="7"/>
      <c r="H31" s="7" t="str">
        <f>IF(C31&gt;F32,C31-F32,"")</f>
        <v/>
      </c>
      <c r="I31" s="7" t="str">
        <f>IF(C31&lt;F31,ABS(C31-F31),"")</f>
        <v/>
      </c>
      <c r="J31" s="7">
        <f>J29</f>
        <v>831.87450000000013</v>
      </c>
      <c r="K31" s="7"/>
    </row>
    <row r="32" spans="1:11" x14ac:dyDescent="0.3">
      <c r="A32" s="7" t="s">
        <v>31</v>
      </c>
      <c r="B32" s="7">
        <v>0.68</v>
      </c>
      <c r="C32" s="7">
        <f t="shared" ref="C32:C39" si="5">(B32+D32)/2</f>
        <v>1.5975000000000001</v>
      </c>
      <c r="D32" s="7">
        <v>2.5150000000000001</v>
      </c>
      <c r="E32" s="7">
        <v>2.573</v>
      </c>
      <c r="F32" s="7">
        <f t="shared" ref="F32:F40" si="6">(E32+G32)/2</f>
        <v>2.4790000000000001</v>
      </c>
      <c r="G32" s="7">
        <v>2.3849999999999998</v>
      </c>
      <c r="H32" s="7" t="str">
        <f t="shared" ref="H32:H40" si="7">IF(C32&gt;F33,C32-F33,"")</f>
        <v/>
      </c>
      <c r="I32" s="7">
        <f>IF(C31&lt;F32,ABS(C31-F32),"")</f>
        <v>1.754</v>
      </c>
      <c r="J32" s="7">
        <f>J31+IF(H32="",0,H32)-IF(I32="",0,I32)</f>
        <v>830.12050000000011</v>
      </c>
      <c r="K32" s="7"/>
    </row>
    <row r="33" spans="1:11" x14ac:dyDescent="0.3">
      <c r="A33" s="7" t="s">
        <v>29</v>
      </c>
      <c r="B33" s="7">
        <v>0.624</v>
      </c>
      <c r="C33" s="7">
        <f t="shared" si="5"/>
        <v>0.57650000000000001</v>
      </c>
      <c r="D33" s="7">
        <v>0.52900000000000003</v>
      </c>
      <c r="E33" s="7">
        <v>2.5150000000000001</v>
      </c>
      <c r="F33" s="7">
        <f t="shared" si="6"/>
        <v>2.4699999999999998</v>
      </c>
      <c r="G33" s="7">
        <v>2.4249999999999998</v>
      </c>
      <c r="H33" s="7" t="str">
        <f t="shared" si="7"/>
        <v/>
      </c>
      <c r="I33" s="7">
        <v>1.7</v>
      </c>
      <c r="J33" s="7">
        <f t="shared" ref="J33:J40" si="8">J32+IF(H33="",0,H33)-IF(I33="",0,I33)</f>
        <v>828.42050000000006</v>
      </c>
      <c r="K33" s="7"/>
    </row>
    <row r="34" spans="1:11" x14ac:dyDescent="0.3">
      <c r="A34" s="7" t="s">
        <v>27</v>
      </c>
      <c r="B34" s="7">
        <v>0.75449999999999995</v>
      </c>
      <c r="C34" s="7">
        <f t="shared" si="5"/>
        <v>0.70750000000000002</v>
      </c>
      <c r="D34" s="7">
        <v>0.66049999999999998</v>
      </c>
      <c r="E34" s="7">
        <v>2.7440000000000002</v>
      </c>
      <c r="F34" s="7">
        <v>2.698</v>
      </c>
      <c r="G34" s="7">
        <v>2.6520999999999999</v>
      </c>
      <c r="H34" s="7" t="str">
        <f t="shared" si="7"/>
        <v/>
      </c>
      <c r="I34" s="7">
        <f t="shared" ref="I33:I40" si="9">IF(C33&lt;F34,ABS(C33-F34),"")</f>
        <v>2.1215000000000002</v>
      </c>
      <c r="J34" s="7">
        <f t="shared" si="8"/>
        <v>826.29900000000009</v>
      </c>
      <c r="K34" s="7"/>
    </row>
    <row r="35" spans="1:11" x14ac:dyDescent="0.3">
      <c r="A35" s="7" t="s">
        <v>26</v>
      </c>
      <c r="B35" s="7">
        <v>0.76049999999999995</v>
      </c>
      <c r="C35" s="7">
        <f t="shared" si="5"/>
        <v>0.66700000000000004</v>
      </c>
      <c r="D35" s="7">
        <v>0.57350000000000001</v>
      </c>
      <c r="E35" s="7">
        <v>2.65</v>
      </c>
      <c r="F35" s="7">
        <f t="shared" si="6"/>
        <v>2.605</v>
      </c>
      <c r="G35" s="7">
        <v>2.56</v>
      </c>
      <c r="H35" s="7" t="str">
        <f t="shared" si="7"/>
        <v/>
      </c>
      <c r="I35" s="7">
        <f t="shared" si="9"/>
        <v>1.8975</v>
      </c>
      <c r="J35" s="7">
        <f t="shared" si="8"/>
        <v>824.40150000000006</v>
      </c>
      <c r="K35" s="7"/>
    </row>
    <row r="36" spans="1:11" x14ac:dyDescent="0.3">
      <c r="A36" s="7" t="s">
        <v>24</v>
      </c>
      <c r="B36" s="7">
        <v>1.26</v>
      </c>
      <c r="C36" s="7">
        <f t="shared" si="5"/>
        <v>1.167</v>
      </c>
      <c r="D36" s="7">
        <v>1.0740000000000001</v>
      </c>
      <c r="E36" s="7">
        <v>2.484</v>
      </c>
      <c r="F36" s="7">
        <f t="shared" si="6"/>
        <v>2.3919999999999999</v>
      </c>
      <c r="G36" s="7">
        <v>2.2999999999999998</v>
      </c>
      <c r="H36" s="7" t="str">
        <f t="shared" si="7"/>
        <v/>
      </c>
      <c r="I36" s="7">
        <f t="shared" si="9"/>
        <v>1.7249999999999999</v>
      </c>
      <c r="J36" s="7">
        <f t="shared" si="8"/>
        <v>822.67650000000003</v>
      </c>
      <c r="K36" s="7"/>
    </row>
    <row r="37" spans="1:11" x14ac:dyDescent="0.3">
      <c r="A37" s="7" t="s">
        <v>22</v>
      </c>
      <c r="B37" s="7">
        <v>1.4325000000000001</v>
      </c>
      <c r="C37" s="7">
        <f t="shared" si="5"/>
        <v>1.339</v>
      </c>
      <c r="D37" s="7">
        <v>1.2455000000000001</v>
      </c>
      <c r="E37" s="7">
        <v>2.3279999999999998</v>
      </c>
      <c r="F37" s="7">
        <f t="shared" si="6"/>
        <v>2.2349999999999999</v>
      </c>
      <c r="G37" s="7">
        <v>2.1419999999999999</v>
      </c>
      <c r="H37" s="7" t="str">
        <f t="shared" si="7"/>
        <v/>
      </c>
      <c r="I37" s="7">
        <f t="shared" si="9"/>
        <v>1.0679999999999998</v>
      </c>
      <c r="J37" s="7">
        <f t="shared" si="8"/>
        <v>821.60850000000005</v>
      </c>
      <c r="K37" s="7"/>
    </row>
    <row r="38" spans="1:11" x14ac:dyDescent="0.3">
      <c r="A38" s="7" t="s">
        <v>20</v>
      </c>
      <c r="B38" s="7">
        <v>1.5725</v>
      </c>
      <c r="C38" s="7">
        <f t="shared" si="5"/>
        <v>1.48</v>
      </c>
      <c r="D38" s="7">
        <v>1.3875</v>
      </c>
      <c r="E38" s="7">
        <v>1.5680000000000001</v>
      </c>
      <c r="F38" s="7">
        <f t="shared" si="6"/>
        <v>1.476</v>
      </c>
      <c r="G38" s="7">
        <v>1.3839999999999999</v>
      </c>
      <c r="H38" s="7" t="str">
        <f t="shared" si="7"/>
        <v/>
      </c>
      <c r="I38" s="7">
        <f t="shared" si="9"/>
        <v>0.13700000000000001</v>
      </c>
      <c r="J38" s="7">
        <f t="shared" si="8"/>
        <v>821.47150000000011</v>
      </c>
      <c r="K38" s="7"/>
    </row>
    <row r="39" spans="1:11" x14ac:dyDescent="0.3">
      <c r="A39" s="7" t="s">
        <v>18</v>
      </c>
      <c r="B39" s="7">
        <v>1.5649999999999999</v>
      </c>
      <c r="C39" s="7">
        <f t="shared" si="5"/>
        <v>1.4729999999999999</v>
      </c>
      <c r="D39" s="7">
        <v>1.381</v>
      </c>
      <c r="E39" s="7">
        <v>1.653</v>
      </c>
      <c r="F39" s="7">
        <f t="shared" si="6"/>
        <v>1.56</v>
      </c>
      <c r="G39" s="7">
        <v>1.4670000000000001</v>
      </c>
      <c r="H39" s="7" t="str">
        <f t="shared" si="7"/>
        <v/>
      </c>
      <c r="I39" s="7">
        <f t="shared" si="9"/>
        <v>8.0000000000000071E-2</v>
      </c>
      <c r="J39" s="7">
        <f t="shared" si="8"/>
        <v>821.39150000000006</v>
      </c>
      <c r="K39" s="7"/>
    </row>
    <row r="40" spans="1:11" x14ac:dyDescent="0.3">
      <c r="A40" s="7" t="s">
        <v>17</v>
      </c>
      <c r="B40" s="7"/>
      <c r="C40" s="7"/>
      <c r="D40" s="7"/>
      <c r="E40" s="7">
        <v>2.94</v>
      </c>
      <c r="F40" s="7">
        <f t="shared" si="6"/>
        <v>2.8475000000000001</v>
      </c>
      <c r="G40" s="7">
        <v>2.7549999999999999</v>
      </c>
      <c r="H40" s="7" t="str">
        <f t="shared" si="7"/>
        <v/>
      </c>
      <c r="I40" s="7">
        <f t="shared" si="9"/>
        <v>1.3745000000000003</v>
      </c>
      <c r="J40" s="7">
        <f t="shared" si="8"/>
        <v>820.01700000000005</v>
      </c>
      <c r="K40" s="7"/>
    </row>
    <row r="41" spans="1:11" x14ac:dyDescent="0.3">
      <c r="A41" s="7"/>
      <c r="B41" s="7"/>
      <c r="C41" s="7"/>
      <c r="D41" s="7"/>
      <c r="E41" s="7"/>
      <c r="F41" s="7"/>
      <c r="G41" s="7"/>
      <c r="H41" s="7" t="str">
        <f t="shared" ref="H32:H41" si="10">IF(C41&gt;F41,C41-F41,"")</f>
        <v/>
      </c>
      <c r="I41" s="7"/>
      <c r="J41" s="7"/>
      <c r="K41" s="7"/>
    </row>
    <row r="42" spans="1:11" x14ac:dyDescent="0.3">
      <c r="A42" s="7" t="s">
        <v>35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3">
      <c r="A43" s="5" t="s">
        <v>7</v>
      </c>
      <c r="B43" s="5" t="s">
        <v>8</v>
      </c>
      <c r="C43" s="5"/>
      <c r="D43" s="5"/>
      <c r="E43" s="5" t="s">
        <v>9</v>
      </c>
      <c r="F43" s="5"/>
      <c r="G43" s="5"/>
      <c r="H43" s="5" t="s">
        <v>10</v>
      </c>
      <c r="I43" s="5" t="s">
        <v>11</v>
      </c>
      <c r="J43" s="5" t="s">
        <v>12</v>
      </c>
      <c r="K43" s="7"/>
    </row>
    <row r="44" spans="1:11" x14ac:dyDescent="0.3">
      <c r="A44" s="5"/>
      <c r="B44" s="6" t="s">
        <v>13</v>
      </c>
      <c r="C44" s="6" t="s">
        <v>14</v>
      </c>
      <c r="D44" s="6" t="s">
        <v>15</v>
      </c>
      <c r="E44" s="6" t="s">
        <v>13</v>
      </c>
      <c r="F44" s="6" t="s">
        <v>14</v>
      </c>
      <c r="G44" s="6" t="s">
        <v>15</v>
      </c>
      <c r="H44" s="5"/>
      <c r="I44" s="5"/>
      <c r="J44" s="5"/>
      <c r="K44" s="7"/>
    </row>
    <row r="45" spans="1:11" x14ac:dyDescent="0.3">
      <c r="A45" s="6" t="s">
        <v>17</v>
      </c>
      <c r="B45" s="6">
        <v>1.55</v>
      </c>
      <c r="C45" s="6">
        <f t="shared" ref="C45:C46" si="11">(B45+D45)/2</f>
        <v>1.5049999999999999</v>
      </c>
      <c r="D45" s="6">
        <v>1.46</v>
      </c>
      <c r="E45" s="6"/>
      <c r="F45" s="6"/>
      <c r="G45" s="6"/>
      <c r="H45" s="6"/>
      <c r="I45" s="6"/>
      <c r="J45" s="6">
        <f>J29</f>
        <v>831.87450000000013</v>
      </c>
      <c r="K45" s="7"/>
    </row>
    <row r="46" spans="1:11" x14ac:dyDescent="0.3">
      <c r="A46" s="6" t="s">
        <v>18</v>
      </c>
      <c r="B46" s="6">
        <v>1.47</v>
      </c>
      <c r="C46" s="6">
        <f t="shared" si="11"/>
        <v>1.4249999999999998</v>
      </c>
      <c r="D46" s="6">
        <v>1.38</v>
      </c>
      <c r="E46" s="6">
        <v>1.61</v>
      </c>
      <c r="F46" s="6">
        <v>1.6559999999999999</v>
      </c>
      <c r="G46" s="6">
        <v>1.71</v>
      </c>
      <c r="H46" s="6" t="str">
        <f>IF(C45-F46&gt;0,C45-F46,"")</f>
        <v/>
      </c>
      <c r="I46" s="6">
        <f>IF(C45-F46&lt;0,ABS(C45-F46),"")</f>
        <v>0.15100000000000002</v>
      </c>
      <c r="J46" s="6">
        <f>J45+IF(H46="",0,H46)-IF(I46="",0,I46)</f>
        <v>831.72350000000017</v>
      </c>
      <c r="K46" s="7"/>
    </row>
    <row r="47" spans="1:11" x14ac:dyDescent="0.3">
      <c r="A47" s="6" t="s">
        <v>19</v>
      </c>
      <c r="B47" s="6">
        <v>1.41</v>
      </c>
      <c r="C47" s="6">
        <f>(B47+D47)/2</f>
        <v>1.3624999999999998</v>
      </c>
      <c r="D47" s="6">
        <v>1.3149999999999999</v>
      </c>
      <c r="E47" s="6">
        <v>1.51</v>
      </c>
      <c r="F47" s="6">
        <f>(E47+G47)/2</f>
        <v>1.4649999999999999</v>
      </c>
      <c r="G47" s="6">
        <v>1.42</v>
      </c>
      <c r="H47" s="6" t="str">
        <f t="shared" ref="H47:H62" si="12">IF(C46-F47&gt;0,C46-F47,"")</f>
        <v/>
      </c>
      <c r="I47" s="6">
        <f t="shared" ref="I47:I62" si="13">IF(C46-F47&lt;0,ABS(C46-F47),"")</f>
        <v>4.0000000000000036E-2</v>
      </c>
      <c r="J47" s="6">
        <f t="shared" ref="J47:J58" si="14">J46+IF(H47="",0,H47)-IF(I47="",0,I47)</f>
        <v>831.68350000000021</v>
      </c>
      <c r="K47" s="7"/>
    </row>
    <row r="48" spans="1:11" x14ac:dyDescent="0.3">
      <c r="A48" s="6" t="s">
        <v>20</v>
      </c>
      <c r="B48" s="6">
        <v>1.4319999999999999</v>
      </c>
      <c r="C48" s="6">
        <f t="shared" ref="C48:C61" si="15">(B48+D48)/2</f>
        <v>1.387</v>
      </c>
      <c r="D48" s="6">
        <v>1.3420000000000001</v>
      </c>
      <c r="E48" s="6">
        <v>1.145</v>
      </c>
      <c r="F48" s="6">
        <f t="shared" ref="F48:F62" si="16">(E48+G48)/2</f>
        <v>1.141</v>
      </c>
      <c r="G48" s="6">
        <v>1.137</v>
      </c>
      <c r="H48" s="6">
        <f t="shared" si="12"/>
        <v>0.22149999999999981</v>
      </c>
      <c r="I48" s="6" t="str">
        <f t="shared" si="13"/>
        <v/>
      </c>
      <c r="J48" s="6">
        <f t="shared" si="14"/>
        <v>831.9050000000002</v>
      </c>
      <c r="K48" s="7"/>
    </row>
    <row r="49" spans="1:11" x14ac:dyDescent="0.3">
      <c r="A49" s="6" t="s">
        <v>21</v>
      </c>
      <c r="B49" s="6">
        <v>1.3939999999999999</v>
      </c>
      <c r="C49" s="6">
        <f t="shared" si="15"/>
        <v>1.349</v>
      </c>
      <c r="D49" s="6">
        <v>1.304</v>
      </c>
      <c r="E49" s="6">
        <v>1.4970000000000001</v>
      </c>
      <c r="F49" s="6">
        <f t="shared" si="16"/>
        <v>1.4490000000000001</v>
      </c>
      <c r="G49" s="6">
        <v>1.401</v>
      </c>
      <c r="H49" s="6" t="str">
        <f t="shared" si="12"/>
        <v/>
      </c>
      <c r="I49" s="6">
        <f t="shared" si="13"/>
        <v>6.2000000000000055E-2</v>
      </c>
      <c r="J49" s="6">
        <f t="shared" si="14"/>
        <v>831.84300000000019</v>
      </c>
      <c r="K49" s="7"/>
    </row>
    <row r="50" spans="1:11" x14ac:dyDescent="0.3">
      <c r="A50" s="6" t="s">
        <v>22</v>
      </c>
      <c r="B50" s="6">
        <v>1.454</v>
      </c>
      <c r="C50" s="6">
        <f t="shared" si="15"/>
        <v>1.4079999999999999</v>
      </c>
      <c r="D50" s="6">
        <v>1.3620000000000001</v>
      </c>
      <c r="E50" s="6">
        <v>1.544</v>
      </c>
      <c r="F50" s="6">
        <f t="shared" si="16"/>
        <v>1.4969999999999999</v>
      </c>
      <c r="G50" s="6">
        <v>1.45</v>
      </c>
      <c r="H50" s="6" t="str">
        <f t="shared" si="12"/>
        <v/>
      </c>
      <c r="I50" s="6">
        <f t="shared" si="13"/>
        <v>0.14799999999999991</v>
      </c>
      <c r="J50" s="6">
        <f t="shared" si="14"/>
        <v>831.69500000000016</v>
      </c>
      <c r="K50" s="7"/>
    </row>
    <row r="51" spans="1:11" x14ac:dyDescent="0.3">
      <c r="A51" s="6" t="s">
        <v>23</v>
      </c>
      <c r="B51" s="6">
        <v>1.4670000000000001</v>
      </c>
      <c r="C51" s="6">
        <f t="shared" si="15"/>
        <v>1.421</v>
      </c>
      <c r="D51" s="6">
        <v>1.375</v>
      </c>
      <c r="E51" s="6">
        <v>1.6020000000000001</v>
      </c>
      <c r="F51" s="6">
        <f t="shared" si="16"/>
        <v>1.5550000000000002</v>
      </c>
      <c r="G51" s="6">
        <v>1.508</v>
      </c>
      <c r="H51" s="6" t="str">
        <f t="shared" si="12"/>
        <v/>
      </c>
      <c r="I51" s="6">
        <f t="shared" si="13"/>
        <v>0.14700000000000024</v>
      </c>
      <c r="J51" s="6">
        <f t="shared" si="14"/>
        <v>831.54800000000012</v>
      </c>
      <c r="K51" s="7"/>
    </row>
    <row r="52" spans="1:11" x14ac:dyDescent="0.3">
      <c r="A52" s="6" t="s">
        <v>24</v>
      </c>
      <c r="B52" s="6">
        <v>1.5740000000000001</v>
      </c>
      <c r="C52" s="6">
        <f t="shared" si="15"/>
        <v>1.5270000000000001</v>
      </c>
      <c r="D52" s="6">
        <v>1.48</v>
      </c>
      <c r="E52" s="6">
        <v>1.5620000000000001</v>
      </c>
      <c r="F52" s="6">
        <f t="shared" si="16"/>
        <v>1.5150000000000001</v>
      </c>
      <c r="G52" s="6">
        <v>1.468</v>
      </c>
      <c r="H52" s="6" t="str">
        <f t="shared" si="12"/>
        <v/>
      </c>
      <c r="I52" s="6">
        <f t="shared" si="13"/>
        <v>9.4000000000000083E-2</v>
      </c>
      <c r="J52" s="6">
        <f t="shared" si="14"/>
        <v>831.45400000000006</v>
      </c>
      <c r="K52" s="7"/>
    </row>
    <row r="53" spans="1:11" x14ac:dyDescent="0.3">
      <c r="A53" s="6" t="s">
        <v>25</v>
      </c>
      <c r="B53" s="6">
        <v>1.5309999999999999</v>
      </c>
      <c r="C53" s="6">
        <f t="shared" si="15"/>
        <v>1.484</v>
      </c>
      <c r="D53" s="6">
        <v>1.4370000000000001</v>
      </c>
      <c r="E53" s="6">
        <v>1.627</v>
      </c>
      <c r="F53" s="6">
        <f t="shared" si="16"/>
        <v>1.581</v>
      </c>
      <c r="G53" s="6">
        <v>1.5349999999999999</v>
      </c>
      <c r="H53" s="6" t="str">
        <f t="shared" si="12"/>
        <v/>
      </c>
      <c r="I53" s="6">
        <f t="shared" si="13"/>
        <v>5.3999999999999826E-2</v>
      </c>
      <c r="J53" s="6">
        <f t="shared" si="14"/>
        <v>831.40000000000009</v>
      </c>
      <c r="K53" s="7"/>
    </row>
    <row r="54" spans="1:11" x14ac:dyDescent="0.3">
      <c r="A54" s="6" t="s">
        <v>26</v>
      </c>
      <c r="B54" s="6">
        <v>1.532</v>
      </c>
      <c r="C54" s="6">
        <f t="shared" si="15"/>
        <v>1.4849999999999999</v>
      </c>
      <c r="D54" s="6">
        <v>1.4379999999999999</v>
      </c>
      <c r="E54" s="6">
        <v>1.6020000000000001</v>
      </c>
      <c r="F54" s="6">
        <f t="shared" si="16"/>
        <v>1.556</v>
      </c>
      <c r="G54" s="6">
        <v>1.51</v>
      </c>
      <c r="H54" s="6" t="str">
        <f t="shared" si="12"/>
        <v/>
      </c>
      <c r="I54" s="6">
        <f t="shared" si="13"/>
        <v>7.2000000000000064E-2</v>
      </c>
      <c r="J54" s="6">
        <f t="shared" si="14"/>
        <v>831.32800000000009</v>
      </c>
      <c r="K54" s="7"/>
    </row>
    <row r="55" spans="1:11" x14ac:dyDescent="0.3">
      <c r="A55" s="6" t="s">
        <v>27</v>
      </c>
      <c r="B55" s="6">
        <v>1.6040000000000001</v>
      </c>
      <c r="C55" s="6">
        <f t="shared" si="15"/>
        <v>1.5580000000000001</v>
      </c>
      <c r="D55" s="6">
        <v>1.512</v>
      </c>
      <c r="E55" s="6">
        <v>1.6439999999999999</v>
      </c>
      <c r="F55" s="6">
        <f t="shared" si="16"/>
        <v>1.5979999999999999</v>
      </c>
      <c r="G55" s="6">
        <v>1.552</v>
      </c>
      <c r="H55" s="6" t="str">
        <f t="shared" si="12"/>
        <v/>
      </c>
      <c r="I55" s="6">
        <f t="shared" si="13"/>
        <v>0.11299999999999999</v>
      </c>
      <c r="J55" s="6">
        <f t="shared" si="14"/>
        <v>831.21500000000003</v>
      </c>
      <c r="K55" s="7"/>
    </row>
    <row r="56" spans="1:11" x14ac:dyDescent="0.3">
      <c r="A56" s="6" t="s">
        <v>29</v>
      </c>
      <c r="B56" s="6">
        <v>1.577</v>
      </c>
      <c r="C56" s="6">
        <f t="shared" si="15"/>
        <v>1.5310000000000001</v>
      </c>
      <c r="D56" s="6">
        <v>1.4850000000000001</v>
      </c>
      <c r="E56" s="6">
        <v>1.65</v>
      </c>
      <c r="F56" s="6">
        <f t="shared" si="16"/>
        <v>1.6040000000000001</v>
      </c>
      <c r="G56" s="6">
        <v>1.5580000000000001</v>
      </c>
      <c r="H56" s="6" t="str">
        <f t="shared" si="12"/>
        <v/>
      </c>
      <c r="I56" s="6">
        <f t="shared" si="13"/>
        <v>4.6000000000000041E-2</v>
      </c>
      <c r="J56" s="6">
        <f t="shared" si="14"/>
        <v>831.16899999999998</v>
      </c>
      <c r="K56" s="7"/>
    </row>
    <row r="57" spans="1:11" x14ac:dyDescent="0.3">
      <c r="A57" s="6" t="s">
        <v>36</v>
      </c>
      <c r="B57" s="6">
        <v>1.579</v>
      </c>
      <c r="C57" s="6">
        <f t="shared" si="15"/>
        <v>1.5549999999999999</v>
      </c>
      <c r="D57" s="6">
        <v>1.5309999999999999</v>
      </c>
      <c r="E57" s="6">
        <v>1.6539999999999999</v>
      </c>
      <c r="F57" s="6">
        <f t="shared" si="16"/>
        <v>1.6080000000000001</v>
      </c>
      <c r="G57" s="6">
        <v>1.5620000000000001</v>
      </c>
      <c r="H57" s="6" t="str">
        <f t="shared" si="12"/>
        <v/>
      </c>
      <c r="I57" s="6">
        <f t="shared" si="13"/>
        <v>7.6999999999999957E-2</v>
      </c>
      <c r="J57" s="6">
        <f t="shared" si="14"/>
        <v>831.09199999999998</v>
      </c>
      <c r="K57" s="7"/>
    </row>
    <row r="58" spans="1:11" x14ac:dyDescent="0.3">
      <c r="A58" s="6"/>
      <c r="B58" s="6"/>
      <c r="C58" s="6"/>
      <c r="D58" s="6"/>
      <c r="E58" s="6">
        <v>1.387</v>
      </c>
      <c r="F58" s="6">
        <f t="shared" si="16"/>
        <v>1.347</v>
      </c>
      <c r="G58" s="6">
        <v>1.3069999999999999</v>
      </c>
      <c r="H58" s="6">
        <f t="shared" si="12"/>
        <v>0.20799999999999996</v>
      </c>
      <c r="I58" s="6" t="str">
        <f t="shared" si="13"/>
        <v/>
      </c>
      <c r="J58" s="6">
        <f t="shared" si="14"/>
        <v>831.3</v>
      </c>
      <c r="K58" s="7"/>
    </row>
    <row r="59" spans="1:1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7"/>
    </row>
    <row r="60" spans="1:11" ht="28.8" x14ac:dyDescent="0.3">
      <c r="A60" s="8" t="s">
        <v>37</v>
      </c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3">
      <c r="A61" s="7" t="str">
        <f>A57</f>
        <v>0+233.80</v>
      </c>
      <c r="B61" s="7">
        <v>1.4239999999999999</v>
      </c>
      <c r="C61" s="7">
        <f>(B61+D61)/2</f>
        <v>1.3439999999999999</v>
      </c>
      <c r="D61" s="7">
        <v>1.264</v>
      </c>
      <c r="E61" s="7"/>
      <c r="F61" s="7"/>
      <c r="G61" s="7"/>
      <c r="H61" s="7" t="str">
        <f>IF(C61&gt;F62,C61-F62,"")</f>
        <v/>
      </c>
      <c r="I61" s="7" t="str">
        <f>IF(C61&lt;F61,ABS(C61-F61),"")</f>
        <v/>
      </c>
      <c r="J61" s="7">
        <f>J58</f>
        <v>831.3</v>
      </c>
      <c r="K61" s="7"/>
    </row>
    <row r="62" spans="1:11" x14ac:dyDescent="0.3">
      <c r="A62" s="7" t="s">
        <v>27</v>
      </c>
      <c r="B62" s="7">
        <v>1.6639999999999999</v>
      </c>
      <c r="C62" s="7">
        <f t="shared" ref="C62:C67" si="17">(B62+D62)/2</f>
        <v>1.571</v>
      </c>
      <c r="D62" s="7">
        <v>1.478</v>
      </c>
      <c r="E62" s="7">
        <v>1.5780000000000001</v>
      </c>
      <c r="F62" s="7">
        <f t="shared" ref="F62:F67" si="18">(E62+G62)/2</f>
        <v>1.5009999999999999</v>
      </c>
      <c r="G62" s="7">
        <v>1.4239999999999999</v>
      </c>
      <c r="H62" s="7" t="str">
        <f t="shared" ref="H62:H67" si="19">IF(C61&gt;F62,C61-F62,"")</f>
        <v/>
      </c>
      <c r="I62" s="7">
        <f>IF(C61&lt;F62,ABS(C61-F62),"")</f>
        <v>0.15700000000000003</v>
      </c>
      <c r="J62" s="7">
        <f>J61+IF(H62="",0,H62)-IF(I62="",0,I62)</f>
        <v>831.14299999999992</v>
      </c>
      <c r="K62" s="7"/>
    </row>
    <row r="63" spans="1:11" x14ac:dyDescent="0.3">
      <c r="A63" s="7" t="s">
        <v>25</v>
      </c>
      <c r="B63" s="7">
        <v>1.6870000000000001</v>
      </c>
      <c r="C63" s="7">
        <f t="shared" si="17"/>
        <v>1.593</v>
      </c>
      <c r="D63" s="7">
        <v>1.4990000000000001</v>
      </c>
      <c r="E63" s="7">
        <v>1.528</v>
      </c>
      <c r="F63" s="7">
        <f t="shared" si="18"/>
        <v>1.4359999999999999</v>
      </c>
      <c r="G63" s="7">
        <v>1.3440000000000001</v>
      </c>
      <c r="H63" s="7">
        <f t="shared" si="19"/>
        <v>0.13500000000000001</v>
      </c>
      <c r="I63" s="7" t="str">
        <f t="shared" ref="I63:I67" si="20">IF(C62&lt;F63,ABS(C62-F63),"")</f>
        <v/>
      </c>
      <c r="J63" s="7">
        <f t="shared" ref="J63:J67" si="21">J62+IF(H63="",0,H63)-IF(I63="",0,I63)</f>
        <v>831.27799999999991</v>
      </c>
      <c r="K63" s="7"/>
    </row>
    <row r="64" spans="1:11" x14ac:dyDescent="0.3">
      <c r="A64" s="7" t="s">
        <v>23</v>
      </c>
      <c r="B64" s="7">
        <v>1.7130000000000001</v>
      </c>
      <c r="C64" s="7">
        <f t="shared" si="17"/>
        <v>1.619</v>
      </c>
      <c r="D64" s="7">
        <v>1.5249999999999999</v>
      </c>
      <c r="E64" s="7">
        <v>1.5840000000000001</v>
      </c>
      <c r="F64" s="7">
        <v>1.4910000000000001</v>
      </c>
      <c r="G64" s="7">
        <v>1.3979999999999999</v>
      </c>
      <c r="H64" s="7">
        <f t="shared" si="19"/>
        <v>0.10199999999999987</v>
      </c>
      <c r="I64" s="7" t="str">
        <f t="shared" si="20"/>
        <v/>
      </c>
      <c r="J64" s="7">
        <f t="shared" si="21"/>
        <v>831.37999999999988</v>
      </c>
      <c r="K64" s="7"/>
    </row>
    <row r="65" spans="1:11" x14ac:dyDescent="0.3">
      <c r="A65" s="7" t="s">
        <v>21</v>
      </c>
      <c r="B65" s="7">
        <v>1.6639999999999999</v>
      </c>
      <c r="C65" s="7">
        <f t="shared" si="17"/>
        <v>1.571</v>
      </c>
      <c r="D65" s="7">
        <v>1.478</v>
      </c>
      <c r="E65" s="7">
        <v>1.492</v>
      </c>
      <c r="F65" s="7">
        <f t="shared" si="18"/>
        <v>1.4</v>
      </c>
      <c r="G65" s="7">
        <v>1.3080000000000001</v>
      </c>
      <c r="H65" s="7">
        <f t="shared" si="19"/>
        <v>0.21900000000000008</v>
      </c>
      <c r="I65" s="7" t="str">
        <f t="shared" si="20"/>
        <v/>
      </c>
      <c r="J65" s="7">
        <f t="shared" si="21"/>
        <v>831.59899999999993</v>
      </c>
      <c r="K65" s="7"/>
    </row>
    <row r="66" spans="1:11" x14ac:dyDescent="0.3">
      <c r="A66" s="7" t="s">
        <v>19</v>
      </c>
      <c r="B66" s="7">
        <v>1.6759999999999999</v>
      </c>
      <c r="C66" s="7">
        <f t="shared" si="17"/>
        <v>1.583</v>
      </c>
      <c r="D66" s="7">
        <v>1.49</v>
      </c>
      <c r="E66" s="7">
        <v>1.579</v>
      </c>
      <c r="F66" s="7">
        <f t="shared" si="18"/>
        <v>1.486</v>
      </c>
      <c r="G66" s="7">
        <v>1.393</v>
      </c>
      <c r="H66" s="7">
        <f t="shared" si="19"/>
        <v>8.4999999999999964E-2</v>
      </c>
      <c r="I66" s="7" t="str">
        <f t="shared" si="20"/>
        <v/>
      </c>
      <c r="J66" s="7">
        <f t="shared" si="21"/>
        <v>831.68399999999997</v>
      </c>
      <c r="K66" s="7"/>
    </row>
    <row r="67" spans="1:11" x14ac:dyDescent="0.3">
      <c r="A67" s="7" t="s">
        <v>17</v>
      </c>
      <c r="B67" s="7"/>
      <c r="C67" s="7"/>
      <c r="D67" s="7"/>
      <c r="E67" s="7">
        <v>1.484</v>
      </c>
      <c r="F67" s="7">
        <f t="shared" si="18"/>
        <v>1.3919999999999999</v>
      </c>
      <c r="G67" s="7">
        <v>1.3</v>
      </c>
      <c r="H67" s="7">
        <f t="shared" si="19"/>
        <v>0.19100000000000006</v>
      </c>
      <c r="I67" s="7" t="str">
        <f t="shared" si="20"/>
        <v/>
      </c>
      <c r="J67" s="7">
        <f t="shared" si="21"/>
        <v>831.875</v>
      </c>
      <c r="K67" s="7"/>
    </row>
    <row r="68" spans="1:1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</sheetData>
  <mergeCells count="19">
    <mergeCell ref="J10:J11"/>
    <mergeCell ref="A43:A44"/>
    <mergeCell ref="B43:D43"/>
    <mergeCell ref="E43:G43"/>
    <mergeCell ref="H43:H44"/>
    <mergeCell ref="I43:I44"/>
    <mergeCell ref="J43:J44"/>
    <mergeCell ref="D8:G8"/>
    <mergeCell ref="A10:A11"/>
    <mergeCell ref="B10:D10"/>
    <mergeCell ref="E10:G10"/>
    <mergeCell ref="H10:H11"/>
    <mergeCell ref="I10:I11"/>
    <mergeCell ref="A1:J1"/>
    <mergeCell ref="A2:J2"/>
    <mergeCell ref="A3:J3"/>
    <mergeCell ref="A4:J4"/>
    <mergeCell ref="A5:B5"/>
    <mergeCell ref="I5:J5"/>
  </mergeCells>
  <phoneticPr fontId="3" type="noConversion"/>
  <pageMargins left="0.7" right="0.7" top="0.75" bottom="0.75" header="0.3" footer="0.3"/>
  <pageSetup paperSize="9" orientation="portrait" r:id="rId1"/>
  <ignoredErrors>
    <ignoredError sqref="I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1569-DAD8-4142-8935-4B473394FC75}">
  <dimension ref="A1:J29"/>
  <sheetViews>
    <sheetView tabSelected="1" topLeftCell="A10" zoomScale="222" zoomScaleNormal="222" workbookViewId="0">
      <selection activeCell="H13" sqref="H13"/>
    </sheetView>
  </sheetViews>
  <sheetFormatPr defaultRowHeight="14.4" x14ac:dyDescent="0.3"/>
  <cols>
    <col min="10" max="10" width="9.88671875" customWidth="1"/>
  </cols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3" t="s">
        <v>4</v>
      </c>
      <c r="B5" s="3"/>
      <c r="I5" s="1" t="s">
        <v>5</v>
      </c>
      <c r="J5" s="1"/>
    </row>
    <row r="8" spans="1:10" x14ac:dyDescent="0.3">
      <c r="D8" s="4" t="s">
        <v>6</v>
      </c>
      <c r="E8" s="1"/>
      <c r="F8" s="1"/>
      <c r="G8" s="1"/>
    </row>
    <row r="10" spans="1:10" x14ac:dyDescent="0.3">
      <c r="A10" s="5" t="s">
        <v>38</v>
      </c>
      <c r="B10" s="5" t="s">
        <v>8</v>
      </c>
      <c r="C10" s="5"/>
      <c r="D10" s="5"/>
      <c r="E10" s="5" t="s">
        <v>9</v>
      </c>
      <c r="F10" s="5"/>
      <c r="G10" s="5"/>
      <c r="H10" s="5" t="s">
        <v>10</v>
      </c>
      <c r="I10" s="5" t="s">
        <v>11</v>
      </c>
      <c r="J10" s="5" t="s">
        <v>12</v>
      </c>
    </row>
    <row r="11" spans="1:10" x14ac:dyDescent="0.3">
      <c r="A11" s="5"/>
      <c r="B11" s="6" t="s">
        <v>13</v>
      </c>
      <c r="C11" s="6" t="s">
        <v>14</v>
      </c>
      <c r="D11" s="6" t="s">
        <v>15</v>
      </c>
      <c r="E11" s="6" t="s">
        <v>13</v>
      </c>
      <c r="F11" s="6" t="s">
        <v>14</v>
      </c>
      <c r="G11" s="6" t="s">
        <v>15</v>
      </c>
      <c r="H11" s="5"/>
      <c r="I11" s="5"/>
      <c r="J11" s="5"/>
    </row>
    <row r="12" spans="1:10" x14ac:dyDescent="0.3">
      <c r="A12" s="6" t="s">
        <v>39</v>
      </c>
      <c r="B12" s="6">
        <v>1.125</v>
      </c>
      <c r="C12" s="6">
        <v>1.048</v>
      </c>
      <c r="D12" s="6">
        <v>0.97099999999999997</v>
      </c>
      <c r="E12" s="6"/>
      <c r="F12" s="6"/>
      <c r="G12" s="6"/>
      <c r="H12" s="6"/>
      <c r="I12" s="6"/>
      <c r="J12" s="6">
        <v>831.87450000000001</v>
      </c>
    </row>
    <row r="13" spans="1:10" x14ac:dyDescent="0.3">
      <c r="A13" s="6" t="s">
        <v>40</v>
      </c>
      <c r="B13" s="6"/>
      <c r="C13" s="6"/>
      <c r="D13" s="6"/>
      <c r="E13" s="6">
        <v>1.657</v>
      </c>
      <c r="F13" s="6">
        <v>1.593</v>
      </c>
      <c r="G13" s="6">
        <v>1.5289999999999999</v>
      </c>
      <c r="H13" s="6" t="str">
        <f>IF(C12-F13&gt;0,C12-F13,"")</f>
        <v/>
      </c>
      <c r="I13" s="6">
        <f>IF(C12-F13&lt;0,ABS(C12-F13),"")</f>
        <v>0.54499999999999993</v>
      </c>
      <c r="J13" s="6">
        <f>J12+IF(H13="",0,H13)-IF(I13="",0,I13)</f>
        <v>831.32950000000005</v>
      </c>
    </row>
    <row r="14" spans="1:10" x14ac:dyDescent="0.3">
      <c r="A14" s="6"/>
      <c r="B14" s="6"/>
      <c r="C14" s="6"/>
      <c r="D14" s="6"/>
      <c r="E14" s="6"/>
      <c r="F14" s="6"/>
      <c r="G14" s="6"/>
      <c r="H14" s="6"/>
      <c r="I14" s="6"/>
      <c r="J14" s="6">
        <f t="shared" ref="J14:J29" si="0">J13+IF(H14="",0,H14)-IF(I14="",0,I14)</f>
        <v>831.32950000000005</v>
      </c>
    </row>
    <row r="15" spans="1:10" x14ac:dyDescent="0.3">
      <c r="A15" s="6" t="s">
        <v>40</v>
      </c>
      <c r="B15" s="6">
        <v>1.6719999999999999</v>
      </c>
      <c r="C15" s="6">
        <f t="shared" ref="C15:C28" si="1">(B15+D15)/2</f>
        <v>1.6179999999999999</v>
      </c>
      <c r="D15" s="6">
        <v>1.5640000000000001</v>
      </c>
      <c r="E15" s="6"/>
      <c r="F15" s="6"/>
      <c r="G15" s="6"/>
      <c r="H15" s="6" t="str">
        <f>IF(C13-F15&gt;0,C13-F15,"")</f>
        <v/>
      </c>
      <c r="I15" s="6" t="str">
        <f>IF(C13-F15&lt;0,ABS(C13-F15),"")</f>
        <v/>
      </c>
      <c r="J15" s="6">
        <f t="shared" si="0"/>
        <v>831.32950000000005</v>
      </c>
    </row>
    <row r="16" spans="1:10" x14ac:dyDescent="0.3">
      <c r="A16" s="6">
        <v>1</v>
      </c>
      <c r="B16" s="6"/>
      <c r="C16" s="6"/>
      <c r="D16" s="6"/>
      <c r="E16" s="6">
        <v>1.377</v>
      </c>
      <c r="F16" s="6">
        <f t="shared" ref="F16:F29" si="2">(E16+G16)/2</f>
        <v>1.2890000000000001</v>
      </c>
      <c r="G16" s="6">
        <v>1.2010000000000001</v>
      </c>
      <c r="H16" s="6">
        <f t="shared" ref="H16:H29" si="3">IF(C15-F16&gt;0,C15-F16,"")</f>
        <v>0.32899999999999974</v>
      </c>
      <c r="I16" s="6" t="str">
        <f t="shared" ref="I16:I29" si="4">IF(C15-F16&lt;0,ABS(C15-F16),"")</f>
        <v/>
      </c>
      <c r="J16" s="6">
        <f t="shared" si="0"/>
        <v>831.6585</v>
      </c>
    </row>
    <row r="17" spans="1:10" x14ac:dyDescent="0.3">
      <c r="A17" s="6"/>
      <c r="B17" s="6"/>
      <c r="C17" s="6"/>
      <c r="D17" s="6"/>
      <c r="E17" s="6"/>
      <c r="F17" s="6"/>
      <c r="G17" s="6"/>
      <c r="H17" s="6" t="str">
        <f t="shared" si="3"/>
        <v/>
      </c>
      <c r="I17" s="6" t="str">
        <f t="shared" si="4"/>
        <v/>
      </c>
      <c r="J17" s="6">
        <f t="shared" si="0"/>
        <v>831.6585</v>
      </c>
    </row>
    <row r="18" spans="1:10" x14ac:dyDescent="0.3">
      <c r="A18" s="6">
        <v>1</v>
      </c>
      <c r="B18" s="6">
        <v>1.56</v>
      </c>
      <c r="C18" s="6">
        <f t="shared" si="1"/>
        <v>1.425</v>
      </c>
      <c r="D18" s="6">
        <v>1.29</v>
      </c>
      <c r="E18" s="6"/>
      <c r="F18" s="6"/>
      <c r="G18" s="6"/>
      <c r="H18" s="6" t="str">
        <f>IF(C17-F18&gt;0,C17-F18,"")</f>
        <v/>
      </c>
      <c r="I18" s="6" t="str">
        <f>IF(C17-F18&lt;0,ABS(C17-F18),"")</f>
        <v/>
      </c>
      <c r="J18" s="6">
        <f t="shared" si="0"/>
        <v>831.6585</v>
      </c>
    </row>
    <row r="19" spans="1:10" x14ac:dyDescent="0.3">
      <c r="A19" s="6" t="s">
        <v>41</v>
      </c>
      <c r="B19" s="6"/>
      <c r="C19" s="6"/>
      <c r="D19" s="6"/>
      <c r="E19" s="6">
        <v>1.258</v>
      </c>
      <c r="F19" s="6">
        <f t="shared" si="2"/>
        <v>1.115</v>
      </c>
      <c r="G19" s="6">
        <v>0.97199999999999998</v>
      </c>
      <c r="H19" s="6">
        <f t="shared" si="3"/>
        <v>0.31000000000000005</v>
      </c>
      <c r="I19" s="6" t="str">
        <f t="shared" si="4"/>
        <v/>
      </c>
      <c r="J19" s="6">
        <f t="shared" si="0"/>
        <v>831.96849999999995</v>
      </c>
    </row>
    <row r="20" spans="1:10" x14ac:dyDescent="0.3">
      <c r="A20" s="6"/>
      <c r="B20" s="6"/>
      <c r="C20" s="6"/>
      <c r="D20" s="6"/>
      <c r="E20" s="6"/>
      <c r="F20" s="6"/>
      <c r="G20" s="6"/>
      <c r="H20" s="6" t="str">
        <f t="shared" si="3"/>
        <v/>
      </c>
      <c r="I20" s="6" t="str">
        <f t="shared" si="4"/>
        <v/>
      </c>
      <c r="J20" s="6">
        <f t="shared" si="0"/>
        <v>831.96849999999995</v>
      </c>
    </row>
    <row r="21" spans="1:10" x14ac:dyDescent="0.3">
      <c r="A21" s="6" t="s">
        <v>41</v>
      </c>
      <c r="B21" s="6">
        <v>1.27</v>
      </c>
      <c r="C21" s="6">
        <f t="shared" si="1"/>
        <v>1.181</v>
      </c>
      <c r="D21" s="6">
        <v>1.0920000000000001</v>
      </c>
      <c r="E21" s="6"/>
      <c r="F21" s="6"/>
      <c r="G21" s="6"/>
      <c r="H21" s="6" t="str">
        <f t="shared" si="3"/>
        <v/>
      </c>
      <c r="I21" s="6" t="str">
        <f t="shared" si="4"/>
        <v/>
      </c>
      <c r="J21" s="6">
        <f t="shared" si="0"/>
        <v>831.96849999999995</v>
      </c>
    </row>
    <row r="22" spans="1:10" x14ac:dyDescent="0.3">
      <c r="A22" s="6">
        <v>2</v>
      </c>
      <c r="B22" s="6"/>
      <c r="C22" s="6">
        <f t="shared" si="1"/>
        <v>0</v>
      </c>
      <c r="D22" s="6"/>
      <c r="E22" s="6">
        <v>1.754</v>
      </c>
      <c r="F22" s="6">
        <f t="shared" si="2"/>
        <v>1.659</v>
      </c>
      <c r="G22" s="6">
        <v>1.5640000000000001</v>
      </c>
      <c r="H22" s="6" t="str">
        <f t="shared" si="3"/>
        <v/>
      </c>
      <c r="I22" s="6">
        <f t="shared" si="4"/>
        <v>0.47799999999999998</v>
      </c>
      <c r="J22" s="6">
        <f t="shared" si="0"/>
        <v>831.4905</v>
      </c>
    </row>
    <row r="23" spans="1:10" x14ac:dyDescent="0.3">
      <c r="A23" s="6"/>
      <c r="B23" s="6"/>
      <c r="C23" s="6">
        <f t="shared" si="1"/>
        <v>0</v>
      </c>
      <c r="D23" s="6"/>
      <c r="E23" s="6"/>
      <c r="F23" s="6">
        <f t="shared" si="2"/>
        <v>0</v>
      </c>
      <c r="G23" s="6"/>
      <c r="H23" s="6" t="str">
        <f t="shared" si="3"/>
        <v/>
      </c>
      <c r="I23" s="6" t="str">
        <f t="shared" si="4"/>
        <v/>
      </c>
      <c r="J23" s="6">
        <f t="shared" si="0"/>
        <v>831.4905</v>
      </c>
    </row>
    <row r="24" spans="1:10" x14ac:dyDescent="0.3">
      <c r="A24" s="6">
        <v>2</v>
      </c>
      <c r="B24" s="6">
        <v>1.254</v>
      </c>
      <c r="C24" s="6">
        <f t="shared" si="1"/>
        <v>1.1720000000000002</v>
      </c>
      <c r="D24" s="6">
        <v>1.0900000000000001</v>
      </c>
      <c r="E24" s="6"/>
      <c r="F24" s="6">
        <f t="shared" si="2"/>
        <v>0</v>
      </c>
      <c r="G24" s="6"/>
      <c r="H24" s="6" t="str">
        <f t="shared" si="3"/>
        <v/>
      </c>
      <c r="I24" s="6" t="str">
        <f t="shared" si="4"/>
        <v/>
      </c>
      <c r="J24" s="6">
        <f t="shared" si="0"/>
        <v>831.4905</v>
      </c>
    </row>
    <row r="25" spans="1:10" x14ac:dyDescent="0.3">
      <c r="A25" s="6" t="s">
        <v>42</v>
      </c>
      <c r="B25" s="6"/>
      <c r="C25" s="6">
        <f t="shared" si="1"/>
        <v>0</v>
      </c>
      <c r="D25" s="6"/>
      <c r="E25" s="6">
        <v>1.389</v>
      </c>
      <c r="F25" s="6">
        <f t="shared" si="2"/>
        <v>1.33</v>
      </c>
      <c r="G25" s="6">
        <v>1.2709999999999999</v>
      </c>
      <c r="H25" s="6" t="str">
        <f t="shared" si="3"/>
        <v/>
      </c>
      <c r="I25" s="6">
        <f t="shared" si="4"/>
        <v>0.15799999999999992</v>
      </c>
      <c r="J25" s="6">
        <f t="shared" si="0"/>
        <v>831.33249999999998</v>
      </c>
    </row>
    <row r="26" spans="1:10" x14ac:dyDescent="0.3">
      <c r="A26" s="6"/>
      <c r="B26" s="6"/>
      <c r="C26" s="6">
        <f t="shared" si="1"/>
        <v>0</v>
      </c>
      <c r="D26" s="6"/>
      <c r="E26" s="6"/>
      <c r="F26" s="6">
        <f t="shared" si="2"/>
        <v>0</v>
      </c>
      <c r="G26" s="6"/>
      <c r="H26" s="6" t="str">
        <f t="shared" si="3"/>
        <v/>
      </c>
      <c r="I26" s="6" t="str">
        <f t="shared" si="4"/>
        <v/>
      </c>
      <c r="J26" s="6">
        <f t="shared" si="0"/>
        <v>831.33249999999998</v>
      </c>
    </row>
    <row r="27" spans="1:10" x14ac:dyDescent="0.3">
      <c r="A27" s="6" t="s">
        <v>42</v>
      </c>
      <c r="B27" s="6">
        <v>1.24</v>
      </c>
      <c r="C27" s="6">
        <f t="shared" si="1"/>
        <v>1.165</v>
      </c>
      <c r="D27" s="6">
        <v>1.0900000000000001</v>
      </c>
      <c r="E27" s="6"/>
      <c r="F27" s="6">
        <f t="shared" si="2"/>
        <v>0</v>
      </c>
      <c r="G27" s="6"/>
      <c r="H27" s="6" t="str">
        <f t="shared" si="3"/>
        <v/>
      </c>
      <c r="I27" s="6" t="str">
        <f t="shared" si="4"/>
        <v/>
      </c>
      <c r="J27" s="6">
        <f t="shared" si="0"/>
        <v>831.33249999999998</v>
      </c>
    </row>
    <row r="28" spans="1:10" x14ac:dyDescent="0.3">
      <c r="A28" s="6">
        <v>3</v>
      </c>
      <c r="B28" s="6"/>
      <c r="C28" s="6">
        <f t="shared" si="1"/>
        <v>0</v>
      </c>
      <c r="D28" s="6"/>
      <c r="E28" s="6">
        <v>1.54</v>
      </c>
      <c r="F28" s="6">
        <f t="shared" si="2"/>
        <v>1.6099999999999999</v>
      </c>
      <c r="G28" s="6">
        <v>1.68</v>
      </c>
      <c r="H28" s="6" t="str">
        <f t="shared" si="3"/>
        <v/>
      </c>
      <c r="I28" s="6">
        <f t="shared" si="4"/>
        <v>0.44499999999999984</v>
      </c>
      <c r="J28" s="6">
        <f t="shared" si="0"/>
        <v>830.88749999999993</v>
      </c>
    </row>
    <row r="29" spans="1:10" x14ac:dyDescent="0.3">
      <c r="A29" s="6"/>
      <c r="B29" s="6"/>
      <c r="C29" s="6"/>
      <c r="D29" s="6"/>
      <c r="E29" s="6"/>
      <c r="F29" s="6">
        <f t="shared" si="2"/>
        <v>0</v>
      </c>
      <c r="G29" s="6"/>
      <c r="H29" s="6" t="str">
        <f t="shared" si="3"/>
        <v/>
      </c>
      <c r="I29" s="6" t="str">
        <f t="shared" si="4"/>
        <v/>
      </c>
      <c r="J29" s="6">
        <f t="shared" si="0"/>
        <v>830.88749999999993</v>
      </c>
    </row>
  </sheetData>
  <mergeCells count="13">
    <mergeCell ref="J10:J11"/>
    <mergeCell ref="D8:G8"/>
    <mergeCell ref="A10:A11"/>
    <mergeCell ref="B10:D10"/>
    <mergeCell ref="E10:G10"/>
    <mergeCell ref="H10:H11"/>
    <mergeCell ref="I10:I11"/>
    <mergeCell ref="A1:J1"/>
    <mergeCell ref="A2:J2"/>
    <mergeCell ref="A3:J3"/>
    <mergeCell ref="A4:J4"/>
    <mergeCell ref="A5:B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Karna</dc:creator>
  <cp:lastModifiedBy>Ayush Karna</cp:lastModifiedBy>
  <dcterms:created xsi:type="dcterms:W3CDTF">2025-05-02T17:10:00Z</dcterms:created>
  <dcterms:modified xsi:type="dcterms:W3CDTF">2025-05-03T05:00:23Z</dcterms:modified>
</cp:coreProperties>
</file>